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Y:\Marinus Link 2025\Results\Results workbooks\Published 2025\"/>
    </mc:Choice>
  </mc:AlternateContent>
  <xr:revisionPtr revIDLastSave="0" documentId="13_ncr:1_{BA37C418-0045-4DFC-84A1-251ED18CA363}" xr6:coauthVersionLast="47" xr6:coauthVersionMax="47" xr10:uidLastSave="{00000000-0000-0000-0000-000000000000}"/>
  <bookViews>
    <workbookView xWindow="-108" yWindow="-108" windowWidth="30936" windowHeight="16896" tabRatio="928" xr2:uid="{00000000-000D-0000-FFFF-FFFF00000000}"/>
  </bookViews>
  <sheets>
    <sheet name="Cover" sheetId="4927" r:id="rId1"/>
    <sheet name="Release notice" sheetId="4928"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4929" r:id="rId18"/>
    <sheet name="BaseCase_Emissions Cost" sheetId="4923" r:id="rId19"/>
    <sheet name="ML1_CF" sheetId="4895" r:id="rId20"/>
    <sheet name="ML1_Generation" sheetId="4896" r:id="rId21"/>
    <sheet name="ML1_Capacity" sheetId="4897" r:id="rId22"/>
    <sheet name="ML1_REZ Generation" sheetId="4898" r:id="rId23"/>
    <sheet name="ML1_REZ Capacity" sheetId="4899" r:id="rId24"/>
    <sheet name="ML1_VOM Cost" sheetId="4900" r:id="rId25"/>
    <sheet name="ML1_FOM Cost" sheetId="4901" r:id="rId26"/>
    <sheet name="ML1_Fuel Cost" sheetId="4902" r:id="rId27"/>
    <sheet name="ML1_Build Cost" sheetId="4903" r:id="rId28"/>
    <sheet name="ML1_Rehab Cost" sheetId="4904" r:id="rId29"/>
    <sheet name="ML1_REZ Tx Cost" sheetId="4905" r:id="rId30"/>
    <sheet name="ML1_USE+DSP Cost" sheetId="4906" r:id="rId31"/>
    <sheet name="ML1_SyncCon Cost" sheetId="4930" r:id="rId32"/>
    <sheet name="ML1_Emissions Cost" sheetId="4924" r:id="rId33"/>
    <sheet name="ML2_CF" sheetId="4909" r:id="rId34"/>
    <sheet name="ML2_Generation" sheetId="4910" r:id="rId35"/>
    <sheet name="ML2_Capacity" sheetId="4911" r:id="rId36"/>
    <sheet name="ML2_REZ Generation" sheetId="4912" r:id="rId37"/>
    <sheet name="ML2_REZ Capacity" sheetId="4913" r:id="rId38"/>
    <sheet name="ML2_VOM Cost" sheetId="4914" r:id="rId39"/>
    <sheet name="ML2_FOM Cost" sheetId="4915" r:id="rId40"/>
    <sheet name="ML2_Fuel Cost" sheetId="4916" r:id="rId41"/>
    <sheet name="ML2_Build Cost" sheetId="4917" r:id="rId42"/>
    <sheet name="ML2_Rehab Cost" sheetId="4918" r:id="rId43"/>
    <sheet name="ML2_REZ Tx Cost" sheetId="4919" r:id="rId44"/>
    <sheet name="ML2_USE+DSP Cost" sheetId="4920" r:id="rId45"/>
    <sheet name="ML2_SyncCon Cost" sheetId="4931" r:id="rId46"/>
    <sheet name="ML2_Emissions Cost" sheetId="4925" r:id="rId47"/>
  </sheets>
  <definedNames>
    <definedName name="_Draft" localSheetId="0">"Draft"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Capacity'!$A$5:$AC$41</definedName>
    <definedName name="_xlnm._FilterDatabase" localSheetId="22" hidden="1">'ML1_REZ Generation'!$A$5:$AC$41</definedName>
    <definedName name="_xlnm._FilterDatabase" localSheetId="29" hidden="1">'ML1_REZ Tx Cost'!$A$5:$AA$5</definedName>
    <definedName name="_xlnm._FilterDatabase" localSheetId="30"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Capacity'!$A$5:$AC$41</definedName>
    <definedName name="_xlnm._FilterDatabase" localSheetId="36" hidden="1">'ML2_REZ Generation'!$A$5:$AC$41</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IQWBGuid" hidden="1">"32a91085-3057-4656-87d2-f3c7894ddc12"</definedName>
    <definedName name="COUNT">#REF!</definedName>
    <definedName name="fyColHeading" localSheetId="0">Cover!$E$6</definedName>
    <definedName name="fyCoverDate" localSheetId="0">Cover!$C$10</definedName>
    <definedName name="fyCoverDraft" localSheetId="0">Cover!$H$18</definedName>
    <definedName name="fyCurrencyUnit" localSheetId="0">Cover!$A$6</definedName>
    <definedName name="fyProjectName" localSheetId="0">Cover!$C$7</definedName>
    <definedName name="fySectionName" localSheetId="0">Cover!$U$2</definedName>
    <definedName name="fySheetName" localSheetId="0">Cover!$A$2</definedName>
    <definedName name="fySubsectName" localSheetId="0">Cover!$U$3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64" i="784" l="1"/>
  <c r="AG48" i="784"/>
  <c r="AF48" i="784"/>
  <c r="AE48" i="784"/>
  <c r="AD48" i="784"/>
  <c r="AC48" i="784"/>
  <c r="AB48" i="784"/>
  <c r="AA48" i="784"/>
  <c r="Z48" i="784"/>
  <c r="Y48" i="784"/>
  <c r="X48" i="784"/>
  <c r="W48" i="784"/>
  <c r="V48" i="784"/>
  <c r="U48" i="784"/>
  <c r="T48" i="784"/>
  <c r="S48" i="784"/>
  <c r="R48" i="784"/>
  <c r="Q48" i="784"/>
  <c r="P48" i="784"/>
  <c r="O48" i="784"/>
  <c r="N48" i="784"/>
  <c r="M48" i="784"/>
  <c r="L48" i="784"/>
  <c r="K48" i="784"/>
  <c r="J48" i="784"/>
  <c r="I48" i="784"/>
  <c r="AG147" i="784"/>
  <c r="AF147" i="784"/>
  <c r="AE147" i="784"/>
  <c r="AD147" i="784"/>
  <c r="AC147" i="784"/>
  <c r="AB147" i="784"/>
  <c r="AA147" i="784"/>
  <c r="Z147" i="784"/>
  <c r="Y147" i="784"/>
  <c r="X147" i="784"/>
  <c r="W147" i="784"/>
  <c r="V147" i="784"/>
  <c r="U147" i="784"/>
  <c r="T147" i="784"/>
  <c r="S147" i="784"/>
  <c r="R147" i="784"/>
  <c r="Q147" i="784"/>
  <c r="P147" i="784"/>
  <c r="O147" i="784"/>
  <c r="N147" i="784"/>
  <c r="M147" i="784"/>
  <c r="L147" i="784"/>
  <c r="K147" i="784"/>
  <c r="J147" i="784"/>
  <c r="I147" i="784"/>
  <c r="AG146" i="784"/>
  <c r="AF146" i="784"/>
  <c r="AE146" i="784"/>
  <c r="AD146" i="784"/>
  <c r="AC146" i="784"/>
  <c r="AB146" i="784"/>
  <c r="AA146" i="784"/>
  <c r="Z146" i="784"/>
  <c r="Y146" i="784"/>
  <c r="X146" i="784"/>
  <c r="W146" i="784"/>
  <c r="V146" i="784"/>
  <c r="U146" i="784"/>
  <c r="T146" i="784"/>
  <c r="S146" i="784"/>
  <c r="R146" i="784"/>
  <c r="Q146" i="784"/>
  <c r="P146" i="784"/>
  <c r="O146" i="784"/>
  <c r="N146" i="784"/>
  <c r="M146" i="784"/>
  <c r="L146" i="784"/>
  <c r="K146" i="784"/>
  <c r="J146" i="784"/>
  <c r="I146" i="784"/>
  <c r="AG145" i="784"/>
  <c r="AF145" i="784"/>
  <c r="AE145" i="784"/>
  <c r="AD145" i="784"/>
  <c r="AC145" i="784"/>
  <c r="AB145" i="784"/>
  <c r="AA145" i="784"/>
  <c r="Z145" i="784"/>
  <c r="Y145" i="784"/>
  <c r="X145" i="784"/>
  <c r="W145" i="784"/>
  <c r="V145" i="784"/>
  <c r="U145" i="784"/>
  <c r="T145" i="784"/>
  <c r="S145" i="784"/>
  <c r="R145" i="784"/>
  <c r="Q145" i="784"/>
  <c r="P145" i="784"/>
  <c r="O145" i="784"/>
  <c r="N145" i="784"/>
  <c r="M145" i="784"/>
  <c r="L145" i="784"/>
  <c r="K145" i="784"/>
  <c r="J145" i="784"/>
  <c r="I145" i="784"/>
  <c r="AG128" i="784"/>
  <c r="AF128" i="784"/>
  <c r="AE128" i="784"/>
  <c r="AD128" i="784"/>
  <c r="AC128" i="784"/>
  <c r="AB128" i="784"/>
  <c r="AA128" i="784"/>
  <c r="Z128" i="784"/>
  <c r="Y128" i="784"/>
  <c r="X128" i="784"/>
  <c r="W128" i="784"/>
  <c r="V128" i="784"/>
  <c r="U128" i="784"/>
  <c r="T128" i="784"/>
  <c r="S128" i="784"/>
  <c r="R128" i="784"/>
  <c r="Q128" i="784"/>
  <c r="P128" i="784"/>
  <c r="O128" i="784"/>
  <c r="N128" i="784"/>
  <c r="M128" i="784"/>
  <c r="L128" i="784"/>
  <c r="K128" i="784"/>
  <c r="J128" i="784"/>
  <c r="I128" i="784"/>
  <c r="AG126" i="784"/>
  <c r="AF126" i="784"/>
  <c r="AE126" i="784"/>
  <c r="AD126" i="784"/>
  <c r="AC126" i="784"/>
  <c r="AB126" i="784"/>
  <c r="AA126" i="784"/>
  <c r="Z126" i="784"/>
  <c r="Y126" i="784"/>
  <c r="X126" i="784"/>
  <c r="W126" i="784"/>
  <c r="V126" i="784"/>
  <c r="U126" i="784"/>
  <c r="T126" i="784"/>
  <c r="S126" i="784"/>
  <c r="R126" i="784"/>
  <c r="Q126" i="784"/>
  <c r="P126" i="784"/>
  <c r="O126" i="784"/>
  <c r="N126" i="784"/>
  <c r="M126" i="784"/>
  <c r="L126" i="784"/>
  <c r="K126" i="784"/>
  <c r="J126" i="784"/>
  <c r="I126" i="784"/>
  <c r="AG127" i="784"/>
  <c r="AF127" i="784"/>
  <c r="AE127" i="784"/>
  <c r="AD127" i="784"/>
  <c r="AC127" i="784"/>
  <c r="AB127" i="784"/>
  <c r="AA127" i="784"/>
  <c r="Z127" i="784"/>
  <c r="Y127" i="784"/>
  <c r="X127" i="784"/>
  <c r="W127" i="784"/>
  <c r="V127" i="784"/>
  <c r="U127" i="784"/>
  <c r="T127" i="784"/>
  <c r="S127" i="784"/>
  <c r="R127" i="784"/>
  <c r="Q127" i="784"/>
  <c r="P127" i="784"/>
  <c r="O127" i="784"/>
  <c r="N127" i="784"/>
  <c r="M127" i="784"/>
  <c r="L127" i="784"/>
  <c r="K127" i="784"/>
  <c r="J127" i="784"/>
  <c r="I127" i="784"/>
  <c r="J64" i="784" l="1"/>
  <c r="K64" i="784" s="1"/>
  <c r="L64" i="784" s="1"/>
  <c r="M64" i="784" s="1"/>
  <c r="N64" i="784" s="1"/>
  <c r="O64" i="784" s="1"/>
  <c r="P64" i="784" s="1"/>
  <c r="Q64" i="784" s="1"/>
  <c r="R64" i="784" s="1"/>
  <c r="S64" i="784" s="1"/>
  <c r="T64" i="784" s="1"/>
  <c r="U64" i="784" s="1"/>
  <c r="V64" i="784" s="1"/>
  <c r="W64" i="784" s="1"/>
  <c r="X64" i="784" s="1"/>
  <c r="Y64" i="784" s="1"/>
  <c r="Z64" i="784" s="1"/>
  <c r="AA64" i="784" s="1"/>
  <c r="AB64" i="784" s="1"/>
  <c r="AC64" i="784" s="1"/>
  <c r="AD64" i="784" s="1"/>
  <c r="AE64" i="784" s="1"/>
  <c r="AF64" i="784" s="1"/>
  <c r="AG64" i="784" s="1"/>
  <c r="E65" i="784"/>
  <c r="E64" i="784"/>
  <c r="E49" i="784"/>
  <c r="E48" i="784"/>
  <c r="A76" i="784"/>
  <c r="E35" i="784" l="1"/>
  <c r="E14" i="784"/>
  <c r="AA11" i="4931"/>
  <c r="Z11" i="4931"/>
  <c r="Y11" i="4931"/>
  <c r="X11" i="4931"/>
  <c r="W11" i="4931"/>
  <c r="V11" i="4931"/>
  <c r="U11" i="4931"/>
  <c r="T11" i="4931"/>
  <c r="S11" i="4931"/>
  <c r="R11" i="4931"/>
  <c r="Q11" i="4931"/>
  <c r="P11" i="4931"/>
  <c r="O11" i="4931"/>
  <c r="N11" i="4931"/>
  <c r="M11" i="4931"/>
  <c r="L11" i="4931"/>
  <c r="K11" i="4931"/>
  <c r="J11" i="4931"/>
  <c r="I11" i="4931"/>
  <c r="H11" i="4931"/>
  <c r="G11" i="4931"/>
  <c r="F11" i="4931"/>
  <c r="E11" i="4931"/>
  <c r="D11" i="4931"/>
  <c r="C11" i="4931"/>
  <c r="AA11" i="4930"/>
  <c r="Z11" i="4930"/>
  <c r="Y11" i="4930"/>
  <c r="X11" i="4930"/>
  <c r="W11" i="4930"/>
  <c r="V11" i="4930"/>
  <c r="U11" i="4930"/>
  <c r="T11" i="4930"/>
  <c r="S11" i="4930"/>
  <c r="R11" i="4930"/>
  <c r="Q11" i="4930"/>
  <c r="P11" i="4930"/>
  <c r="O11" i="4930"/>
  <c r="N11" i="4930"/>
  <c r="M11" i="4930"/>
  <c r="L11" i="4930"/>
  <c r="K11" i="4930"/>
  <c r="J11" i="4930"/>
  <c r="I11" i="4930"/>
  <c r="H11" i="4930"/>
  <c r="G11" i="4930"/>
  <c r="F11" i="4930"/>
  <c r="E11" i="4930"/>
  <c r="D11" i="4930"/>
  <c r="C11" i="4930"/>
  <c r="AA11" i="4929"/>
  <c r="Z11" i="4929"/>
  <c r="Y11" i="4929"/>
  <c r="X11" i="4929"/>
  <c r="W11" i="4929"/>
  <c r="V11" i="4929"/>
  <c r="U11" i="4929"/>
  <c r="T11" i="4929"/>
  <c r="S11" i="4929"/>
  <c r="R11" i="4929"/>
  <c r="Q11" i="4929"/>
  <c r="P11" i="4929"/>
  <c r="O11" i="4929"/>
  <c r="N11" i="4929"/>
  <c r="M11" i="4929"/>
  <c r="L11" i="4929"/>
  <c r="K11" i="4929"/>
  <c r="J11" i="4929"/>
  <c r="I11" i="4929"/>
  <c r="H11" i="4929"/>
  <c r="G11" i="4929"/>
  <c r="F11" i="4929"/>
  <c r="E11" i="4929"/>
  <c r="D11" i="4929"/>
  <c r="C11" i="4929"/>
  <c r="I35" i="784" l="1"/>
  <c r="I14" i="784"/>
  <c r="E32" i="784"/>
  <c r="E11" i="784" l="1"/>
  <c r="I79" i="784" l="1"/>
  <c r="J79" i="784"/>
  <c r="K79" i="784"/>
  <c r="L79" i="784"/>
  <c r="M79" i="784"/>
  <c r="N79" i="784"/>
  <c r="O79" i="784"/>
  <c r="P79" i="784"/>
  <c r="Q79" i="784"/>
  <c r="R79" i="784"/>
  <c r="S79" i="784"/>
  <c r="T79" i="784"/>
  <c r="U79" i="784"/>
  <c r="V79" i="784"/>
  <c r="W79" i="784"/>
  <c r="X79" i="784"/>
  <c r="Y79" i="784"/>
  <c r="Z79" i="784"/>
  <c r="AA79" i="784"/>
  <c r="AB79" i="784"/>
  <c r="AC79" i="784"/>
  <c r="AD79" i="784"/>
  <c r="AE79" i="784"/>
  <c r="AF79" i="784"/>
  <c r="AG79" i="784"/>
  <c r="I114" i="784" l="1"/>
  <c r="A24" i="784" l="1"/>
  <c r="A3" i="784"/>
  <c r="E36" i="784"/>
  <c r="E31" i="784"/>
  <c r="E30" i="784"/>
  <c r="E29" i="784"/>
  <c r="I90" i="784" l="1"/>
  <c r="A141" i="784" l="1"/>
  <c r="A122" i="784"/>
  <c r="S101" i="784" l="1"/>
  <c r="S125" i="784" s="1"/>
  <c r="S144" i="784" l="1"/>
  <c r="E15" i="784" l="1"/>
  <c r="I88" i="784" l="1"/>
  <c r="I86" i="784"/>
  <c r="I80" i="784"/>
  <c r="I89" i="784"/>
  <c r="I93" i="784"/>
  <c r="I81" i="784"/>
  <c r="I82" i="784"/>
  <c r="I83" i="784"/>
  <c r="I94" i="784"/>
  <c r="I84" i="784"/>
  <c r="I95" i="784"/>
  <c r="I85" i="784"/>
  <c r="I87" i="784"/>
  <c r="I91" i="784"/>
  <c r="AG101" i="784" l="1"/>
  <c r="AG125" i="784" s="1"/>
  <c r="AF101" i="784"/>
  <c r="AF125" i="784" s="1"/>
  <c r="AE101" i="784"/>
  <c r="AE125" i="784" s="1"/>
  <c r="AD101" i="784"/>
  <c r="AD125" i="784" s="1"/>
  <c r="AC101" i="784"/>
  <c r="AC125" i="784" s="1"/>
  <c r="AB101" i="784"/>
  <c r="AB125" i="784" s="1"/>
  <c r="AA101" i="784"/>
  <c r="AA125" i="784" s="1"/>
  <c r="Z101" i="784"/>
  <c r="Z125" i="784" s="1"/>
  <c r="Y101" i="784"/>
  <c r="Y125" i="784" s="1"/>
  <c r="X101" i="784"/>
  <c r="X125" i="784" s="1"/>
  <c r="W101" i="784"/>
  <c r="W125" i="784" s="1"/>
  <c r="V101" i="784"/>
  <c r="V125" i="784" s="1"/>
  <c r="U101" i="784"/>
  <c r="U125" i="784" s="1"/>
  <c r="T101" i="784"/>
  <c r="T125" i="784" s="1"/>
  <c r="R101" i="784"/>
  <c r="R125" i="784" s="1"/>
  <c r="Q101" i="784"/>
  <c r="Q125" i="784" s="1"/>
  <c r="P101" i="784"/>
  <c r="P125" i="784" s="1"/>
  <c r="O101" i="784"/>
  <c r="O125" i="784" s="1"/>
  <c r="N101" i="784"/>
  <c r="N125" i="784" s="1"/>
  <c r="M101" i="784"/>
  <c r="M125" i="784" s="1"/>
  <c r="L101" i="784"/>
  <c r="L125" i="784" s="1"/>
  <c r="K101" i="784"/>
  <c r="K125" i="784" s="1"/>
  <c r="J101" i="784"/>
  <c r="J125" i="784" s="1"/>
  <c r="I101" i="784"/>
  <c r="I125" i="784" s="1"/>
  <c r="A98" i="784"/>
  <c r="E10" i="784"/>
  <c r="E9" i="784"/>
  <c r="E8" i="784"/>
  <c r="J1" i="784"/>
  <c r="J114" i="784"/>
  <c r="J14" i="784" l="1"/>
  <c r="J35" i="784"/>
  <c r="U144" i="784"/>
  <c r="V144" i="784"/>
  <c r="W144" i="784"/>
  <c r="X144" i="784"/>
  <c r="Y144" i="784"/>
  <c r="Z144" i="784"/>
  <c r="I144" i="784"/>
  <c r="AA144" i="784"/>
  <c r="AC144" i="784"/>
  <c r="AD144" i="784"/>
  <c r="AE144" i="784"/>
  <c r="J144" i="784"/>
  <c r="L144" i="784"/>
  <c r="O144" i="784"/>
  <c r="AF144" i="784"/>
  <c r="M144" i="784"/>
  <c r="P144" i="784"/>
  <c r="AG144" i="784"/>
  <c r="AB144" i="784"/>
  <c r="Q144" i="784"/>
  <c r="N144" i="784"/>
  <c r="R144" i="784"/>
  <c r="K144" i="784"/>
  <c r="T144" i="784"/>
  <c r="K1" i="784"/>
  <c r="K114" i="784"/>
  <c r="K14" i="784" l="1"/>
  <c r="K35" i="784"/>
  <c r="J88" i="784"/>
  <c r="J8" i="784" l="1"/>
  <c r="I34" i="784"/>
  <c r="J95" i="784"/>
  <c r="J91" i="784"/>
  <c r="J90" i="784"/>
  <c r="J7" i="784"/>
  <c r="J81" i="784"/>
  <c r="J89" i="784"/>
  <c r="J85" i="784"/>
  <c r="K8" i="784"/>
  <c r="K13" i="784"/>
  <c r="J87" i="784"/>
  <c r="J84" i="784"/>
  <c r="K9" i="784"/>
  <c r="K7" i="784"/>
  <c r="I31" i="784"/>
  <c r="K10" i="784"/>
  <c r="J82" i="784"/>
  <c r="I33" i="784"/>
  <c r="J86" i="784"/>
  <c r="J12" i="784"/>
  <c r="J93" i="784"/>
  <c r="J94" i="784"/>
  <c r="J9" i="784"/>
  <c r="K12" i="784"/>
  <c r="J83" i="784"/>
  <c r="I28" i="784"/>
  <c r="J13" i="784"/>
  <c r="J80" i="784"/>
  <c r="J10" i="784"/>
  <c r="I29" i="784"/>
  <c r="I30" i="784"/>
  <c r="I32" i="784" l="1"/>
  <c r="I11" i="784"/>
  <c r="K11" i="784"/>
  <c r="I8" i="784"/>
  <c r="I10" i="784"/>
  <c r="I7" i="784"/>
  <c r="J11" i="784"/>
  <c r="J15" i="784"/>
  <c r="K15" i="784"/>
  <c r="L1" i="784"/>
  <c r="J31" i="784"/>
  <c r="K87" i="784"/>
  <c r="K80" i="784"/>
  <c r="K88" i="784"/>
  <c r="J33" i="784"/>
  <c r="J34" i="784"/>
  <c r="L114" i="784"/>
  <c r="K90" i="784"/>
  <c r="J30" i="784"/>
  <c r="L13" i="784"/>
  <c r="K82" i="784"/>
  <c r="K86" i="784"/>
  <c r="K84" i="784"/>
  <c r="J29" i="784"/>
  <c r="K95" i="784"/>
  <c r="K93" i="784"/>
  <c r="K89" i="784"/>
  <c r="K91" i="784"/>
  <c r="K83" i="784"/>
  <c r="J28" i="784"/>
  <c r="K81" i="784"/>
  <c r="L8" i="784"/>
  <c r="K85" i="784"/>
  <c r="L35" i="784" l="1"/>
  <c r="J32" i="784"/>
  <c r="I36" i="784"/>
  <c r="L11" i="784"/>
  <c r="L14" i="784"/>
  <c r="M1" i="784"/>
  <c r="L83" i="784"/>
  <c r="L85" i="784"/>
  <c r="K33" i="784"/>
  <c r="K94" i="784"/>
  <c r="K30" i="784"/>
  <c r="K29" i="784"/>
  <c r="L91" i="784"/>
  <c r="M9" i="784"/>
  <c r="L87" i="784"/>
  <c r="L90" i="784"/>
  <c r="I13" i="784"/>
  <c r="K31" i="784"/>
  <c r="L89" i="784"/>
  <c r="L95" i="784"/>
  <c r="L7" i="784"/>
  <c r="L80" i="784"/>
  <c r="K28" i="784"/>
  <c r="L9" i="784"/>
  <c r="L81" i="784"/>
  <c r="L12" i="784"/>
  <c r="M114" i="784"/>
  <c r="L82" i="784"/>
  <c r="L94" i="784"/>
  <c r="L84" i="784"/>
  <c r="L88" i="784"/>
  <c r="L93" i="784"/>
  <c r="M7" i="784"/>
  <c r="M8" i="784"/>
  <c r="L10" i="784"/>
  <c r="K34" i="784"/>
  <c r="L86" i="784"/>
  <c r="M35" i="784" l="1"/>
  <c r="K32" i="784"/>
  <c r="J36" i="784"/>
  <c r="M11" i="784"/>
  <c r="M14" i="784"/>
  <c r="L15" i="784"/>
  <c r="N1" i="784"/>
  <c r="L28" i="784"/>
  <c r="M85" i="784"/>
  <c r="M13" i="784"/>
  <c r="M81" i="784"/>
  <c r="N13" i="784"/>
  <c r="M10" i="784"/>
  <c r="I9" i="784"/>
  <c r="L31" i="784"/>
  <c r="L34" i="784"/>
  <c r="L30" i="784"/>
  <c r="N114" i="784"/>
  <c r="M93" i="784"/>
  <c r="M84" i="784"/>
  <c r="I12" i="784"/>
  <c r="N10" i="784"/>
  <c r="L33" i="784"/>
  <c r="N7" i="784"/>
  <c r="M12" i="784"/>
  <c r="N12" i="784"/>
  <c r="M87" i="784"/>
  <c r="M80" i="784"/>
  <c r="M82" i="784"/>
  <c r="N9" i="784"/>
  <c r="M89" i="784"/>
  <c r="L29" i="784"/>
  <c r="M95" i="784"/>
  <c r="N8" i="784"/>
  <c r="N35" i="784" l="1"/>
  <c r="L32" i="784"/>
  <c r="K36" i="784"/>
  <c r="N11" i="784"/>
  <c r="N14" i="784"/>
  <c r="M15" i="784"/>
  <c r="N15" i="784"/>
  <c r="I15" i="784"/>
  <c r="O1" i="784"/>
  <c r="N88" i="784"/>
  <c r="M91" i="784"/>
  <c r="N86" i="784"/>
  <c r="M29" i="784"/>
  <c r="N93" i="784"/>
  <c r="M33" i="784"/>
  <c r="O13" i="784"/>
  <c r="O7" i="784"/>
  <c r="M31" i="784"/>
  <c r="O8" i="784"/>
  <c r="N84" i="784"/>
  <c r="M88" i="784"/>
  <c r="N82" i="784"/>
  <c r="N94" i="784"/>
  <c r="M94" i="784"/>
  <c r="M30" i="784"/>
  <c r="O114" i="784"/>
  <c r="N85" i="784"/>
  <c r="M86" i="784"/>
  <c r="O9" i="784"/>
  <c r="M28" i="784"/>
  <c r="N80" i="784"/>
  <c r="N81" i="784"/>
  <c r="N83" i="784"/>
  <c r="N87" i="784"/>
  <c r="M83" i="784"/>
  <c r="N95" i="784"/>
  <c r="O10" i="784"/>
  <c r="N89" i="784"/>
  <c r="M90" i="784"/>
  <c r="N90" i="784"/>
  <c r="O35" i="784" l="1"/>
  <c r="M32" i="784"/>
  <c r="L36" i="784"/>
  <c r="O11" i="784"/>
  <c r="O14" i="784"/>
  <c r="P1" i="784"/>
  <c r="P13" i="784"/>
  <c r="N91" i="784"/>
  <c r="P114" i="784"/>
  <c r="O86" i="784"/>
  <c r="M34" i="784"/>
  <c r="O12" i="784"/>
  <c r="P35" i="784" l="1"/>
  <c r="N32" i="784"/>
  <c r="O32" i="784" s="1"/>
  <c r="M36" i="784"/>
  <c r="P11" i="784"/>
  <c r="P14" i="784"/>
  <c r="P32" i="784"/>
  <c r="O15" i="784"/>
  <c r="P9" i="784"/>
  <c r="N28" i="784"/>
  <c r="N29" i="784"/>
  <c r="P10" i="784"/>
  <c r="N34" i="784"/>
  <c r="P8" i="784"/>
  <c r="O88" i="784"/>
  <c r="O90" i="784"/>
  <c r="O83" i="784"/>
  <c r="O93" i="784"/>
  <c r="O81" i="784"/>
  <c r="O91" i="784"/>
  <c r="O89" i="784"/>
  <c r="O85" i="784"/>
  <c r="N30" i="784"/>
  <c r="N33" i="784"/>
  <c r="P7" i="784"/>
  <c r="O95" i="784"/>
  <c r="P12" i="784"/>
  <c r="N31" i="784"/>
  <c r="N36" i="784" l="1"/>
  <c r="P15" i="784"/>
  <c r="Q1" i="784"/>
  <c r="O33" i="784"/>
  <c r="O84" i="784"/>
  <c r="O87" i="784"/>
  <c r="O80" i="784"/>
  <c r="Q12" i="784"/>
  <c r="P91" i="784"/>
  <c r="P82" i="784"/>
  <c r="P93" i="784"/>
  <c r="O94" i="784"/>
  <c r="P87" i="784"/>
  <c r="Q9" i="784"/>
  <c r="O28" i="784"/>
  <c r="Q8" i="784"/>
  <c r="P83" i="784"/>
  <c r="Q13" i="784"/>
  <c r="Q114" i="784"/>
  <c r="P84" i="784"/>
  <c r="P86" i="784"/>
  <c r="O34" i="784"/>
  <c r="O82" i="784"/>
  <c r="P95" i="784"/>
  <c r="Q10" i="784"/>
  <c r="P85" i="784"/>
  <c r="P90" i="784"/>
  <c r="O31" i="784"/>
  <c r="Q14" i="784" l="1"/>
  <c r="Q35" i="784"/>
  <c r="Q11" i="784"/>
  <c r="Q32" i="784"/>
  <c r="R1" i="784"/>
  <c r="O30" i="784"/>
  <c r="O29" i="784"/>
  <c r="O36" i="784" s="1"/>
  <c r="Q7" i="784"/>
  <c r="R114" i="784"/>
  <c r="R35" i="784" l="1"/>
  <c r="R11" i="784"/>
  <c r="R14" i="784"/>
  <c r="R32" i="784"/>
  <c r="Q15" i="784"/>
  <c r="R10" i="784"/>
  <c r="P33" i="784"/>
  <c r="P31" i="784"/>
  <c r="P89" i="784"/>
  <c r="Q91" i="784"/>
  <c r="Q90" i="784"/>
  <c r="P29" i="784"/>
  <c r="R13" i="784"/>
  <c r="Q94" i="784"/>
  <c r="Q89" i="784"/>
  <c r="Q83" i="784"/>
  <c r="Q86" i="784"/>
  <c r="P34" i="784"/>
  <c r="P88" i="784"/>
  <c r="P94" i="784"/>
  <c r="R7" i="784"/>
  <c r="R12" i="784"/>
  <c r="Q81" i="784"/>
  <c r="R8" i="784"/>
  <c r="P28" i="784"/>
  <c r="Q95" i="784"/>
  <c r="P81" i="784"/>
  <c r="P30" i="784"/>
  <c r="Q87" i="784"/>
  <c r="Q80" i="784"/>
  <c r="Q88" i="784"/>
  <c r="Q82" i="784"/>
  <c r="Q84" i="784"/>
  <c r="Q85" i="784"/>
  <c r="R9" i="784"/>
  <c r="P36" i="784" l="1"/>
  <c r="R15" i="784"/>
  <c r="S1" i="784"/>
  <c r="Q30" i="784"/>
  <c r="Q28" i="784"/>
  <c r="Q93" i="784"/>
  <c r="Q34" i="784"/>
  <c r="S114" i="784"/>
  <c r="P80" i="784"/>
  <c r="Q29" i="784"/>
  <c r="Q31" i="784"/>
  <c r="S14" i="784" l="1"/>
  <c r="S35" i="784"/>
  <c r="S11" i="784"/>
  <c r="S32" i="784"/>
  <c r="T1" i="784"/>
  <c r="S10" i="784"/>
  <c r="S8" i="784"/>
  <c r="S12" i="784"/>
  <c r="Q33" i="784"/>
  <c r="Q36" i="784" s="1"/>
  <c r="S86" i="784"/>
  <c r="T8" i="784"/>
  <c r="T89" i="784"/>
  <c r="S7" i="784"/>
  <c r="S13" i="784"/>
  <c r="T114" i="784"/>
  <c r="S9" i="784"/>
  <c r="T35" i="784" l="1"/>
  <c r="T11" i="784"/>
  <c r="T14" i="784"/>
  <c r="T32" i="784"/>
  <c r="S15" i="784"/>
  <c r="R82" i="784"/>
  <c r="T13" i="784"/>
  <c r="R29" i="784"/>
  <c r="R94" i="784"/>
  <c r="T12" i="784"/>
  <c r="T87" i="784"/>
  <c r="R85" i="784"/>
  <c r="R30" i="784"/>
  <c r="R31" i="784"/>
  <c r="R93" i="784"/>
  <c r="R88" i="784"/>
  <c r="S91" i="784"/>
  <c r="T83" i="784"/>
  <c r="R83" i="784"/>
  <c r="T10" i="784"/>
  <c r="R28" i="784"/>
  <c r="S82" i="784"/>
  <c r="R90" i="784"/>
  <c r="S87" i="784"/>
  <c r="T82" i="784"/>
  <c r="R81" i="784"/>
  <c r="S90" i="784"/>
  <c r="T7" i="784"/>
  <c r="S93" i="784"/>
  <c r="S88" i="784"/>
  <c r="T9" i="784"/>
  <c r="R89" i="784"/>
  <c r="S84" i="784"/>
  <c r="R87" i="784"/>
  <c r="R86" i="784"/>
  <c r="T85" i="784"/>
  <c r="S83" i="784"/>
  <c r="R95" i="784"/>
  <c r="R91" i="784"/>
  <c r="S85" i="784"/>
  <c r="R33" i="784"/>
  <c r="S89" i="784"/>
  <c r="T80" i="784"/>
  <c r="T91" i="784"/>
  <c r="T90" i="784"/>
  <c r="S95" i="784"/>
  <c r="S81" i="784"/>
  <c r="T15" i="784" l="1"/>
  <c r="U1" i="784"/>
  <c r="T93" i="784"/>
  <c r="U114" i="784"/>
  <c r="S94" i="784"/>
  <c r="R34" i="784"/>
  <c r="R36" i="784" s="1"/>
  <c r="R80" i="784"/>
  <c r="U14" i="784" l="1"/>
  <c r="U35" i="784"/>
  <c r="U11" i="784"/>
  <c r="U32" i="784"/>
  <c r="U9" i="784"/>
  <c r="S28" i="784"/>
  <c r="S31" i="784"/>
  <c r="S30" i="784"/>
  <c r="U7" i="784"/>
  <c r="R84" i="784"/>
  <c r="U91" i="784"/>
  <c r="U10" i="784"/>
  <c r="S34" i="784"/>
  <c r="U12" i="784"/>
  <c r="U8" i="784"/>
  <c r="T86" i="784"/>
  <c r="U13" i="784"/>
  <c r="T81" i="784"/>
  <c r="S29" i="784"/>
  <c r="S80" i="784"/>
  <c r="U15" i="784" l="1"/>
  <c r="V1" i="784"/>
  <c r="U83" i="784"/>
  <c r="T94" i="784"/>
  <c r="V114" i="784"/>
  <c r="S33" i="784"/>
  <c r="S36" i="784" s="1"/>
  <c r="T84" i="784"/>
  <c r="U88" i="784"/>
  <c r="T95" i="784"/>
  <c r="U81" i="784"/>
  <c r="U87" i="784"/>
  <c r="T88" i="784"/>
  <c r="V14" i="784" l="1"/>
  <c r="V35" i="784"/>
  <c r="V11" i="784"/>
  <c r="V32" i="784"/>
  <c r="T28" i="784"/>
  <c r="V12" i="784"/>
  <c r="T33" i="784"/>
  <c r="U90" i="784"/>
  <c r="V13" i="784"/>
  <c r="V9" i="784"/>
  <c r="T29" i="784"/>
  <c r="U93" i="784"/>
  <c r="U94" i="784"/>
  <c r="U95" i="784"/>
  <c r="T30" i="784"/>
  <c r="T34" i="784"/>
  <c r="V10" i="784"/>
  <c r="V7" i="784"/>
  <c r="U80" i="784"/>
  <c r="U85" i="784"/>
  <c r="U82" i="784"/>
  <c r="V8" i="784"/>
  <c r="T31" i="784"/>
  <c r="U89" i="784"/>
  <c r="U84" i="784"/>
  <c r="T36" i="784" l="1"/>
  <c r="V15" i="784"/>
  <c r="W1" i="784"/>
  <c r="V86" i="784"/>
  <c r="U30" i="784"/>
  <c r="W84" i="784"/>
  <c r="W114" i="784"/>
  <c r="U86" i="784"/>
  <c r="V81" i="784"/>
  <c r="U34" i="784"/>
  <c r="W81" i="784"/>
  <c r="V95" i="784"/>
  <c r="V84" i="784"/>
  <c r="V83" i="784"/>
  <c r="U29" i="784"/>
  <c r="V80" i="784"/>
  <c r="U31" i="784"/>
  <c r="W95" i="784"/>
  <c r="V85" i="784"/>
  <c r="W80" i="784"/>
  <c r="U28" i="784"/>
  <c r="W7" i="784"/>
  <c r="W83" i="784"/>
  <c r="V89" i="784"/>
  <c r="V93" i="784"/>
  <c r="W13" i="784"/>
  <c r="V88" i="784"/>
  <c r="W8" i="784"/>
  <c r="W10" i="784"/>
  <c r="V94" i="784"/>
  <c r="W12" i="784"/>
  <c r="W85" i="784"/>
  <c r="W14" i="784" l="1"/>
  <c r="W35" i="784"/>
  <c r="W11" i="784"/>
  <c r="W32" i="784"/>
  <c r="X1" i="784"/>
  <c r="U33" i="784"/>
  <c r="U36" i="784" s="1"/>
  <c r="W9" i="784"/>
  <c r="V82" i="784"/>
  <c r="X114" i="784"/>
  <c r="V87" i="784"/>
  <c r="X35" i="784" l="1"/>
  <c r="X11" i="784"/>
  <c r="X14" i="784"/>
  <c r="X32" i="784"/>
  <c r="W15" i="784"/>
  <c r="X13" i="784"/>
  <c r="W88" i="784"/>
  <c r="X12" i="784"/>
  <c r="V29" i="784"/>
  <c r="W94" i="784"/>
  <c r="W93" i="784"/>
  <c r="V30" i="784"/>
  <c r="V31" i="784"/>
  <c r="X10" i="784"/>
  <c r="W89" i="784"/>
  <c r="W90" i="784"/>
  <c r="X8" i="784"/>
  <c r="W82" i="784"/>
  <c r="V91" i="784"/>
  <c r="V90" i="784"/>
  <c r="W87" i="784"/>
  <c r="X9" i="784"/>
  <c r="X7" i="784"/>
  <c r="W86" i="784"/>
  <c r="X15" i="784" l="1"/>
  <c r="Y1" i="784"/>
  <c r="X88" i="784"/>
  <c r="X84" i="784"/>
  <c r="X83" i="784"/>
  <c r="V28" i="784"/>
  <c r="V33" i="784"/>
  <c r="X80" i="784"/>
  <c r="Y86" i="784"/>
  <c r="Y114" i="784"/>
  <c r="V34" i="784"/>
  <c r="Y81" i="784"/>
  <c r="X93" i="784"/>
  <c r="W91" i="784"/>
  <c r="Y14" i="784" l="1"/>
  <c r="Y35" i="784"/>
  <c r="V36" i="784"/>
  <c r="Y11" i="784"/>
  <c r="Y32" i="784"/>
  <c r="Y7" i="784"/>
  <c r="Y90" i="784"/>
  <c r="X95" i="784"/>
  <c r="Y87" i="784"/>
  <c r="Y94" i="784"/>
  <c r="X90" i="784"/>
  <c r="W29" i="784"/>
  <c r="W28" i="784"/>
  <c r="Y84" i="784"/>
  <c r="X85" i="784"/>
  <c r="Y8" i="784"/>
  <c r="Y83" i="784"/>
  <c r="W34" i="784"/>
  <c r="Y89" i="784"/>
  <c r="X81" i="784"/>
  <c r="X94" i="784"/>
  <c r="X91" i="784"/>
  <c r="X89" i="784"/>
  <c r="Y9" i="784"/>
  <c r="W30" i="784"/>
  <c r="X82" i="784"/>
  <c r="X87" i="784"/>
  <c r="Y88" i="784"/>
  <c r="Y95" i="784"/>
  <c r="Y13" i="784"/>
  <c r="Y10" i="784"/>
  <c r="Y85" i="784"/>
  <c r="W33" i="784"/>
  <c r="Y12" i="784"/>
  <c r="Y15" i="784" l="1"/>
  <c r="Z1" i="784"/>
  <c r="X34" i="784"/>
  <c r="W31" i="784"/>
  <c r="W36" i="784" s="1"/>
  <c r="Z10" i="784"/>
  <c r="X86" i="784"/>
  <c r="Z114" i="784"/>
  <c r="Z14" i="784" l="1"/>
  <c r="Z35" i="784"/>
  <c r="Z11" i="784"/>
  <c r="Z32" i="784"/>
  <c r="Z8" i="784"/>
  <c r="Z9" i="784"/>
  <c r="Y80" i="784"/>
  <c r="X29" i="784"/>
  <c r="Y82" i="784"/>
  <c r="X28" i="784"/>
  <c r="Y93" i="784"/>
  <c r="Z12" i="784"/>
  <c r="Y91" i="784"/>
  <c r="Z13" i="784"/>
  <c r="X30" i="784"/>
  <c r="Z7" i="784"/>
  <c r="Z15" i="784" l="1"/>
  <c r="AA1" i="784"/>
  <c r="AA13" i="784"/>
  <c r="AA114" i="784"/>
  <c r="X33" i="784"/>
  <c r="X31" i="784"/>
  <c r="X36" i="784" s="1"/>
  <c r="AA14" i="784" l="1"/>
  <c r="AA35" i="784"/>
  <c r="AA11" i="784"/>
  <c r="AA32" i="784"/>
  <c r="AA7" i="784"/>
  <c r="AA80" i="784"/>
  <c r="Z91" i="784"/>
  <c r="AA94" i="784"/>
  <c r="AA82" i="784"/>
  <c r="AA10" i="784"/>
  <c r="AA87" i="784"/>
  <c r="Z83" i="784"/>
  <c r="AA86" i="784"/>
  <c r="AA12" i="784"/>
  <c r="AA93" i="784"/>
  <c r="AA9" i="784"/>
  <c r="Y28" i="784"/>
  <c r="AA84" i="784"/>
  <c r="Z90" i="784"/>
  <c r="Z86" i="784"/>
  <c r="Z89" i="784"/>
  <c r="AA95" i="784"/>
  <c r="Z88" i="784"/>
  <c r="Z94" i="784"/>
  <c r="AA8" i="784"/>
  <c r="Z93" i="784"/>
  <c r="Y33" i="784"/>
  <c r="AA88" i="784"/>
  <c r="Z81" i="784"/>
  <c r="Y30" i="784"/>
  <c r="Z87" i="784"/>
  <c r="AA81" i="784"/>
  <c r="Y29" i="784"/>
  <c r="Z95" i="784"/>
  <c r="Z85" i="784"/>
  <c r="Z80" i="784"/>
  <c r="Y34" i="784"/>
  <c r="Z82" i="784"/>
  <c r="AA15" i="784" l="1"/>
  <c r="AB1" i="784"/>
  <c r="AB114" i="784"/>
  <c r="Z84" i="784"/>
  <c r="AA91" i="784"/>
  <c r="Y31" i="784"/>
  <c r="Y36" i="784" s="1"/>
  <c r="AB14" i="784" l="1"/>
  <c r="AB35" i="784"/>
  <c r="AB11" i="784"/>
  <c r="AB32" i="784"/>
  <c r="Z28" i="784"/>
  <c r="AB12" i="784"/>
  <c r="AB95" i="784"/>
  <c r="Z29" i="784"/>
  <c r="AB10" i="784"/>
  <c r="Z30" i="784"/>
  <c r="AA89" i="784"/>
  <c r="Z31" i="784"/>
  <c r="AB7" i="784"/>
  <c r="AB80" i="784"/>
  <c r="AB9" i="784"/>
  <c r="AA85" i="784"/>
  <c r="AB13" i="784"/>
  <c r="AB84" i="784"/>
  <c r="AA83" i="784"/>
  <c r="AA90" i="784"/>
  <c r="AB88" i="784"/>
  <c r="AB94" i="784"/>
  <c r="Z34" i="784"/>
  <c r="AB93" i="784"/>
  <c r="AB90" i="784"/>
  <c r="AB8" i="784"/>
  <c r="AB15" i="784" l="1"/>
  <c r="AC1" i="784"/>
  <c r="AB85" i="784"/>
  <c r="AB87" i="784"/>
  <c r="AB83" i="784"/>
  <c r="AC9" i="784"/>
  <c r="Z33" i="784"/>
  <c r="Z36" i="784" s="1"/>
  <c r="AB81" i="784"/>
  <c r="AB82" i="784"/>
  <c r="AC114" i="784"/>
  <c r="AC14" i="784" l="1"/>
  <c r="AC35" i="784"/>
  <c r="AC11" i="784"/>
  <c r="AC32" i="784"/>
  <c r="AC7" i="784"/>
  <c r="AB91" i="784"/>
  <c r="AB89" i="784"/>
  <c r="AC13" i="784"/>
  <c r="AC12" i="784"/>
  <c r="AA30" i="784"/>
  <c r="AC10" i="784"/>
  <c r="AA29" i="784"/>
  <c r="AC8" i="784"/>
  <c r="AA34" i="784"/>
  <c r="AA31" i="784"/>
  <c r="AC15" i="784" l="1"/>
  <c r="AD1" i="784"/>
  <c r="AC95" i="784"/>
  <c r="AA28" i="784"/>
  <c r="AA33" i="784"/>
  <c r="AD12" i="784"/>
  <c r="AC84" i="784"/>
  <c r="AB86" i="784"/>
  <c r="AD13" i="784"/>
  <c r="AD95" i="784"/>
  <c r="AC82" i="784"/>
  <c r="AD114" i="784"/>
  <c r="AD14" i="784" l="1"/>
  <c r="AD35" i="784"/>
  <c r="AA36" i="784"/>
  <c r="AD11" i="784"/>
  <c r="AD32" i="784"/>
  <c r="AB34" i="784"/>
  <c r="AB28" i="784"/>
  <c r="AC91" i="784"/>
  <c r="AD94" i="784"/>
  <c r="AB31" i="784"/>
  <c r="AC86" i="784"/>
  <c r="AD87" i="784"/>
  <c r="AD9" i="784"/>
  <c r="AC94" i="784"/>
  <c r="AD10" i="784"/>
  <c r="AC90" i="784"/>
  <c r="AD8" i="784"/>
  <c r="AD80" i="784"/>
  <c r="AB30" i="784"/>
  <c r="AB33" i="784"/>
  <c r="AC83" i="784"/>
  <c r="AC89" i="784"/>
  <c r="AD83" i="784"/>
  <c r="AD84" i="784"/>
  <c r="AD7" i="784"/>
  <c r="AD86" i="784"/>
  <c r="AB29" i="784"/>
  <c r="AC80" i="784"/>
  <c r="AB36" i="784" l="1"/>
  <c r="AD15" i="784"/>
  <c r="AE1" i="784"/>
  <c r="AC30" i="784"/>
  <c r="AD93" i="784"/>
  <c r="AD91" i="784"/>
  <c r="AC88" i="784"/>
  <c r="AD90" i="784"/>
  <c r="AE9" i="784"/>
  <c r="AE8" i="784"/>
  <c r="AE85" i="784"/>
  <c r="AC34" i="784"/>
  <c r="AE13" i="784"/>
  <c r="AC87" i="784"/>
  <c r="AC29" i="784"/>
  <c r="AE10" i="784"/>
  <c r="AC81" i="784"/>
  <c r="AE114" i="784"/>
  <c r="AD81" i="784"/>
  <c r="AD88" i="784"/>
  <c r="AC85" i="784"/>
  <c r="AC31" i="784"/>
  <c r="AC33" i="784"/>
  <c r="AD85" i="784"/>
  <c r="AD82" i="784"/>
  <c r="AD89" i="784"/>
  <c r="AC93" i="784"/>
  <c r="AE14" i="784" l="1"/>
  <c r="AE35" i="784"/>
  <c r="AE11" i="784"/>
  <c r="AE32" i="784"/>
  <c r="AF1" i="784"/>
  <c r="AE12" i="784"/>
  <c r="AC28" i="784"/>
  <c r="AC36" i="784" s="1"/>
  <c r="AF114" i="784"/>
  <c r="AE7" i="784"/>
  <c r="AF35" i="784" l="1"/>
  <c r="AF11" i="784"/>
  <c r="AF14" i="784"/>
  <c r="AF32" i="784"/>
  <c r="AE15" i="784"/>
  <c r="AF12" i="784"/>
  <c r="AF13" i="784"/>
  <c r="AF9" i="784"/>
  <c r="AE84" i="784"/>
  <c r="AF80" i="784"/>
  <c r="AD34" i="784"/>
  <c r="AE82" i="784"/>
  <c r="AD31" i="784"/>
  <c r="AE88" i="784"/>
  <c r="AE83" i="784"/>
  <c r="AE86" i="784"/>
  <c r="AF8" i="784"/>
  <c r="AE91" i="784"/>
  <c r="AE90" i="784"/>
  <c r="AE93" i="784"/>
  <c r="AD28" i="784"/>
  <c r="AE95" i="784"/>
  <c r="AD30" i="784"/>
  <c r="AD33" i="784"/>
  <c r="AE81" i="784"/>
  <c r="AF10" i="784"/>
  <c r="AE87" i="784"/>
  <c r="AD29" i="784"/>
  <c r="AF7" i="784"/>
  <c r="AD36" i="784" l="1"/>
  <c r="AF15" i="784"/>
  <c r="AG1" i="784"/>
  <c r="AE33" i="784"/>
  <c r="AE94" i="784"/>
  <c r="AE30" i="784"/>
  <c r="AF88" i="784"/>
  <c r="AE80" i="784"/>
  <c r="AG114" i="784"/>
  <c r="AF83" i="784"/>
  <c r="AE28" i="784"/>
  <c r="AE89" i="784"/>
  <c r="AF84" i="784"/>
  <c r="AF91" i="784"/>
  <c r="AF94" i="784"/>
  <c r="AF82" i="784"/>
  <c r="AF85" i="784"/>
  <c r="AF93" i="784"/>
  <c r="AF89" i="784"/>
  <c r="AE31" i="784"/>
  <c r="AE34" i="784"/>
  <c r="AE29" i="784"/>
  <c r="AF90" i="784"/>
  <c r="AF87" i="784"/>
  <c r="AG14" i="784" l="1"/>
  <c r="AG35" i="784"/>
  <c r="AE36" i="784"/>
  <c r="AG11" i="784"/>
  <c r="AG32" i="784"/>
  <c r="AG88" i="784"/>
  <c r="AG9" i="784"/>
  <c r="AG94" i="784"/>
  <c r="AG90" i="784"/>
  <c r="AG83" i="784"/>
  <c r="AF34" i="784"/>
  <c r="AG81" i="784"/>
  <c r="AG8" i="784"/>
  <c r="AG7" i="784"/>
  <c r="AF33" i="784"/>
  <c r="AG82" i="784"/>
  <c r="AF95" i="784"/>
  <c r="AF81" i="784"/>
  <c r="AF86" i="784"/>
  <c r="AG89" i="784"/>
  <c r="AG12" i="784"/>
  <c r="AG95" i="784"/>
  <c r="AG80" i="784"/>
  <c r="AG91" i="784"/>
  <c r="AG10" i="784"/>
  <c r="AG93" i="784"/>
  <c r="AF29" i="784"/>
  <c r="AF30" i="784"/>
  <c r="AG85" i="784"/>
  <c r="AF31" i="784"/>
  <c r="AG86" i="784"/>
  <c r="AF28" i="784"/>
  <c r="AF36" i="784" s="1"/>
  <c r="AG87" i="784"/>
  <c r="AG13" i="784"/>
  <c r="AG84" i="784"/>
  <c r="AG15" i="784" l="1"/>
  <c r="AG30" i="784"/>
  <c r="AG28" i="784"/>
  <c r="AG31" i="784"/>
  <c r="AG29" i="784"/>
  <c r="AG34" i="784"/>
  <c r="AG33" i="784"/>
  <c r="AG36" i="784" l="1"/>
  <c r="AE113" i="784"/>
  <c r="I117" i="784"/>
  <c r="L111" i="784"/>
  <c r="Z105" i="784"/>
  <c r="AF104" i="784"/>
  <c r="Q116" i="784"/>
  <c r="R108" i="784"/>
  <c r="P109" i="784"/>
  <c r="V105" i="784"/>
  <c r="AB108" i="784"/>
  <c r="Y105" i="784"/>
  <c r="L110" i="784"/>
  <c r="U103" i="784"/>
  <c r="I111" i="784"/>
  <c r="T113" i="784"/>
  <c r="U102" i="784"/>
  <c r="AD103" i="784"/>
  <c r="R117" i="784"/>
  <c r="Q106" i="784"/>
  <c r="M112" i="784"/>
  <c r="N111" i="784"/>
  <c r="Q118" i="784"/>
  <c r="K103" i="784"/>
  <c r="AG108" i="784"/>
  <c r="L116" i="784"/>
  <c r="V106" i="784"/>
  <c r="X104" i="784"/>
  <c r="AF108" i="784"/>
  <c r="AG110" i="784"/>
  <c r="AC116" i="784"/>
  <c r="AD107" i="784"/>
  <c r="P107" i="784"/>
  <c r="S116" i="784"/>
  <c r="K105" i="784"/>
  <c r="AB113" i="784"/>
  <c r="AG104" i="784"/>
  <c r="AA118" i="784"/>
  <c r="AF113" i="784"/>
  <c r="J104" i="784"/>
  <c r="AF107" i="784"/>
  <c r="Q109" i="784"/>
  <c r="M105" i="784"/>
  <c r="U112" i="784"/>
  <c r="AC105" i="784"/>
  <c r="AB118" i="784"/>
  <c r="AA104" i="784"/>
  <c r="J113" i="784"/>
  <c r="Q117" i="784"/>
  <c r="P108" i="784"/>
  <c r="M118" i="784"/>
  <c r="AA116" i="784"/>
  <c r="S117" i="784"/>
  <c r="W112" i="784"/>
  <c r="J107" i="784"/>
  <c r="S106" i="784"/>
  <c r="K116" i="784"/>
  <c r="AE110" i="784"/>
  <c r="R112" i="784"/>
  <c r="Q103" i="784"/>
  <c r="AB105" i="784"/>
  <c r="P111" i="784"/>
  <c r="Y116" i="784"/>
  <c r="O108" i="784"/>
  <c r="Z109" i="784"/>
  <c r="Z113" i="784"/>
  <c r="O105" i="784"/>
  <c r="M103" i="784"/>
  <c r="S113" i="784"/>
  <c r="V113" i="784"/>
  <c r="P104" i="784"/>
  <c r="J106" i="784"/>
  <c r="Q102" i="784"/>
  <c r="Q108" i="784"/>
  <c r="S108" i="784"/>
  <c r="Y106" i="784"/>
  <c r="S109" i="784"/>
  <c r="Y107" i="784"/>
  <c r="R111" i="784"/>
  <c r="O110" i="784"/>
  <c r="W111" i="784"/>
  <c r="AF103" i="784"/>
  <c r="J118" i="784"/>
  <c r="S102" i="784"/>
  <c r="O109" i="784"/>
  <c r="N116" i="784"/>
  <c r="P116" i="784"/>
  <c r="I102" i="784"/>
  <c r="AC109" i="784"/>
  <c r="Z107" i="784"/>
  <c r="I116" i="784"/>
  <c r="P106" i="784"/>
  <c r="U104" i="784"/>
  <c r="AA102" i="784"/>
  <c r="Z116" i="784"/>
  <c r="K118" i="784"/>
  <c r="I109" i="784"/>
  <c r="U109" i="784"/>
  <c r="X113" i="784"/>
  <c r="AE116" i="784"/>
  <c r="J111" i="784"/>
  <c r="AG117" i="784"/>
  <c r="W104" i="784"/>
  <c r="AB117" i="784"/>
  <c r="W108" i="784"/>
  <c r="I110" i="784"/>
  <c r="T110" i="784"/>
  <c r="S111" i="784"/>
  <c r="P113" i="784"/>
  <c r="AD117" i="784"/>
  <c r="AD105" i="784"/>
  <c r="V112" i="784"/>
  <c r="V104" i="784"/>
  <c r="X102" i="784"/>
  <c r="Z104" i="784"/>
  <c r="R104" i="784"/>
  <c r="J110" i="784"/>
  <c r="X110" i="784"/>
  <c r="R107" i="784"/>
  <c r="J105" i="784"/>
  <c r="Y104" i="784"/>
  <c r="R109" i="784"/>
  <c r="Z106" i="784"/>
  <c r="V118" i="784"/>
  <c r="AG103" i="784"/>
  <c r="N105" i="784"/>
  <c r="Z108" i="784"/>
  <c r="N103" i="784"/>
  <c r="AF102" i="784"/>
  <c r="AG118" i="784"/>
  <c r="V117" i="784"/>
  <c r="S107" i="784"/>
  <c r="X108" i="784"/>
  <c r="J109" i="784"/>
  <c r="N112" i="784"/>
  <c r="AG111" i="784"/>
  <c r="Y102" i="784"/>
  <c r="AA107" i="784"/>
  <c r="O107" i="784"/>
  <c r="AF117" i="784"/>
  <c r="AA106" i="784"/>
  <c r="U111" i="784"/>
  <c r="W109" i="784"/>
  <c r="Y112" i="784"/>
  <c r="M110" i="784"/>
  <c r="Q113" i="784"/>
  <c r="U110" i="784"/>
  <c r="M107" i="784"/>
  <c r="K102" i="784"/>
  <c r="AB102" i="784"/>
  <c r="J117" i="784"/>
  <c r="U117" i="784"/>
  <c r="M116" i="784"/>
  <c r="V108" i="784"/>
  <c r="S110" i="784"/>
  <c r="W107" i="784"/>
  <c r="P105" i="784"/>
  <c r="N108" i="784"/>
  <c r="AE108" i="784"/>
  <c r="AE107" i="784"/>
  <c r="AG112" i="784"/>
  <c r="K107" i="784"/>
  <c r="V116" i="784"/>
  <c r="U106" i="784"/>
  <c r="AC102" i="784"/>
  <c r="U107" i="784"/>
  <c r="K109" i="784"/>
  <c r="AA109" i="784"/>
  <c r="W110" i="784"/>
  <c r="AC107" i="784"/>
  <c r="T102" i="784"/>
  <c r="T106" i="784"/>
  <c r="K117" i="784"/>
  <c r="L104" i="784"/>
  <c r="O117" i="784"/>
  <c r="N106" i="784"/>
  <c r="Y113" i="784"/>
  <c r="AD109" i="784"/>
  <c r="AC118" i="784"/>
  <c r="T112" i="784"/>
  <c r="X112" i="784"/>
  <c r="AB107" i="784"/>
  <c r="AB109" i="784"/>
  <c r="AC108" i="784"/>
  <c r="AG109" i="784"/>
  <c r="AE103" i="784"/>
  <c r="T108" i="784"/>
  <c r="P110" i="784"/>
  <c r="Z102" i="784"/>
  <c r="Y110" i="784"/>
  <c r="I113" i="784"/>
  <c r="AE117" i="784"/>
  <c r="S118" i="784"/>
  <c r="I106" i="784"/>
  <c r="O111" i="784"/>
  <c r="T107" i="784"/>
  <c r="AF112" i="784"/>
  <c r="T117" i="784"/>
  <c r="AA108" i="784"/>
  <c r="X103" i="784"/>
  <c r="AB111" i="784"/>
  <c r="R110" i="784"/>
  <c r="N102" i="784"/>
  <c r="AF110" i="784"/>
  <c r="N117" i="784"/>
  <c r="AD113" i="784"/>
  <c r="J108" i="784"/>
  <c r="I105" i="784"/>
  <c r="X117" i="784"/>
  <c r="W102" i="784"/>
  <c r="R105" i="784"/>
  <c r="O113" i="784"/>
  <c r="Z112" i="784"/>
  <c r="O102" i="784"/>
  <c r="AB106" i="784"/>
  <c r="T105" i="784"/>
  <c r="AG102" i="784"/>
  <c r="K113" i="784"/>
  <c r="L106" i="784"/>
  <c r="V110" i="784"/>
  <c r="L118" i="784"/>
  <c r="M109" i="784"/>
  <c r="AC110" i="784"/>
  <c r="V102" i="784"/>
  <c r="Q107" i="784"/>
  <c r="L102" i="784"/>
  <c r="AA112" i="784"/>
  <c r="K104" i="784"/>
  <c r="J116" i="784"/>
  <c r="P112" i="784"/>
  <c r="R106" i="784"/>
  <c r="I108" i="784"/>
  <c r="R103" i="784"/>
  <c r="AG113" i="784"/>
  <c r="AF105" i="784"/>
  <c r="I104" i="784"/>
  <c r="Z103" i="784"/>
  <c r="L112" i="784"/>
  <c r="M113" i="784"/>
  <c r="O103" i="784"/>
  <c r="S112" i="784"/>
  <c r="Z118" i="784"/>
  <c r="N109" i="784"/>
  <c r="AB112" i="784"/>
  <c r="M102" i="784"/>
  <c r="W117" i="784"/>
  <c r="AF109" i="784"/>
  <c r="I112" i="784"/>
  <c r="L117" i="784"/>
  <c r="Y108" i="784"/>
  <c r="AB110" i="784"/>
  <c r="AA111" i="784"/>
  <c r="AD111" i="784"/>
  <c r="T111" i="784"/>
  <c r="Q110" i="784"/>
  <c r="N104" i="784"/>
  <c r="X105" i="784"/>
  <c r="AE104" i="784"/>
  <c r="Y103" i="784"/>
  <c r="N113" i="784"/>
  <c r="Z110" i="784"/>
  <c r="K110" i="784"/>
  <c r="I107" i="784"/>
  <c r="AF111" i="784"/>
  <c r="P103" i="784"/>
  <c r="I103" i="784"/>
  <c r="AD102" i="784"/>
  <c r="AE109" i="784"/>
  <c r="AE111" i="784"/>
  <c r="Q111" i="784"/>
  <c r="X116" i="784"/>
  <c r="AD106" i="784"/>
  <c r="U105" i="784"/>
  <c r="AB104" i="784"/>
  <c r="AD112" i="784"/>
  <c r="R102" i="784"/>
  <c r="M117" i="784"/>
  <c r="O112" i="784"/>
  <c r="AC103" i="784"/>
  <c r="AF106" i="784"/>
  <c r="O106" i="784"/>
  <c r="Y111" i="784"/>
  <c r="W106" i="784"/>
  <c r="AB116" i="784"/>
  <c r="T109" i="784"/>
  <c r="L105" i="784"/>
  <c r="T103" i="784"/>
  <c r="V109" i="784"/>
  <c r="J102" i="784"/>
  <c r="AD110" i="784"/>
  <c r="K111" i="784"/>
  <c r="T104" i="784"/>
  <c r="P102" i="784"/>
  <c r="AE118" i="784"/>
  <c r="V111" i="784"/>
  <c r="R113" i="784"/>
  <c r="I118" i="784"/>
  <c r="S105" i="784"/>
  <c r="Q105" i="784"/>
  <c r="R118" i="784"/>
  <c r="K108" i="784"/>
  <c r="AB103" i="784"/>
  <c r="AD108" i="784"/>
  <c r="M111" i="784"/>
  <c r="M104" i="784"/>
  <c r="W118" i="784"/>
  <c r="AF116" i="784"/>
  <c r="AC113" i="784"/>
  <c r="Q112" i="784"/>
  <c r="U113" i="784"/>
  <c r="Z117" i="784"/>
  <c r="AC106" i="784"/>
  <c r="AD104" i="784"/>
  <c r="P117" i="784"/>
  <c r="AG106" i="784"/>
  <c r="AD116" i="784"/>
  <c r="Y118" i="784"/>
  <c r="M106" i="784"/>
  <c r="K106" i="784"/>
  <c r="M108" i="784"/>
  <c r="W105" i="784"/>
  <c r="Y117" i="784"/>
  <c r="N107" i="784"/>
  <c r="L109" i="784"/>
  <c r="U108" i="784"/>
  <c r="W116" i="784"/>
  <c r="AG116" i="784"/>
  <c r="N118" i="784"/>
  <c r="AA110" i="784"/>
  <c r="Y109" i="784"/>
  <c r="AE112" i="784"/>
  <c r="X109" i="784"/>
  <c r="Q104" i="784"/>
  <c r="AG107" i="784"/>
  <c r="AE106" i="784"/>
  <c r="Z111" i="784"/>
  <c r="AC104" i="784"/>
  <c r="AA105" i="784"/>
  <c r="R116" i="784"/>
  <c r="AC112" i="784"/>
  <c r="AA113" i="784"/>
  <c r="AC111" i="784"/>
  <c r="X111" i="784"/>
  <c r="N110" i="784"/>
  <c r="AE102" i="784"/>
  <c r="X118" i="784"/>
  <c r="T118" i="784"/>
  <c r="V107" i="784"/>
  <c r="V103" i="784"/>
  <c r="O104" i="784"/>
  <c r="AD118" i="784"/>
  <c r="J112" i="784"/>
  <c r="AG105" i="784"/>
  <c r="J103" i="784"/>
  <c r="L113" i="784"/>
  <c r="X107" i="784"/>
  <c r="K112" i="784"/>
  <c r="O118" i="784"/>
  <c r="W113" i="784"/>
  <c r="U116" i="784"/>
  <c r="AA117" i="784"/>
  <c r="AE105" i="784"/>
  <c r="U118" i="784"/>
  <c r="AC117" i="784"/>
  <c r="AF118" i="784"/>
  <c r="S104" i="784"/>
  <c r="L103" i="784"/>
  <c r="T116" i="784"/>
  <c r="S103" i="784"/>
  <c r="O116" i="784"/>
  <c r="L107" i="784"/>
  <c r="AA103" i="784"/>
  <c r="X106" i="784"/>
  <c r="L108" i="784"/>
  <c r="W103" i="784"/>
  <c r="P118" i="784"/>
</calcChain>
</file>

<file path=xl/sharedStrings.xml><?xml version="1.0" encoding="utf-8"?>
<sst xmlns="http://schemas.openxmlformats.org/spreadsheetml/2006/main" count="15339" uniqueCount="276">
  <si>
    <t>Change log</t>
  </si>
  <si>
    <t>Black Coal</t>
  </si>
  <si>
    <t>Hydro</t>
  </si>
  <si>
    <t>OCGT</t>
  </si>
  <si>
    <t>OCGT / Diesel</t>
  </si>
  <si>
    <t>DSP</t>
  </si>
  <si>
    <t>USE / DSP</t>
  </si>
  <si>
    <t>CCGT</t>
  </si>
  <si>
    <t>Solar PV</t>
  </si>
  <si>
    <t>Wind</t>
  </si>
  <si>
    <t>Solar</t>
  </si>
  <si>
    <t>Brown Coal</t>
  </si>
  <si>
    <t>Gas - Steam</t>
  </si>
  <si>
    <t>USE</t>
  </si>
  <si>
    <t>Transmission</t>
  </si>
  <si>
    <t>VPP</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</si>
  <si>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</si>
  <si>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</si>
  <si>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</si>
  <si>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</si>
  <si>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</si>
  <si>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</si>
  <si>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</si>
  <si>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</si>
  <si>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</si>
  <si>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</si>
  <si>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</si>
  <si>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</si>
  <si>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</si>
  <si>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</si>
  <si>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</si>
  <si>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</si>
  <si>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</si>
  <si>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</si>
  <si>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</si>
  <si>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</si>
  <si>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</si>
  <si>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</si>
  <si>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</si>
  <si>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</si>
  <si>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</si>
  <si>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</si>
  <si>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</si>
  <si>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</si>
  <si>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</si>
  <si>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</si>
  <si>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</si>
  <si>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</si>
  <si>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</si>
  <si>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</si>
  <si>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</si>
  <si>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</si>
  <si>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</si>
  <si>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</si>
  <si>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</si>
  <si>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</si>
  <si>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</si>
  <si>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</si>
  <si>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</si>
  <si>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</si>
  <si>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</si>
  <si>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</si>
  <si>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</si>
  <si>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</si>
  <si>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</si>
  <si>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</si>
  <si>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</si>
  <si>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</si>
  <si>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</si>
  <si>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</si>
  <si>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</si>
  <si>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</si>
  <si>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</si>
  <si>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</si>
  <si>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</si>
  <si>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</si>
  <si>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</si>
  <si>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</si>
  <si>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</si>
  <si>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</si>
  <si>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</si>
  <si>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</si>
  <si>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</si>
  <si>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</si>
  <si>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</si>
  <si>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</si>
  <si>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BaseCase</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</si>
  <si>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</si>
  <si>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</si>
  <si>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</si>
  <si>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</si>
  <si>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</si>
  <si>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</si>
  <si>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</si>
  <si>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</si>
  <si>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</si>
  <si>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</si>
  <si>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</si>
  <si>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</si>
  <si>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</si>
  <si>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</si>
  <si>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</si>
  <si>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</si>
  <si>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</si>
  <si>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</si>
  <si>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</si>
  <si>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</si>
  <si>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</si>
  <si>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</si>
  <si>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</si>
  <si>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</si>
  <si>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</si>
  <si>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</si>
  <si>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</si>
  <si>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</si>
  <si>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</si>
  <si>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</si>
  <si>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</si>
  <si>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</si>
  <si>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</si>
  <si>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</si>
  <si>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</si>
  <si>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</si>
  <si>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</si>
  <si>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</si>
  <si>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</si>
  <si>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</si>
  <si>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</si>
  <si>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</si>
  <si>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</si>
  <si>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</si>
  <si>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</si>
  <si>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</si>
  <si>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</si>
  <si>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</si>
  <si>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</si>
  <si>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</si>
  <si>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</si>
  <si>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</si>
  <si>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</si>
  <si>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</si>
  <si>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</si>
  <si>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</si>
  <si>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</si>
  <si>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</si>
  <si>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</si>
  <si>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</si>
  <si>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</si>
  <si>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</si>
  <si>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</si>
  <si>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</si>
  <si>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</si>
  <si>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</si>
  <si>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</si>
  <si>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</si>
  <si>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</si>
  <si>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</si>
  <si>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</si>
  <si>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</si>
  <si>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</si>
  <si>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</si>
  <si>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</si>
  <si>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</si>
  <si>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</si>
  <si>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</si>
  <si>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</si>
  <si>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</si>
  <si>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</si>
  <si>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</si>
  <si>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</si>
  <si>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</si>
  <si>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</si>
  <si>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</si>
  <si>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</si>
  <si>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</si>
  <si>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</si>
  <si>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</si>
  <si>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</si>
  <si>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</si>
  <si>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</si>
  <si>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</si>
  <si>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</si>
  <si>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</si>
  <si>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</si>
  <si>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</si>
  <si>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</si>
  <si>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</si>
  <si>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</si>
  <si>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</si>
  <si>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</si>
  <si>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</si>
  <si>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</si>
  <si>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</si>
  <si>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</si>
  <si>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</si>
  <si>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</si>
  <si>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Annual capacity factor by technology - BaseCase,  Progressive Change Scenario</t>
  </si>
  <si>
    <t>Annual sent-out generation by technology (GWh) - BaseCase, Progressive Change Scenario</t>
  </si>
  <si>
    <t>Installed capacity by technology (MW) - BaseCase, Progressive Change Scenario</t>
  </si>
  <si>
    <t>VOM cost by technology ($000s) - BaseCase, Progressive Change Scenario</t>
  </si>
  <si>
    <t>FOM cost by technology ($000s) - BaseCase, Progressive Change Scenario</t>
  </si>
  <si>
    <t>Fuel cost by technology ($000s) - BaseCase, Progressive Change Scenario</t>
  </si>
  <si>
    <t>New generation build cost (CAPEX) by technology ($000s) - BaseCase, Progressive Change Scenario</t>
  </si>
  <si>
    <t>Rehabilition cost by technology ($000s) - BaseCase, Progressive Change Scenario</t>
  </si>
  <si>
    <t>REZ transmission expansion cost by region ($000s) - BaseCase, Progressive Change Scenario</t>
  </si>
  <si>
    <t>Installed capacity by REZ (MW) - BaseCase, Progressive Change Scenario</t>
  </si>
  <si>
    <t>Annual sent-out generation by REZ (GWh) - BaseCase, Progressive Change Scenario</t>
  </si>
  <si>
    <t>Grid Battery Pump</t>
  </si>
  <si>
    <t>Explicitly modelled load</t>
  </si>
  <si>
    <t>Total annual market benefits</t>
  </si>
  <si>
    <t>Pumped hydro energy storage</t>
  </si>
  <si>
    <t>Emissions</t>
  </si>
  <si>
    <t>Emissions from explicitly modelled generation</t>
  </si>
  <si>
    <t>USE / DSP cost by region ($000s) - BaseCase, Progressive Change Scenario</t>
  </si>
  <si>
    <t>ML2</t>
  </si>
  <si>
    <t>2050-51</t>
  </si>
  <si>
    <t>\</t>
  </si>
  <si>
    <t>Real June 2024 dollars discounted to 1 July 2025</t>
  </si>
  <si>
    <t>Real June 2024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</si>
  <si>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2024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</si>
  <si>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NEM Emissions cost ($000s) - BaseCase, Progressive Change Scenario</t>
  </si>
  <si>
    <t>NEM Emissions cost ($000s) - ML1, Progressive Change Scenario</t>
  </si>
  <si>
    <t>NEM Emissions cost ($000s) - ML2, Progressive Change Scenario</t>
  </si>
  <si>
    <t>Annual capacity factor by technology - ML1,  Progressive Change Scenario</t>
  </si>
  <si>
    <t>Annual sent-out generation by technology (GWh) - ML1, Progressive Change Scenario</t>
  </si>
  <si>
    <t>Installed capacity by technology (MW) - ML1, Progressive Change Scenario</t>
  </si>
  <si>
    <t>VOM cost by technology ($000s) - ML1, Progressive Change Scenario</t>
  </si>
  <si>
    <t>FOM cost by technology ($000s) - ML1, Progressive Change Scenario</t>
  </si>
  <si>
    <t>Fuel cost by technology ($000s) - ML1, Progressive Change Scenario</t>
  </si>
  <si>
    <t>New generation build cost (CAPEX) by technology ($000s) - ML1, Progressive Change Scenario</t>
  </si>
  <si>
    <t>Rehabilition cost by technology ($000s) - ML1, Progressive Change Scenario</t>
  </si>
  <si>
    <t>REZ transmission expansion cost by region ($000s) - ML1, Progressive Change Scenario</t>
  </si>
  <si>
    <t>USE / DSP cost by region ($000s) - ML1, Progressive Change Scenario</t>
  </si>
  <si>
    <t>Installed capacity by REZ (MW) - ML1, Progressive Change Scenario</t>
  </si>
  <si>
    <t>Annual sent-out generation by REZ (GWh) - ML1, Progressive Change Scenario</t>
  </si>
  <si>
    <t>Annual capacity factor by technology - ML2,  Progressive Change Scenario</t>
  </si>
  <si>
    <t>Annual sent-out generation by technology (GWh) - ML2, Progressive Change Scenario</t>
  </si>
  <si>
    <t>Installed capacity by technology (MW) - ML2, Progressive Change Scenario</t>
  </si>
  <si>
    <t>VOM cost by technology ($000s) - ML2, Progressive Change Scenario</t>
  </si>
  <si>
    <t>FOM cost by technology ($000s) - ML2, Progressive Change Scenario</t>
  </si>
  <si>
    <t>Fuel cost by technology ($000s) - ML2, Progressive Change Scenario</t>
  </si>
  <si>
    <t>New generation build cost (CAPEX) by technology ($000s) - ML2, Progressive Change Scenario</t>
  </si>
  <si>
    <t>Rehabilition cost by technology ($000s) - ML2, Progressive Change Scenario</t>
  </si>
  <si>
    <t>REZ transmission expansion cost by region ($000s) - ML2, Progressive Change Scenario</t>
  </si>
  <si>
    <t>USE / DSP cost by region ($000s) - ML2, Progressive Change Scenario</t>
  </si>
  <si>
    <t>Installed capacity by REZ (MW) - ML2, Progressive Change Scenario</t>
  </si>
  <si>
    <t>Annual sent-out generation by REZ (GWh) - ML2, Progressive Change Scenario</t>
  </si>
  <si>
    <t>Real June 2024 dollars ($m) discounted to 1 July 2025</t>
  </si>
  <si>
    <t>Marinus Link market modelling outcomes</t>
  </si>
  <si>
    <t>Marinus Link Pty Ltd</t>
  </si>
  <si>
    <t>Marinus Link market modelling outcomes - Progressive Change scenario</t>
  </si>
  <si>
    <t>Progressive Change scenario</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</si>
  <si>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</si>
  <si>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</si>
  <si>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</si>
  <si>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</si>
  <si>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</si>
  <si>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</si>
  <si>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t>
  </si>
  <si>
    <t>SyncCon cost by region ($000s) - BaseCase, Progressive Change Scenario</t>
  </si>
  <si>
    <t>SyncCon</t>
  </si>
  <si>
    <t>Real June 2024 dollars discounted to 1 July 2025. SyncCon is only explicitly modelled in Tasmania, mainland NEM regions have SyncCon costs built into new entrant costs.</t>
  </si>
  <si>
    <t>SyncCon cost by region ($000s) - ML1, Progressive Change Scenario</t>
  </si>
  <si>
    <t>SyncCon cost by region ($000s) - ML2, Progressive Change Scenario</t>
  </si>
  <si>
    <t>NEM discounted emissions benefits by year</t>
  </si>
  <si>
    <t>NEM discounted emissions benefits by year (cumulative)</t>
  </si>
  <si>
    <t>Virtual power plants, including Electric Vehicle Vehicle to Grid (EVV2G)</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</si>
  <si>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</si>
  <si>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</si>
  <si>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Notes: All dollars are June 2024 (real)</t>
  </si>
  <si>
    <t>2. ML1 is the case with commissioning of Marinus Link Stage 1 only, on 1 January 2030.</t>
  </si>
  <si>
    <t>Capacity calculated on 1 July. In early study years some wind and solar projects enter later in the financial year and are therefore reflected in the following financial year's capacity.</t>
  </si>
  <si>
    <t>Real June 2024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</si>
  <si>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 xml:space="preserve">Capacity calculated on 1 July. In early study years some wind and solar projects enter later in the financial year and are therefore reflected in the following financial year's capacity. </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</si>
  <si>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The results of EY’s work, including the assumptions and qualifications made in preparing the workbook (“Workbook”), are set out in EY’s report dated 10 July 2025 ("Report").  The Workbook and Report should be read in conjunction with each other (in particular this Workbook must always be read in conjunction with the Report)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24 June 2025. No further work has been undertaken by EY since the date of the Workbook to update it. Therefore, our Workbook does not take account of events or circumstances arising after 24 June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</si>
  <si>
    <t>Fixed results presentation issues - offsetting of VPP numbers and TAS hydro capacity showing uplift after Marinus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</si>
</sst>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64">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sz val="12"/>
      <name val="EYInterstate Light"/>
    </font>
    <font>
      <b/>
      <sz val="11"/>
      <name val="EYInterstate Light"/>
    </font>
    <font>
      <b/>
      <sz val="16"/>
      <name val="Times New Roman"/>
      <family val="1"/>
    </font>
    <font>
      <b/>
      <sz val="12"/>
      <name val="Times New Roman"/>
      <family val="1"/>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8"/>
      <color theme="0"/>
      <name val="EYInterstate"/>
    </font>
    <font>
      <sz val="11"/>
      <color rgb="FFFFE600"/>
      <name val="Calibri"/>
      <family val="2"/>
      <scheme val="minor"/>
    </font>
    <font>
      <b/>
      <sz val="14"/>
      <color theme="0"/>
      <name val="EYInterstate"/>
    </font>
    <font>
      <sz val="14"/>
      <color theme="0"/>
      <name val="EYInterstate"/>
    </font>
    <font>
      <sz val="16"/>
      <color theme="0"/>
      <name val="EYInterstate"/>
    </font>
    <font>
      <b/>
      <sz val="16"/>
      <color theme="0"/>
      <name val="EYInterstate"/>
    </font>
    <font>
      <sz val="10"/>
      <name val="EYInterstate Light"/>
    </font>
    <font>
      <b/>
      <sz val="18"/>
      <color theme="1"/>
      <name val="EYInterstate"/>
    </font>
    <font>
      <sz val="12"/>
      <name val="Ey"/>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6">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cellStyleXfs>
  <cellXfs count="80">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172" fontId="39" fillId="0" borderId="0" xfId="0" applyNumberFormat="1" applyFont="1" applyAlignment="1">
      <alignment vertical="top"/>
    </xf>
    <xf numFmtId="172" fontId="40" fillId="0" borderId="0" xfId="0" applyNumberFormat="1" applyFont="1" applyAlignment="1">
      <alignment horizontal="right" vertical="top"/>
    </xf>
    <xf numFmtId="0" fontId="41" fillId="0" borderId="0" xfId="0" applyFont="1"/>
    <xf numFmtId="172" fontId="39" fillId="0" borderId="0" xfId="0" applyNumberFormat="1" applyFont="1"/>
    <xf numFmtId="172" fontId="42" fillId="0" borderId="0" xfId="0" applyNumberFormat="1" applyFont="1" applyAlignment="1">
      <alignment horizontal="right"/>
    </xf>
    <xf numFmtId="172" fontId="43" fillId="0" borderId="0" xfId="0" applyNumberFormat="1" applyFont="1"/>
    <xf numFmtId="173" fontId="0" fillId="0" borderId="0" xfId="0" applyNumberFormat="1"/>
    <xf numFmtId="172" fontId="39" fillId="0" borderId="0" xfId="0" applyNumberFormat="1" applyFont="1" applyAlignment="1">
      <alignment horizontal="left"/>
    </xf>
    <xf numFmtId="173" fontId="0" fillId="0" borderId="0" xfId="0" applyNumberFormat="1" applyAlignment="1">
      <alignment horizontal="right"/>
    </xf>
    <xf numFmtId="0" fontId="0" fillId="0" borderId="0" xfId="0" applyAlignment="1">
      <alignment horizontal="right"/>
    </xf>
    <xf numFmtId="172" fontId="39" fillId="0" borderId="0" xfId="0" applyNumberFormat="1" applyFont="1" applyAlignment="1">
      <alignment vertical="center"/>
    </xf>
    <xf numFmtId="172" fontId="39" fillId="0" borderId="0" xfId="0" applyNumberFormat="1" applyFont="1" applyAlignment="1">
      <alignment horizontal="center" vertical="center"/>
    </xf>
    <xf numFmtId="0" fontId="0" fillId="0" borderId="0" xfId="0" applyAlignment="1">
      <alignment vertical="center"/>
    </xf>
    <xf numFmtId="174" fontId="45" fillId="0" borderId="0" xfId="0" applyNumberFormat="1" applyFont="1"/>
    <xf numFmtId="0" fontId="46" fillId="0" borderId="0" xfId="0" applyFont="1"/>
    <xf numFmtId="174" fontId="45" fillId="0" borderId="0" xfId="0" applyNumberFormat="1" applyFont="1" applyAlignment="1">
      <alignment horizontal="left"/>
    </xf>
    <xf numFmtId="0" fontId="0" fillId="0" borderId="0" xfId="0" applyAlignment="1">
      <alignment horizontal="left" vertical="top" wrapText="1"/>
    </xf>
    <xf numFmtId="0" fontId="47" fillId="0" borderId="0" xfId="0" applyFont="1"/>
    <xf numFmtId="0" fontId="44" fillId="0" borderId="0" xfId="0" applyFont="1" applyAlignment="1">
      <alignment horizontal="left" vertical="center"/>
    </xf>
    <xf numFmtId="0" fontId="0" fillId="0" borderId="0" xfId="0" applyAlignment="1">
      <alignment horizontal="center" vertical="top"/>
    </xf>
    <xf numFmtId="0" fontId="0" fillId="0" borderId="0" xfId="0" applyProtection="1">
      <protection locked="0"/>
    </xf>
    <xf numFmtId="0" fontId="48" fillId="0" borderId="0" xfId="0" applyFont="1"/>
    <xf numFmtId="174" fontId="49" fillId="0" borderId="0" xfId="0" applyNumberFormat="1" applyFont="1"/>
    <xf numFmtId="0" fontId="39" fillId="0" borderId="0" xfId="0" applyFont="1"/>
    <xf numFmtId="0" fontId="50" fillId="0" borderId="0" xfId="0" applyFont="1"/>
    <xf numFmtId="172" fontId="39" fillId="0" borderId="0" xfId="0" applyNumberFormat="1" applyFont="1" applyAlignment="1">
      <alignment horizontal="center" vertical="top"/>
    </xf>
    <xf numFmtId="0" fontId="51" fillId="0" borderId="0" xfId="0" applyFont="1"/>
    <xf numFmtId="0" fontId="52" fillId="0" borderId="0" xfId="0" applyFont="1"/>
    <xf numFmtId="0" fontId="53" fillId="0" borderId="0" xfId="0" applyFont="1" applyAlignment="1">
      <alignment vertical="center"/>
    </xf>
    <xf numFmtId="0" fontId="54" fillId="0" borderId="0" xfId="0" applyFont="1" applyAlignment="1">
      <alignment horizontal="left" vertical="center"/>
    </xf>
    <xf numFmtId="0" fontId="55" fillId="41" borderId="0" xfId="0" applyFont="1" applyFill="1" applyAlignment="1">
      <alignment vertical="center"/>
    </xf>
    <xf numFmtId="0" fontId="56"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 fillId="8" borderId="0" xfId="0" applyFont="1" applyFill="1"/>
    <xf numFmtId="0" fontId="57" fillId="41" borderId="0" xfId="0" applyFont="1" applyFill="1" applyAlignment="1">
      <alignment vertical="center"/>
    </xf>
    <xf numFmtId="0" fontId="58" fillId="41" borderId="0" xfId="0" applyFont="1" applyFill="1" applyAlignment="1">
      <alignment vertical="center"/>
    </xf>
    <xf numFmtId="176" fontId="4" fillId="41" borderId="0" xfId="6" applyNumberFormat="1" applyFont="1" applyFill="1" applyAlignment="1">
      <alignment vertical="center"/>
    </xf>
    <xf numFmtId="0" fontId="59" fillId="41" borderId="0" xfId="0" applyFont="1" applyFill="1" applyAlignment="1">
      <alignment vertical="center"/>
    </xf>
    <xf numFmtId="177" fontId="4" fillId="41" borderId="0" xfId="6" applyNumberFormat="1" applyFont="1" applyFill="1" applyAlignment="1">
      <alignment vertical="center"/>
    </xf>
    <xf numFmtId="0" fontId="60" fillId="41" borderId="0" xfId="0"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0" fontId="61" fillId="0" borderId="0" xfId="0" applyFont="1" applyAlignment="1">
      <alignment vertical="top" wrapText="1"/>
    </xf>
    <xf numFmtId="0" fontId="62" fillId="0" borderId="0" xfId="0" applyFont="1" applyAlignment="1" applyProtection="1">
      <alignment vertical="center" wrapText="1"/>
      <protection locked="0"/>
    </xf>
    <xf numFmtId="0" fontId="63" fillId="0" borderId="0" xfId="0" applyFont="1" applyAlignment="1">
      <alignment vertical="center" wrapText="1"/>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cellXfs>
  <cellStyles count="61836">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Footnote" xfId="134" xr:uid="{00000000-0005-0000-0000-000056F10000}"/>
    <cellStyle name="Good" xfId="8" builtinId="26" customBuiltin="1"/>
    <cellStyle name="Good 2" xfId="141" xr:uid="{00000000-0005-0000-0000-000058F10000}"/>
    <cellStyle name="Heading 1" xfId="10" builtinId="16" customBuiltin="1"/>
    <cellStyle name="Heading 2" xfId="11" builtinId="17" customBuiltin="1"/>
    <cellStyle name="Heading 3" xfId="12" builtinId="18" customBuiltin="1"/>
    <cellStyle name="Heading 4" xfId="13" builtinId="19" customBuiltin="1"/>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351C21"/>
      <color rgb="FFFF4136"/>
      <color rgb="FF8CE8AD"/>
      <color rgb="FF93F0E6"/>
      <color rgb="FF57FF88"/>
      <color rgb="FF9C82D4"/>
      <color rgb="FF27ACAA"/>
      <color rgb="FFC981B2"/>
      <color rgb="FF57E188"/>
      <color rgb="FF750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options---'!$H$102</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options---'!$I$102:$AG$102</c:f>
              <c:numCache>
                <c:formatCode>#,##0.0</c:formatCode>
                <c:ptCount val="25"/>
                <c:pt idx="0">
                  <c:v>3.6293099999893455E-3</c:v>
                </c:pt>
                <c:pt idx="1">
                  <c:v>-8.6083040000012268E-2</c:v>
                </c:pt>
                <c:pt idx="2">
                  <c:v>2.4210180000009133E-2</c:v>
                </c:pt>
                <c:pt idx="3">
                  <c:v>0.8199035025579906</c:v>
                </c:pt>
                <c:pt idx="4">
                  <c:v>0.66934518683226996</c:v>
                </c:pt>
                <c:pt idx="5">
                  <c:v>0.77335329511369855</c:v>
                </c:pt>
                <c:pt idx="6">
                  <c:v>0.87614564955499741</c:v>
                </c:pt>
                <c:pt idx="7">
                  <c:v>-0.29706073113695675</c:v>
                </c:pt>
                <c:pt idx="8">
                  <c:v>-0.7341466412193367</c:v>
                </c:pt>
                <c:pt idx="9">
                  <c:v>-0.90311519167461662</c:v>
                </c:pt>
                <c:pt idx="10">
                  <c:v>-0.72885439594416312</c:v>
                </c:pt>
                <c:pt idx="11">
                  <c:v>-0.83074488922654566</c:v>
                </c:pt>
                <c:pt idx="12">
                  <c:v>-0.34793557095959116</c:v>
                </c:pt>
                <c:pt idx="13">
                  <c:v>-0.31157421391186291</c:v>
                </c:pt>
                <c:pt idx="14">
                  <c:v>0.11490418906059313</c:v>
                </c:pt>
                <c:pt idx="15">
                  <c:v>0.2767119500548797</c:v>
                </c:pt>
                <c:pt idx="16">
                  <c:v>0.2688302050806724</c:v>
                </c:pt>
                <c:pt idx="17">
                  <c:v>8.9700627658097803E-2</c:v>
                </c:pt>
                <c:pt idx="18">
                  <c:v>0.48398857557829067</c:v>
                </c:pt>
                <c:pt idx="19">
                  <c:v>0.46414506000000072</c:v>
                </c:pt>
                <c:pt idx="20">
                  <c:v>7.303340000000208E-2</c:v>
                </c:pt>
                <c:pt idx="21">
                  <c:v>-1.4185100000000603E-2</c:v>
                </c:pt>
                <c:pt idx="22">
                  <c:v>-3.0936799999999494E-2</c:v>
                </c:pt>
                <c:pt idx="23">
                  <c:v>-4.7723799999999754E-2</c:v>
                </c:pt>
                <c:pt idx="24">
                  <c:v>-2.470000000001164E-3</c:v>
                </c:pt>
              </c:numCache>
            </c:numRef>
          </c:val>
          <c:extLst>
            <c:ext xmlns:c16="http://schemas.microsoft.com/office/drawing/2014/chart" uri="{C3380CC4-5D6E-409C-BE32-E72D297353CC}">
              <c16:uniqueId val="{00000000-D7FB-4356-8F1C-D99DB3821A2C}"/>
            </c:ext>
          </c:extLst>
        </c:ser>
        <c:ser>
          <c:idx val="1"/>
          <c:order val="1"/>
          <c:tx>
            <c:strRef>
              <c:f>'---Compare options---'!$H$103</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options---'!$I$103:$AG$103</c:f>
              <c:numCache>
                <c:formatCode>#,##0.0</c:formatCode>
                <c:ptCount val="25"/>
                <c:pt idx="0">
                  <c:v>1.5079999999943538E-4</c:v>
                </c:pt>
                <c:pt idx="1">
                  <c:v>-5.8010000000031144E-3</c:v>
                </c:pt>
                <c:pt idx="2">
                  <c:v>-7.3019999999960417E-3</c:v>
                </c:pt>
                <c:pt idx="3">
                  <c:v>-1.2555509411424828</c:v>
                </c:pt>
                <c:pt idx="4">
                  <c:v>-1.3959850596373982</c:v>
                </c:pt>
                <c:pt idx="5">
                  <c:v>-1.4280376989105616</c:v>
                </c:pt>
                <c:pt idx="6">
                  <c:v>-1.4529324931241445</c:v>
                </c:pt>
                <c:pt idx="7">
                  <c:v>-1.6202265735150958</c:v>
                </c:pt>
                <c:pt idx="8">
                  <c:v>-1.5823589648991474</c:v>
                </c:pt>
                <c:pt idx="9">
                  <c:v>-1.4057104</c:v>
                </c:pt>
                <c:pt idx="10">
                  <c:v>-1.4461831000000003</c:v>
                </c:pt>
                <c:pt idx="11">
                  <c:v>-1.5193325999999998</c:v>
                </c:pt>
                <c:pt idx="12">
                  <c:v>-1.536757700000001</c:v>
                </c:pt>
                <c:pt idx="13">
                  <c:v>-0.92953290000000011</c:v>
                </c:pt>
                <c:pt idx="14">
                  <c:v>-1.3938890999999993</c:v>
                </c:pt>
                <c:pt idx="15">
                  <c:v>-1.4663617000000004</c:v>
                </c:pt>
                <c:pt idx="16">
                  <c:v>-1.4946107000000002</c:v>
                </c:pt>
                <c:pt idx="17">
                  <c:v>-1.5381489999999993</c:v>
                </c:pt>
                <c:pt idx="18">
                  <c:v>-1.5072851999999994</c:v>
                </c:pt>
                <c:pt idx="19">
                  <c:v>-1.3772549000000007</c:v>
                </c:pt>
                <c:pt idx="20">
                  <c:v>-1.4539074000000001</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options---'!$H$104</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options---'!$I$104:$AG$104</c:f>
              <c:numCache>
                <c:formatCode>#,##0.0</c:formatCode>
                <c:ptCount val="25"/>
                <c:pt idx="0">
                  <c:v>-6.1221906366881744E-6</c:v>
                </c:pt>
                <c:pt idx="1">
                  <c:v>-3.8637076852915016E-3</c:v>
                </c:pt>
                <c:pt idx="2">
                  <c:v>0.14298426572571135</c:v>
                </c:pt>
                <c:pt idx="3">
                  <c:v>0.19915848611657111</c:v>
                </c:pt>
                <c:pt idx="4">
                  <c:v>-0.1583173951259596</c:v>
                </c:pt>
                <c:pt idx="5">
                  <c:v>-0.25605226020829741</c:v>
                </c:pt>
                <c:pt idx="6">
                  <c:v>-0.10925328944262946</c:v>
                </c:pt>
                <c:pt idx="7">
                  <c:v>-0.12545436153090669</c:v>
                </c:pt>
                <c:pt idx="8">
                  <c:v>-0.61084150862920794</c:v>
                </c:pt>
                <c:pt idx="9">
                  <c:v>-0.29782855350393811</c:v>
                </c:pt>
                <c:pt idx="10">
                  <c:v>-0.57234515516566575</c:v>
                </c:pt>
                <c:pt idx="11">
                  <c:v>-0.57475936250847415</c:v>
                </c:pt>
                <c:pt idx="12">
                  <c:v>-0.81083098857100822</c:v>
                </c:pt>
                <c:pt idx="13">
                  <c:v>-0.39596526715963498</c:v>
                </c:pt>
                <c:pt idx="14">
                  <c:v>-0.25378021200925921</c:v>
                </c:pt>
                <c:pt idx="15">
                  <c:v>-0.17339709221612157</c:v>
                </c:pt>
                <c:pt idx="16">
                  <c:v>-0.25586874776645163</c:v>
                </c:pt>
                <c:pt idx="17">
                  <c:v>-0.130512660078899</c:v>
                </c:pt>
                <c:pt idx="18">
                  <c:v>-0.14388475281715729</c:v>
                </c:pt>
                <c:pt idx="19">
                  <c:v>-6.4308741847748027E-2</c:v>
                </c:pt>
                <c:pt idx="20">
                  <c:v>-0.18983692728872212</c:v>
                </c:pt>
                <c:pt idx="21">
                  <c:v>-0.17897609945342902</c:v>
                </c:pt>
                <c:pt idx="22">
                  <c:v>-0.17777760891844083</c:v>
                </c:pt>
                <c:pt idx="23">
                  <c:v>-0.19001078085572318</c:v>
                </c:pt>
                <c:pt idx="24">
                  <c:v>-0.17004122111041306</c:v>
                </c:pt>
              </c:numCache>
            </c:numRef>
          </c:val>
          <c:extLst>
            <c:ext xmlns:c16="http://schemas.microsoft.com/office/drawing/2014/chart" uri="{C3380CC4-5D6E-409C-BE32-E72D297353CC}">
              <c16:uniqueId val="{00000002-D7FB-4356-8F1C-D99DB3821A2C}"/>
            </c:ext>
          </c:extLst>
        </c:ser>
        <c:ser>
          <c:idx val="3"/>
          <c:order val="3"/>
          <c:tx>
            <c:strRef>
              <c:f>'---Compare options---'!$H$105</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options---'!$I$105:$AG$105</c:f>
              <c:numCache>
                <c:formatCode>#,##0.0</c:formatCode>
                <c:ptCount val="25"/>
                <c:pt idx="0">
                  <c:v>3.8099999999730017E-7</c:v>
                </c:pt>
                <c:pt idx="1">
                  <c:v>-1.2538400000000038E-4</c:v>
                </c:pt>
                <c:pt idx="2">
                  <c:v>2.3269359999999891E-3</c:v>
                </c:pt>
                <c:pt idx="3">
                  <c:v>1.2279589999999984E-2</c:v>
                </c:pt>
                <c:pt idx="4">
                  <c:v>-0.34517105000000003</c:v>
                </c:pt>
                <c:pt idx="5">
                  <c:v>-0.11262533</c:v>
                </c:pt>
                <c:pt idx="6">
                  <c:v>-0.23604480000000011</c:v>
                </c:pt>
                <c:pt idx="7">
                  <c:v>-0.34376336999999996</c:v>
                </c:pt>
                <c:pt idx="8">
                  <c:v>-0.11263994999999999</c:v>
                </c:pt>
                <c:pt idx="9">
                  <c:v>-2.0806725000000002E-2</c:v>
                </c:pt>
                <c:pt idx="10">
                  <c:v>-5.9553833E-2</c:v>
                </c:pt>
                <c:pt idx="11">
                  <c:v>-8.8250549999999983E-2</c:v>
                </c:pt>
                <c:pt idx="12">
                  <c:v>-0.12305049</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options---'!$H$106</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options---'!$I$106:$AG$106</c:f>
              <c:numCache>
                <c:formatCode>#,##0.0</c:formatCode>
                <c:ptCount val="25"/>
                <c:pt idx="0">
                  <c:v>-3.5985726542548945E-6</c:v>
                </c:pt>
                <c:pt idx="1">
                  <c:v>-1.489454349671604E-3</c:v>
                </c:pt>
                <c:pt idx="2">
                  <c:v>3.8129657081431789E-2</c:v>
                </c:pt>
                <c:pt idx="3">
                  <c:v>0.27796366230192782</c:v>
                </c:pt>
                <c:pt idx="4">
                  <c:v>-0.3801578684193489</c:v>
                </c:pt>
                <c:pt idx="5">
                  <c:v>-0.5644277981825665</c:v>
                </c:pt>
                <c:pt idx="6">
                  <c:v>-0.61504880714271581</c:v>
                </c:pt>
                <c:pt idx="7">
                  <c:v>-0.33582817702049489</c:v>
                </c:pt>
                <c:pt idx="8">
                  <c:v>-0.35131411104670435</c:v>
                </c:pt>
                <c:pt idx="9">
                  <c:v>-0.13830230113185338</c:v>
                </c:pt>
                <c:pt idx="10">
                  <c:v>-0.2461374836354949</c:v>
                </c:pt>
                <c:pt idx="11">
                  <c:v>-0.66455382244000338</c:v>
                </c:pt>
                <c:pt idx="12">
                  <c:v>-0.98146734920672951</c:v>
                </c:pt>
                <c:pt idx="13">
                  <c:v>-1.244195645762104</c:v>
                </c:pt>
                <c:pt idx="14">
                  <c:v>-1.4491980676077965</c:v>
                </c:pt>
                <c:pt idx="15">
                  <c:v>-1.080104917256629</c:v>
                </c:pt>
                <c:pt idx="16">
                  <c:v>-1.7167787741363445</c:v>
                </c:pt>
                <c:pt idx="17">
                  <c:v>-2.0196089956448176</c:v>
                </c:pt>
                <c:pt idx="18">
                  <c:v>-1.5716996126058549</c:v>
                </c:pt>
                <c:pt idx="19">
                  <c:v>-1.5172073990261652</c:v>
                </c:pt>
                <c:pt idx="20">
                  <c:v>-1.4790780126574792</c:v>
                </c:pt>
                <c:pt idx="21">
                  <c:v>-2.6883117054267114</c:v>
                </c:pt>
                <c:pt idx="22">
                  <c:v>-2.1191132096113541</c:v>
                </c:pt>
                <c:pt idx="23">
                  <c:v>-2.7133309463271491</c:v>
                </c:pt>
                <c:pt idx="24">
                  <c:v>-2.7438993434154288</c:v>
                </c:pt>
              </c:numCache>
            </c:numRef>
          </c:val>
          <c:extLst>
            <c:ext xmlns:c16="http://schemas.microsoft.com/office/drawing/2014/chart" uri="{C3380CC4-5D6E-409C-BE32-E72D297353CC}">
              <c16:uniqueId val="{00000004-D7FB-4356-8F1C-D99DB3821A2C}"/>
            </c:ext>
          </c:extLst>
        </c:ser>
        <c:ser>
          <c:idx val="5"/>
          <c:order val="5"/>
          <c:tx>
            <c:strRef>
              <c:f>'---Compare options---'!$H$107</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options---'!$I$107:$AG$107</c:f>
              <c:numCache>
                <c:formatCode>#,##0.0</c:formatCode>
                <c:ptCount val="25"/>
                <c:pt idx="0">
                  <c:v>-7.2186000001238419E-5</c:v>
                </c:pt>
                <c:pt idx="1">
                  <c:v>-2.6964799999987009E-3</c:v>
                </c:pt>
                <c:pt idx="2">
                  <c:v>4.8698057999999947E-2</c:v>
                </c:pt>
                <c:pt idx="3">
                  <c:v>1.3939248850000021</c:v>
                </c:pt>
                <c:pt idx="4">
                  <c:v>3.0001431080000001</c:v>
                </c:pt>
                <c:pt idx="5">
                  <c:v>2.3924922160000004</c:v>
                </c:pt>
                <c:pt idx="6">
                  <c:v>2.4691557120000036</c:v>
                </c:pt>
                <c:pt idx="7">
                  <c:v>2.1902452889999986</c:v>
                </c:pt>
                <c:pt idx="8">
                  <c:v>2.5199729799999986</c:v>
                </c:pt>
                <c:pt idx="9">
                  <c:v>2.0266951019999997</c:v>
                </c:pt>
                <c:pt idx="10">
                  <c:v>2.0780803719999987</c:v>
                </c:pt>
                <c:pt idx="11">
                  <c:v>2.7932161669999989</c:v>
                </c:pt>
                <c:pt idx="12">
                  <c:v>2.6030794139999998</c:v>
                </c:pt>
                <c:pt idx="13">
                  <c:v>2.3374364360000017</c:v>
                </c:pt>
                <c:pt idx="14">
                  <c:v>2.0492325759999983</c:v>
                </c:pt>
                <c:pt idx="15">
                  <c:v>2.450731590999998</c:v>
                </c:pt>
                <c:pt idx="16">
                  <c:v>2.8646484230200002</c:v>
                </c:pt>
                <c:pt idx="17">
                  <c:v>2.8663804258450019</c:v>
                </c:pt>
                <c:pt idx="18">
                  <c:v>2.2453875518360782</c:v>
                </c:pt>
                <c:pt idx="19">
                  <c:v>2.6771716988369589</c:v>
                </c:pt>
                <c:pt idx="20">
                  <c:v>3.1405974478299976</c:v>
                </c:pt>
                <c:pt idx="21">
                  <c:v>3.5502702198359364</c:v>
                </c:pt>
                <c:pt idx="22">
                  <c:v>3.0268310989999971</c:v>
                </c:pt>
                <c:pt idx="23">
                  <c:v>2.8266053538164324</c:v>
                </c:pt>
                <c:pt idx="24">
                  <c:v>3.0128315423649985</c:v>
                </c:pt>
              </c:numCache>
            </c:numRef>
          </c:val>
          <c:extLst>
            <c:ext xmlns:c16="http://schemas.microsoft.com/office/drawing/2014/chart" uri="{C3380CC4-5D6E-409C-BE32-E72D297353CC}">
              <c16:uniqueId val="{00000005-D7FB-4356-8F1C-D99DB3821A2C}"/>
            </c:ext>
          </c:extLst>
        </c:ser>
        <c:ser>
          <c:idx val="6"/>
          <c:order val="6"/>
          <c:tx>
            <c:strRef>
              <c:f>'---Compare options---'!$H$108</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options---'!$H$109</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2.1233756343804998E-2</c:v>
                </c:pt>
                <c:pt idx="1">
                  <c:v>0.14838521702494473</c:v>
                </c:pt>
                <c:pt idx="2">
                  <c:v>9.2466344565233158E-2</c:v>
                </c:pt>
                <c:pt idx="3">
                  <c:v>0.16520059281264549</c:v>
                </c:pt>
                <c:pt idx="4">
                  <c:v>0.39882559558931097</c:v>
                </c:pt>
                <c:pt idx="5">
                  <c:v>0.93460812843896568</c:v>
                </c:pt>
                <c:pt idx="6">
                  <c:v>0.91325992775872877</c:v>
                </c:pt>
                <c:pt idx="7">
                  <c:v>1.6906149553381402</c:v>
                </c:pt>
                <c:pt idx="8">
                  <c:v>1.7731133402457344</c:v>
                </c:pt>
                <c:pt idx="9">
                  <c:v>1.6333480597119341</c:v>
                </c:pt>
                <c:pt idx="10">
                  <c:v>2.0289095515545776</c:v>
                </c:pt>
                <c:pt idx="11">
                  <c:v>1.8393167287583929</c:v>
                </c:pt>
                <c:pt idx="12">
                  <c:v>2.2871203450015312</c:v>
                </c:pt>
                <c:pt idx="13">
                  <c:v>1.8347780357673473</c:v>
                </c:pt>
                <c:pt idx="14">
                  <c:v>1.9478883132432674</c:v>
                </c:pt>
                <c:pt idx="15">
                  <c:v>1.9138737482235737</c:v>
                </c:pt>
                <c:pt idx="16">
                  <c:v>2.3665903713432055</c:v>
                </c:pt>
                <c:pt idx="17">
                  <c:v>2.5818069710273122</c:v>
                </c:pt>
                <c:pt idx="18">
                  <c:v>1.9069341118403245</c:v>
                </c:pt>
                <c:pt idx="19">
                  <c:v>1.1073312986592792</c:v>
                </c:pt>
                <c:pt idx="20">
                  <c:v>0.94016271961960596</c:v>
                </c:pt>
                <c:pt idx="21">
                  <c:v>0.73785040143977676</c:v>
                </c:pt>
                <c:pt idx="22">
                  <c:v>0.17427121162199183</c:v>
                </c:pt>
                <c:pt idx="23">
                  <c:v>0.8253766295805981</c:v>
                </c:pt>
                <c:pt idx="24">
                  <c:v>0.78387104799116791</c:v>
                </c:pt>
              </c:numCache>
            </c:numRef>
          </c:val>
          <c:extLst>
            <c:ext xmlns:c16="http://schemas.microsoft.com/office/drawing/2014/chart" uri="{C3380CC4-5D6E-409C-BE32-E72D297353CC}">
              <c16:uniqueId val="{00000007-D7FB-4356-8F1C-D99DB3821A2C}"/>
            </c:ext>
          </c:extLst>
        </c:ser>
        <c:ser>
          <c:idx val="8"/>
          <c:order val="8"/>
          <c:tx>
            <c:strRef>
              <c:f>'---Compare options---'!$H$110</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-2.5117296853008154E-2</c:v>
                </c:pt>
                <c:pt idx="1">
                  <c:v>-5.1166993378126788E-2</c:v>
                </c:pt>
                <c:pt idx="2">
                  <c:v>-0.36671842377866049</c:v>
                </c:pt>
                <c:pt idx="3">
                  <c:v>-1.7611123316662598</c:v>
                </c:pt>
                <c:pt idx="4">
                  <c:v>-1.9259394423654377</c:v>
                </c:pt>
                <c:pt idx="5">
                  <c:v>-1.819731605926092</c:v>
                </c:pt>
                <c:pt idx="6">
                  <c:v>-2.0156934333822938</c:v>
                </c:pt>
                <c:pt idx="7">
                  <c:v>-1.2342732707444666</c:v>
                </c:pt>
                <c:pt idx="8">
                  <c:v>-1.0681691345682629</c:v>
                </c:pt>
                <c:pt idx="9">
                  <c:v>-0.969729155077519</c:v>
                </c:pt>
                <c:pt idx="10">
                  <c:v>-1.0721786228869024</c:v>
                </c:pt>
                <c:pt idx="11">
                  <c:v>-0.97403203320730247</c:v>
                </c:pt>
                <c:pt idx="12">
                  <c:v>-1.0395508092169257</c:v>
                </c:pt>
                <c:pt idx="13">
                  <c:v>-1.12031292791765</c:v>
                </c:pt>
                <c:pt idx="14">
                  <c:v>-0.9952998062385523</c:v>
                </c:pt>
                <c:pt idx="15">
                  <c:v>-1.9787104214584834</c:v>
                </c:pt>
                <c:pt idx="16">
                  <c:v>-1.4840440373626915</c:v>
                </c:pt>
                <c:pt idx="17">
                  <c:v>-1.4166813526623883</c:v>
                </c:pt>
                <c:pt idx="18">
                  <c:v>-0.91985723298581434</c:v>
                </c:pt>
                <c:pt idx="19">
                  <c:v>-0.71295153838749681</c:v>
                </c:pt>
                <c:pt idx="20">
                  <c:v>-0.4370834352462043</c:v>
                </c:pt>
                <c:pt idx="21">
                  <c:v>-0.8621696299057221</c:v>
                </c:pt>
                <c:pt idx="22">
                  <c:v>-0.32261933852740915</c:v>
                </c:pt>
                <c:pt idx="23">
                  <c:v>-0.11594529855164001</c:v>
                </c:pt>
                <c:pt idx="24">
                  <c:v>-0.40379206462514411</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options---'!$H$114</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options---'!$I$101:$AG$101</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options---'!$I$114:$AG$114</c15:sqref>
                        </c15:formulaRef>
                      </c:ext>
                    </c:extLst>
                    <c:numCache>
                      <c:formatCode>#,##0.0</c:formatCode>
                      <c:ptCount val="25"/>
                      <c:pt idx="0">
                        <c:v>-1.0807126689507673E-8</c:v>
                      </c:pt>
                      <c:pt idx="1">
                        <c:v>-7.2306689169567842E-6</c:v>
                      </c:pt>
                      <c:pt idx="2">
                        <c:v>-1.4729766479371075E-8</c:v>
                      </c:pt>
                      <c:pt idx="3">
                        <c:v>1.50632479799458E-2</c:v>
                      </c:pt>
                      <c:pt idx="4">
                        <c:v>-1.7528028951399998E-8</c:v>
                      </c:pt>
                      <c:pt idx="5">
                        <c:v>-1.8981890396699995E-8</c:v>
                      </c:pt>
                      <c:pt idx="6">
                        <c:v>-1.0463630791249337E-2</c:v>
                      </c:pt>
                      <c:pt idx="7">
                        <c:v>4.6734774115482925E-4</c:v>
                      </c:pt>
                      <c:pt idx="8">
                        <c:v>2.3346141116601409E-5</c:v>
                      </c:pt>
                      <c:pt idx="9">
                        <c:v>3.4893241113165471E-5</c:v>
                      </c:pt>
                      <c:pt idx="10">
                        <c:v>6.1014406373128828E-5</c:v>
                      </c:pt>
                      <c:pt idx="11">
                        <c:v>3.5977333347033769E-4</c:v>
                      </c:pt>
                      <c:pt idx="12">
                        <c:v>4.5405380039759981E-4</c:v>
                      </c:pt>
                      <c:pt idx="13">
                        <c:v>-2.7275585396574886E-3</c:v>
                      </c:pt>
                      <c:pt idx="14">
                        <c:v>3.0157982252579152E-5</c:v>
                      </c:pt>
                      <c:pt idx="15">
                        <c:v>-1.0169266682484744E-2</c:v>
                      </c:pt>
                      <c:pt idx="16">
                        <c:v>1.1981122087252579E-3</c:v>
                      </c:pt>
                      <c:pt idx="17">
                        <c:v>1.6540340172316234E-3</c:v>
                      </c:pt>
                      <c:pt idx="18">
                        <c:v>5.939058663356052E-3</c:v>
                      </c:pt>
                      <c:pt idx="19">
                        <c:v>4.1676372734439793E-3</c:v>
                      </c:pt>
                      <c:pt idx="20">
                        <c:v>2.7723754862748785E-3</c:v>
                      </c:pt>
                      <c:pt idx="21">
                        <c:v>2.6869774939549805E-4</c:v>
                      </c:pt>
                      <c:pt idx="22">
                        <c:v>1.9136304615152539E-3</c:v>
                      </c:pt>
                      <c:pt idx="23">
                        <c:v>3.6771787258944358E-3</c:v>
                      </c:pt>
                      <c:pt idx="24">
                        <c:v>3.4204020961841977E-3</c:v>
                      </c:pt>
                    </c:numCache>
                  </c:numRef>
                </c:val>
                <c:extLst>
                  <c:ext xmlns:c16="http://schemas.microsoft.com/office/drawing/2014/chart" uri="{C3380CC4-5D6E-409C-BE32-E72D297353CC}">
                    <c16:uniqueId val="{00000000-DFC8-4C18-AE32-278C327C9126}"/>
                  </c:ext>
                </c:extLst>
              </c15:ser>
            </c15:filteredBarSeries>
          </c:ext>
        </c:extLst>
      </c:barChart>
      <c:lineChart>
        <c:grouping val="standard"/>
        <c:varyColors val="0"/>
        <c:ser>
          <c:idx val="9"/>
          <c:order val="9"/>
          <c:tx>
            <c:strRef>
              <c:f>'---Compare options---'!$H$111</c:f>
              <c:strCache>
                <c:ptCount val="1"/>
                <c:pt idx="0">
                  <c:v>Grid Battery</c:v>
                </c:pt>
              </c:strCache>
            </c:strRef>
          </c:tx>
          <c:spPr>
            <a:ln w="28575" cap="rnd">
              <a:solidFill>
                <a:srgbClr val="724BC3"/>
              </a:solidFill>
              <a:prstDash val="sysDot"/>
              <a:round/>
            </a:ln>
            <a:effectLst/>
          </c:spPr>
          <c:marker>
            <c:symbol val="none"/>
          </c:marker>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8.0687522622156389E-5</c:v>
                </c:pt>
                <c:pt idx="1">
                  <c:v>5.7074917631416613E-4</c:v>
                </c:pt>
                <c:pt idx="2">
                  <c:v>-0.36396039686176301</c:v>
                </c:pt>
                <c:pt idx="3">
                  <c:v>-1.0467235708688094</c:v>
                </c:pt>
                <c:pt idx="4">
                  <c:v>-1.1571097000108292</c:v>
                </c:pt>
                <c:pt idx="5">
                  <c:v>-0.96557345617892132</c:v>
                </c:pt>
                <c:pt idx="6">
                  <c:v>-1.1147422044572795</c:v>
                </c:pt>
                <c:pt idx="7">
                  <c:v>-1.161658979785936</c:v>
                </c:pt>
                <c:pt idx="8">
                  <c:v>-1.1779324933230746</c:v>
                </c:pt>
                <c:pt idx="9">
                  <c:v>-1.1796113110284641</c:v>
                </c:pt>
                <c:pt idx="10">
                  <c:v>-1.2688012080509197</c:v>
                </c:pt>
                <c:pt idx="11">
                  <c:v>-1.1143510293431682</c:v>
                </c:pt>
                <c:pt idx="12">
                  <c:v>-1.1338927236162781</c:v>
                </c:pt>
                <c:pt idx="13">
                  <c:v>-1.0908270176424886</c:v>
                </c:pt>
                <c:pt idx="14">
                  <c:v>-0.94016617425977345</c:v>
                </c:pt>
                <c:pt idx="15">
                  <c:v>-2.6820942749698222</c:v>
                </c:pt>
                <c:pt idx="16">
                  <c:v>-2.077063668724235</c:v>
                </c:pt>
                <c:pt idx="17">
                  <c:v>-1.0751730637969812</c:v>
                </c:pt>
                <c:pt idx="18">
                  <c:v>-1.0461404629379067</c:v>
                </c:pt>
                <c:pt idx="19">
                  <c:v>-1.0274334193715204</c:v>
                </c:pt>
                <c:pt idx="20">
                  <c:v>-0.5566529962057466</c:v>
                </c:pt>
                <c:pt idx="21">
                  <c:v>-0.58863067441256867</c:v>
                </c:pt>
                <c:pt idx="22">
                  <c:v>-0.68057211855868449</c:v>
                </c:pt>
                <c:pt idx="23">
                  <c:v>-5.97457146374245E-2</c:v>
                </c:pt>
                <c:pt idx="24">
                  <c:v>-0.17019540925715773</c:v>
                </c:pt>
              </c:numCache>
            </c:numRef>
          </c:val>
          <c:smooth val="0"/>
          <c:extLst>
            <c:ext xmlns:c16="http://schemas.microsoft.com/office/drawing/2014/chart" uri="{C3380CC4-5D6E-409C-BE32-E72D297353CC}">
              <c16:uniqueId val="{00000009-D7FB-4356-8F1C-D99DB3821A2C}"/>
            </c:ext>
          </c:extLst>
        </c:ser>
        <c:ser>
          <c:idx val="10"/>
          <c:order val="10"/>
          <c:tx>
            <c:strRef>
              <c:f>'---Compare options---'!$H$112</c:f>
              <c:strCache>
                <c:ptCount val="1"/>
                <c:pt idx="0">
                  <c:v>PHES</c:v>
                </c:pt>
              </c:strCache>
            </c:strRef>
          </c:tx>
          <c:spPr>
            <a:ln w="28575" cap="rnd">
              <a:solidFill>
                <a:srgbClr val="87D3F2"/>
              </a:solidFill>
              <a:prstDash val="sysDot"/>
              <a:round/>
            </a:ln>
            <a:effectLst/>
          </c:spPr>
          <c:marker>
            <c:symbol val="none"/>
          </c:marker>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-1.8006391609105778E-4</c:v>
                </c:pt>
                <c:pt idx="1">
                  <c:v>7.2512503004986686E-4</c:v>
                </c:pt>
                <c:pt idx="2">
                  <c:v>1.1036366429171494E-2</c:v>
                </c:pt>
                <c:pt idx="3">
                  <c:v>1.4222011330452687E-2</c:v>
                </c:pt>
                <c:pt idx="4">
                  <c:v>5.6417622024431693E-2</c:v>
                </c:pt>
                <c:pt idx="5">
                  <c:v>8.0675106340415373E-2</c:v>
                </c:pt>
                <c:pt idx="6">
                  <c:v>-2.0187530088462153E-2</c:v>
                </c:pt>
                <c:pt idx="7">
                  <c:v>8.138900982248197E-2</c:v>
                </c:pt>
                <c:pt idx="8">
                  <c:v>-6.9484954521829428E-2</c:v>
                </c:pt>
                <c:pt idx="9">
                  <c:v>0.15209389880475829</c:v>
                </c:pt>
                <c:pt idx="10">
                  <c:v>9.0572695362629019E-2</c:v>
                </c:pt>
                <c:pt idx="11">
                  <c:v>-0.10737522432977493</c:v>
                </c:pt>
                <c:pt idx="12">
                  <c:v>0.14342053945259067</c:v>
                </c:pt>
                <c:pt idx="13">
                  <c:v>0.13338635978427374</c:v>
                </c:pt>
                <c:pt idx="14">
                  <c:v>0.20833573880849507</c:v>
                </c:pt>
                <c:pt idx="15">
                  <c:v>0.61674519789653282</c:v>
                </c:pt>
                <c:pt idx="16">
                  <c:v>0.94592309643764561</c:v>
                </c:pt>
                <c:pt idx="17">
                  <c:v>0.96436592480943728</c:v>
                </c:pt>
                <c:pt idx="18">
                  <c:v>0.89407746502750163</c:v>
                </c:pt>
                <c:pt idx="19">
                  <c:v>0.90015402383940823</c:v>
                </c:pt>
                <c:pt idx="20">
                  <c:v>0.70744579995465395</c:v>
                </c:pt>
                <c:pt idx="21">
                  <c:v>0.76859184856833784</c:v>
                </c:pt>
                <c:pt idx="22">
                  <c:v>0.92882300625872816</c:v>
                </c:pt>
                <c:pt idx="23">
                  <c:v>0.72393195748833028</c:v>
                </c:pt>
                <c:pt idx="24">
                  <c:v>0.88612966843150931</c:v>
                </c:pt>
              </c:numCache>
            </c:numRef>
          </c:val>
          <c:smooth val="0"/>
          <c:extLst>
            <c:ext xmlns:c16="http://schemas.microsoft.com/office/drawing/2014/chart" uri="{C3380CC4-5D6E-409C-BE32-E72D297353CC}">
              <c16:uniqueId val="{0000000A-D7FB-4356-8F1C-D99DB3821A2C}"/>
            </c:ext>
          </c:extLst>
        </c:ser>
        <c:ser>
          <c:idx val="11"/>
          <c:order val="11"/>
          <c:tx>
            <c:strRef>
              <c:f>'---Compare options---'!$H$113</c:f>
              <c:strCache>
                <c:ptCount val="1"/>
                <c:pt idx="0">
                  <c:v>VPP</c:v>
                </c:pt>
              </c:strCache>
            </c:strRef>
          </c:tx>
          <c:spPr>
            <a:ln w="28575" cap="rnd">
              <a:solidFill>
                <a:srgbClr val="57FF88"/>
              </a:solidFill>
              <a:prstDash val="sysDot"/>
              <a:round/>
            </a:ln>
            <a:effectLst/>
          </c:spPr>
          <c:marker>
            <c:symbol val="none"/>
          </c:marker>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3.381700000005594E-6</c:v>
                </c:pt>
                <c:pt idx="1">
                  <c:v>4.4371199999943655E-5</c:v>
                </c:pt>
                <c:pt idx="2">
                  <c:v>3.0484160000000316E-4</c:v>
                </c:pt>
                <c:pt idx="3">
                  <c:v>-3.8208520000000022E-3</c:v>
                </c:pt>
                <c:pt idx="4">
                  <c:v>-1.2453870599999845E-3</c:v>
                </c:pt>
                <c:pt idx="5">
                  <c:v>-1.3479326999999443E-3</c:v>
                </c:pt>
                <c:pt idx="6">
                  <c:v>-6.172949600000038E-3</c:v>
                </c:pt>
                <c:pt idx="7">
                  <c:v>-5.0031777000000372E-3</c:v>
                </c:pt>
                <c:pt idx="8">
                  <c:v>8.6701944999999798E-3</c:v>
                </c:pt>
                <c:pt idx="9">
                  <c:v>-3.7707863000002815E-3</c:v>
                </c:pt>
                <c:pt idx="10">
                  <c:v>-4.3487300000006144E-3</c:v>
                </c:pt>
                <c:pt idx="11">
                  <c:v>-1.4197367400000075E-2</c:v>
                </c:pt>
                <c:pt idx="12">
                  <c:v>-8.7013134999997417E-3</c:v>
                </c:pt>
                <c:pt idx="13">
                  <c:v>7.8173250000004371E-3</c:v>
                </c:pt>
                <c:pt idx="14">
                  <c:v>-1.4594780999999784E-2</c:v>
                </c:pt>
                <c:pt idx="15">
                  <c:v>-2.2870658999999707E-2</c:v>
                </c:pt>
                <c:pt idx="16">
                  <c:v>1.6262947000000166E-2</c:v>
                </c:pt>
                <c:pt idx="17">
                  <c:v>-5.4026944000001097E-2</c:v>
                </c:pt>
                <c:pt idx="18">
                  <c:v>-3.6903330999999526E-2</c:v>
                </c:pt>
                <c:pt idx="19">
                  <c:v>1.3099474500001634E-2</c:v>
                </c:pt>
                <c:pt idx="20">
                  <c:v>3.0774899999960325E-4</c:v>
                </c:pt>
                <c:pt idx="21">
                  <c:v>4.6067070999999488E-2</c:v>
                </c:pt>
                <c:pt idx="22">
                  <c:v>0.12835883300000023</c:v>
                </c:pt>
                <c:pt idx="23">
                  <c:v>0.13473077100000228</c:v>
                </c:pt>
                <c:pt idx="24">
                  <c:v>0.16280455350000192</c:v>
                </c:pt>
              </c:numCache>
            </c:numRef>
          </c:val>
          <c:smooth val="0"/>
          <c:extLst>
            <c:ext xmlns:c16="http://schemas.microsoft.com/office/drawing/2014/chart" uri="{C3380CC4-5D6E-409C-BE32-E72D297353CC}">
              <c16:uniqueId val="{00000000-EBA3-4E27-AFFC-FD3E796B05DA}"/>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options---'!$H$80</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options---'!$I$80:$AG$80</c:f>
              <c:numCache>
                <c:formatCode>#,##0.0</c:formatCode>
                <c:ptCount val="25"/>
                <c:pt idx="0">
                  <c:v>0</c:v>
                </c:pt>
                <c:pt idx="1">
                  <c:v>0</c:v>
                </c:pt>
                <c:pt idx="2">
                  <c:v>4.8029999998107089E-6</c:v>
                </c:pt>
                <c:pt idx="3">
                  <c:v>0.12873896077232985</c:v>
                </c:pt>
                <c:pt idx="4">
                  <c:v>0.12873896077241989</c:v>
                </c:pt>
                <c:pt idx="5">
                  <c:v>0.12873896077251992</c:v>
                </c:pt>
                <c:pt idx="6">
                  <c:v>0.12873896077253949</c:v>
                </c:pt>
                <c:pt idx="7">
                  <c:v>-4.180008922735988E-2</c:v>
                </c:pt>
                <c:pt idx="8">
                  <c:v>-4.1800389227259982E-2</c:v>
                </c:pt>
                <c:pt idx="9">
                  <c:v>-4.1800389226939842E-2</c:v>
                </c:pt>
                <c:pt idx="10">
                  <c:v>-4.1800389227159937E-2</c:v>
                </c:pt>
                <c:pt idx="11">
                  <c:v>-4.1800389227069898E-2</c:v>
                </c:pt>
                <c:pt idx="12">
                  <c:v>-4.1800389226969853E-2</c:v>
                </c:pt>
                <c:pt idx="13">
                  <c:v>-4.1800389226839797E-2</c:v>
                </c:pt>
                <c:pt idx="14">
                  <c:v>3.375124077318014E-2</c:v>
                </c:pt>
                <c:pt idx="15">
                  <c:v>3.3751240773309744E-2</c:v>
                </c:pt>
                <c:pt idx="16">
                  <c:v>3.3751240773370231E-2</c:v>
                </c:pt>
                <c:pt idx="17">
                  <c:v>3.3751240773620114E-2</c:v>
                </c:pt>
                <c:pt idx="18">
                  <c:v>9.0462244588090018E-2</c:v>
                </c:pt>
                <c:pt idx="19">
                  <c:v>9.0462420000000071E-2</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options---'!$H$81</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options---'!$I$81:$AG$81</c:f>
              <c:numCache>
                <c:formatCode>#,##0.0</c:formatCode>
                <c:ptCount val="25"/>
                <c:pt idx="0">
                  <c:v>0</c:v>
                </c:pt>
                <c:pt idx="1">
                  <c:v>0</c:v>
                </c:pt>
                <c:pt idx="2">
                  <c:v>0</c:v>
                </c:pt>
                <c:pt idx="3">
                  <c:v>-0.26226616243360001</c:v>
                </c:pt>
                <c:pt idx="4">
                  <c:v>-0.26226616243352996</c:v>
                </c:pt>
                <c:pt idx="5">
                  <c:v>-0.26226616243343992</c:v>
                </c:pt>
                <c:pt idx="6">
                  <c:v>-0.26226616243335993</c:v>
                </c:pt>
                <c:pt idx="7">
                  <c:v>-0.26226616243310003</c:v>
                </c:pt>
                <c:pt idx="8">
                  <c:v>-0.26226616242875989</c:v>
                </c:pt>
                <c:pt idx="9">
                  <c:v>-0.25067016999999997</c:v>
                </c:pt>
                <c:pt idx="10">
                  <c:v>-0.25067016999999997</c:v>
                </c:pt>
                <c:pt idx="11">
                  <c:v>-0.25067016999999997</c:v>
                </c:pt>
                <c:pt idx="12">
                  <c:v>-0.25067016999999997</c:v>
                </c:pt>
                <c:pt idx="13">
                  <c:v>-0.25067016999999997</c:v>
                </c:pt>
                <c:pt idx="14">
                  <c:v>-0.25067016999999997</c:v>
                </c:pt>
                <c:pt idx="15">
                  <c:v>-0.25067016999999997</c:v>
                </c:pt>
                <c:pt idx="16">
                  <c:v>-0.25067016999999997</c:v>
                </c:pt>
                <c:pt idx="17">
                  <c:v>-0.25067016999999997</c:v>
                </c:pt>
                <c:pt idx="18">
                  <c:v>-0.25067016999999997</c:v>
                </c:pt>
                <c:pt idx="19">
                  <c:v>-0.25067016999999997</c:v>
                </c:pt>
                <c:pt idx="20">
                  <c:v>-0.25067016999999997</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options---'!$H$82</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options---'!$I$82:$AG$82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-1.3611795998258457E-7</c:v>
                </c:pt>
                <c:pt idx="16">
                  <c:v>-1.3612914995064784E-7</c:v>
                </c:pt>
                <c:pt idx="17">
                  <c:v>-1.4002819989400449E-7</c:v>
                </c:pt>
                <c:pt idx="18">
                  <c:v>-1.4003164005771395E-7</c:v>
                </c:pt>
                <c:pt idx="19">
                  <c:v>-1.400338400117107E-7</c:v>
                </c:pt>
                <c:pt idx="20">
                  <c:v>-2.450860007024994E-2</c:v>
                </c:pt>
                <c:pt idx="21">
                  <c:v>-2.450860007562005E-2</c:v>
                </c:pt>
                <c:pt idx="22">
                  <c:v>-2.4508600081760052E-2</c:v>
                </c:pt>
                <c:pt idx="23">
                  <c:v>-2.450860008525001E-2</c:v>
                </c:pt>
                <c:pt idx="24">
                  <c:v>-2.4508600313469971E-2</c:v>
                </c:pt>
              </c:numCache>
            </c:numRef>
          </c:val>
          <c:extLst>
            <c:ext xmlns:c16="http://schemas.microsoft.com/office/drawing/2014/chart" uri="{C3380CC4-5D6E-409C-BE32-E72D297353CC}">
              <c16:uniqueId val="{00000002-0E72-4887-A2B7-A5919BE9A033}"/>
            </c:ext>
          </c:extLst>
        </c:ser>
        <c:ser>
          <c:idx val="3"/>
          <c:order val="3"/>
          <c:tx>
            <c:strRef>
              <c:f>'---Compare options---'!$H$83</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options---'!$I$83:$AG$83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options---'!$H$84</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options---'!$I$84:$AG$84</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-3.874359108522185E-7</c:v>
                </c:pt>
                <c:pt idx="16">
                  <c:v>-3.8747434973629426E-7</c:v>
                </c:pt>
                <c:pt idx="17">
                  <c:v>-1.00544715</c:v>
                </c:pt>
                <c:pt idx="18">
                  <c:v>-0.97520486999999778</c:v>
                </c:pt>
                <c:pt idx="19">
                  <c:v>-0.97520486999999778</c:v>
                </c:pt>
                <c:pt idx="20">
                  <c:v>-0.97520502175801904</c:v>
                </c:pt>
                <c:pt idx="21">
                  <c:v>-0.97520502177781054</c:v>
                </c:pt>
                <c:pt idx="22">
                  <c:v>-1.0814389300000002</c:v>
                </c:pt>
                <c:pt idx="23">
                  <c:v>-1.0814389299999994</c:v>
                </c:pt>
                <c:pt idx="24">
                  <c:v>-1.1204485172527985</c:v>
                </c:pt>
              </c:numCache>
            </c:numRef>
          </c:val>
          <c:extLst>
            <c:ext xmlns:c16="http://schemas.microsoft.com/office/drawing/2014/chart" uri="{C3380CC4-5D6E-409C-BE32-E72D297353CC}">
              <c16:uniqueId val="{00000004-0E72-4887-A2B7-A5919BE9A033}"/>
            </c:ext>
          </c:extLst>
        </c:ser>
        <c:ser>
          <c:idx val="5"/>
          <c:order val="5"/>
          <c:tx>
            <c:strRef>
              <c:f>'---Compare options---'!$H$85</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options---'!$I$85:$AG$85</c:f>
              <c:numCache>
                <c:formatCode>#,##0.0</c:formatCode>
                <c:ptCount val="25"/>
                <c:pt idx="0">
                  <c:v>0</c:v>
                </c:pt>
                <c:pt idx="1">
                  <c:v>0</c:v>
                </c:pt>
                <c:pt idx="2">
                  <c:v>0</c:v>
                </c:pt>
                <c:pt idx="3">
                  <c:v>0</c:v>
                </c:pt>
                <c:pt idx="4">
                  <c:v>0.33989999389648345</c:v>
                </c:pt>
                <c:pt idx="5">
                  <c:v>0.33989999389648345</c:v>
                </c:pt>
                <c:pt idx="6">
                  <c:v>0.33989999389648345</c:v>
                </c:pt>
                <c:pt idx="7">
                  <c:v>0.33989999389648345</c:v>
                </c:pt>
                <c:pt idx="8">
                  <c:v>0.33989999389648345</c:v>
                </c:pt>
                <c:pt idx="9">
                  <c:v>0.33989999389648345</c:v>
                </c:pt>
                <c:pt idx="10">
                  <c:v>0.33989999389648345</c:v>
                </c:pt>
                <c:pt idx="11">
                  <c:v>0.33989999389648345</c:v>
                </c:pt>
                <c:pt idx="12">
                  <c:v>0.33989999389648345</c:v>
                </c:pt>
                <c:pt idx="13">
                  <c:v>0.33989999389648345</c:v>
                </c:pt>
                <c:pt idx="14">
                  <c:v>0.33989999389648345</c:v>
                </c:pt>
                <c:pt idx="15">
                  <c:v>0.33989999389648345</c:v>
                </c:pt>
                <c:pt idx="16">
                  <c:v>0.33989999389648345</c:v>
                </c:pt>
                <c:pt idx="17">
                  <c:v>0.33989999389648345</c:v>
                </c:pt>
                <c:pt idx="18">
                  <c:v>0.33989999389648345</c:v>
                </c:pt>
                <c:pt idx="19">
                  <c:v>0.33989999389648345</c:v>
                </c:pt>
                <c:pt idx="20">
                  <c:v>0.33989999389648345</c:v>
                </c:pt>
                <c:pt idx="21">
                  <c:v>0.33989999389648345</c:v>
                </c:pt>
                <c:pt idx="22">
                  <c:v>0.33989999389648345</c:v>
                </c:pt>
                <c:pt idx="23">
                  <c:v>0.33989999389648345</c:v>
                </c:pt>
                <c:pt idx="24">
                  <c:v>0.33989999389648345</c:v>
                </c:pt>
              </c:numCache>
            </c:numRef>
          </c:val>
          <c:extLst>
            <c:ext xmlns:c16="http://schemas.microsoft.com/office/drawing/2014/chart" uri="{C3380CC4-5D6E-409C-BE32-E72D297353CC}">
              <c16:uniqueId val="{00000005-0E72-4887-A2B7-A5919BE9A033}"/>
            </c:ext>
          </c:extLst>
        </c:ser>
        <c:ser>
          <c:idx val="6"/>
          <c:order val="6"/>
          <c:tx>
            <c:strRef>
              <c:f>'---Compare options---'!$H$86</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options---'!$H$87</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7.0000000050640664E-8</c:v>
                </c:pt>
                <c:pt idx="1">
                  <c:v>4.8489234000000582E-2</c:v>
                </c:pt>
                <c:pt idx="2">
                  <c:v>4.6427592920397727E-2</c:v>
                </c:pt>
                <c:pt idx="3">
                  <c:v>-0.52578037221804697</c:v>
                </c:pt>
                <c:pt idx="4">
                  <c:v>-0.52578036221927682</c:v>
                </c:pt>
                <c:pt idx="5">
                  <c:v>-0.52578033222224263</c:v>
                </c:pt>
                <c:pt idx="6">
                  <c:v>-0.52578040222925482</c:v>
                </c:pt>
                <c:pt idx="7">
                  <c:v>-0.18216872224369945</c:v>
                </c:pt>
                <c:pt idx="8">
                  <c:v>-8.2655782885660306E-2</c:v>
                </c:pt>
                <c:pt idx="9">
                  <c:v>-8.2655832913165792E-2</c:v>
                </c:pt>
                <c:pt idx="10">
                  <c:v>-0.1764663429662687</c:v>
                </c:pt>
                <c:pt idx="11">
                  <c:v>-0.17076347141583392</c:v>
                </c:pt>
                <c:pt idx="12">
                  <c:v>-0.16506096854935459</c:v>
                </c:pt>
                <c:pt idx="13">
                  <c:v>-0.15935766817437252</c:v>
                </c:pt>
                <c:pt idx="14">
                  <c:v>-0.15935766825001338</c:v>
                </c:pt>
                <c:pt idx="15">
                  <c:v>-0.23896481926512206</c:v>
                </c:pt>
                <c:pt idx="16">
                  <c:v>-0.19035054453225894</c:v>
                </c:pt>
                <c:pt idx="17">
                  <c:v>-0.44545063763880532</c:v>
                </c:pt>
                <c:pt idx="18">
                  <c:v>-0.64932313956725551</c:v>
                </c:pt>
                <c:pt idx="19">
                  <c:v>-1.1506985307449105</c:v>
                </c:pt>
                <c:pt idx="20">
                  <c:v>-1.1335894283155576</c:v>
                </c:pt>
                <c:pt idx="21">
                  <c:v>-1.4774350128988445</c:v>
                </c:pt>
                <c:pt idx="22">
                  <c:v>-1.4774350134741907</c:v>
                </c:pt>
                <c:pt idx="23">
                  <c:v>-1.4637085829703429</c:v>
                </c:pt>
                <c:pt idx="24">
                  <c:v>-1.6728969618740521</c:v>
                </c:pt>
              </c:numCache>
            </c:numRef>
          </c:val>
          <c:extLst>
            <c:ext xmlns:c16="http://schemas.microsoft.com/office/drawing/2014/chart" uri="{C3380CC4-5D6E-409C-BE32-E72D297353CC}">
              <c16:uniqueId val="{00000007-0E72-4887-A2B7-A5919BE9A033}"/>
            </c:ext>
          </c:extLst>
        </c:ser>
        <c:ser>
          <c:idx val="8"/>
          <c:order val="8"/>
          <c:tx>
            <c:strRef>
              <c:f>'---Compare options---'!$H$88</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-1.7189900000012131E-3</c:v>
                </c:pt>
                <c:pt idx="1">
                  <c:v>-7.4692810000002288E-2</c:v>
                </c:pt>
                <c:pt idx="2">
                  <c:v>-7.4692810000002288E-2</c:v>
                </c:pt>
                <c:pt idx="3">
                  <c:v>-1.1116409831703569</c:v>
                </c:pt>
                <c:pt idx="4">
                  <c:v>-1.1116411871710479</c:v>
                </c:pt>
                <c:pt idx="5">
                  <c:v>-1.1116409851736717</c:v>
                </c:pt>
                <c:pt idx="6">
                  <c:v>-1.1116409851877216</c:v>
                </c:pt>
                <c:pt idx="7">
                  <c:v>-0.66554241750156873</c:v>
                </c:pt>
                <c:pt idx="8">
                  <c:v>-0.36075090320330855</c:v>
                </c:pt>
                <c:pt idx="9">
                  <c:v>-0.3607509032038288</c:v>
                </c:pt>
                <c:pt idx="10">
                  <c:v>-0.3607509032049675</c:v>
                </c:pt>
                <c:pt idx="11">
                  <c:v>-0.36075090321075187</c:v>
                </c:pt>
                <c:pt idx="12">
                  <c:v>-0.36075090321175957</c:v>
                </c:pt>
                <c:pt idx="13">
                  <c:v>-0.36075090321405512</c:v>
                </c:pt>
                <c:pt idx="14">
                  <c:v>-0.36075090321686004</c:v>
                </c:pt>
                <c:pt idx="15">
                  <c:v>-0.36075090323512632</c:v>
                </c:pt>
                <c:pt idx="16">
                  <c:v>-0.36075090325112613</c:v>
                </c:pt>
                <c:pt idx="17">
                  <c:v>-0.70553214002645837</c:v>
                </c:pt>
                <c:pt idx="18">
                  <c:v>-0.44884078135510935</c:v>
                </c:pt>
                <c:pt idx="19">
                  <c:v>-0.44884079154611028</c:v>
                </c:pt>
                <c:pt idx="20">
                  <c:v>-0.4589912406489311</c:v>
                </c:pt>
                <c:pt idx="21">
                  <c:v>-0.77142512758426895</c:v>
                </c:pt>
                <c:pt idx="22">
                  <c:v>-0.41056575432403042</c:v>
                </c:pt>
                <c:pt idx="23">
                  <c:v>-0.35287984617269469</c:v>
                </c:pt>
                <c:pt idx="24">
                  <c:v>-0.48828912132118424</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options---'!$H$89</c:f>
              <c:strCache>
                <c:ptCount val="1"/>
                <c:pt idx="0">
                  <c:v>Grid Battery</c:v>
                </c:pt>
              </c:strCache>
            </c:strRef>
          </c:tx>
          <c:spPr>
            <a:ln w="28575" cap="rnd">
              <a:solidFill>
                <a:srgbClr val="724BC3"/>
              </a:solidFill>
              <a:prstDash val="sysDot"/>
              <a:round/>
            </a:ln>
            <a:effectLst/>
          </c:spPr>
          <c:marker>
            <c:symbol val="none"/>
          </c:marker>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4.7903040012897693E-8</c:v>
                </c:pt>
                <c:pt idx="1">
                  <c:v>9.0678986452985551E-10</c:v>
                </c:pt>
                <c:pt idx="2">
                  <c:v>1.7820931134338025E-8</c:v>
                </c:pt>
                <c:pt idx="3">
                  <c:v>-0.36440894344262958</c:v>
                </c:pt>
                <c:pt idx="4">
                  <c:v>-0.36440892356035237</c:v>
                </c:pt>
                <c:pt idx="5">
                  <c:v>-0.36440894441197996</c:v>
                </c:pt>
                <c:pt idx="6">
                  <c:v>-0.36440894503028992</c:v>
                </c:pt>
                <c:pt idx="7">
                  <c:v>-0.36440894578011557</c:v>
                </c:pt>
                <c:pt idx="8">
                  <c:v>-0.16903846654003063</c:v>
                </c:pt>
                <c:pt idx="9">
                  <c:v>-0.16903846757967586</c:v>
                </c:pt>
                <c:pt idx="10">
                  <c:v>-0.16903846882969084</c:v>
                </c:pt>
                <c:pt idx="11">
                  <c:v>-0.1690384702895808</c:v>
                </c:pt>
                <c:pt idx="12">
                  <c:v>-0.16903847222877083</c:v>
                </c:pt>
                <c:pt idx="13">
                  <c:v>-0.16903848516096151</c:v>
                </c:pt>
                <c:pt idx="14">
                  <c:v>-0.16903848905757513</c:v>
                </c:pt>
                <c:pt idx="15">
                  <c:v>-0.91213727528134769</c:v>
                </c:pt>
                <c:pt idx="16">
                  <c:v>-0.74921386762353726</c:v>
                </c:pt>
                <c:pt idx="17">
                  <c:v>-0.21876589940447047</c:v>
                </c:pt>
                <c:pt idx="18">
                  <c:v>-0.21876603570072983</c:v>
                </c:pt>
                <c:pt idx="19">
                  <c:v>-0.21876607257075012</c:v>
                </c:pt>
                <c:pt idx="20">
                  <c:v>-9.8782258808116238E-2</c:v>
                </c:pt>
                <c:pt idx="21">
                  <c:v>-9.8782800215039976E-2</c:v>
                </c:pt>
                <c:pt idx="22">
                  <c:v>-0.26833215712750824</c:v>
                </c:pt>
                <c:pt idx="23">
                  <c:v>9.6076071008529648E-2</c:v>
                </c:pt>
                <c:pt idx="24">
                  <c:v>-2.6714279311749124E-2</c:v>
                </c:pt>
              </c:numCache>
            </c:numRef>
          </c:val>
          <c:smooth val="0"/>
          <c:extLst>
            <c:ext xmlns:c16="http://schemas.microsoft.com/office/drawing/2014/chart" uri="{C3380CC4-5D6E-409C-BE32-E72D297353CC}">
              <c16:uniqueId val="{00000009-0E72-4887-A2B7-A5919BE9A033}"/>
            </c:ext>
          </c:extLst>
        </c:ser>
        <c:ser>
          <c:idx val="10"/>
          <c:order val="10"/>
          <c:tx>
            <c:strRef>
              <c:f>'---Compare options---'!$H$90</c:f>
              <c:strCache>
                <c:ptCount val="1"/>
                <c:pt idx="0">
                  <c:v>PHES</c:v>
                </c:pt>
              </c:strCache>
            </c:strRef>
          </c:tx>
          <c:spPr>
            <a:ln w="28575" cap="rnd">
              <a:solidFill>
                <a:srgbClr val="87D3F2"/>
              </a:solidFill>
              <a:prstDash val="sysDot"/>
              <a:round/>
            </a:ln>
            <a:effectLst/>
          </c:spPr>
          <c:marker>
            <c:symbol val="none"/>
          </c:marker>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0.11981779499999994</c:v>
                </c:pt>
                <c:pt idx="16">
                  <c:v>0.24588449000000037</c:v>
                </c:pt>
                <c:pt idx="17">
                  <c:v>0.37006476000000021</c:v>
                </c:pt>
                <c:pt idx="18">
                  <c:v>0.37006476000000021</c:v>
                </c:pt>
                <c:pt idx="19">
                  <c:v>0.37006476000000021</c:v>
                </c:pt>
                <c:pt idx="20">
                  <c:v>0.37006476000000021</c:v>
                </c:pt>
                <c:pt idx="21">
                  <c:v>0.39538450000000014</c:v>
                </c:pt>
                <c:pt idx="22">
                  <c:v>0.39538450000000014</c:v>
                </c:pt>
                <c:pt idx="23">
                  <c:v>0.41000240000000032</c:v>
                </c:pt>
                <c:pt idx="24">
                  <c:v>0.52987019333709573</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options---'!$H$126</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options---'!$I$126:$AG$126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498-4ACE-90AC-E0F4571D5D28}"/>
            </c:ext>
          </c:extLst>
        </c:ser>
        <c:ser>
          <c:idx val="1"/>
          <c:order val="1"/>
          <c:tx>
            <c:strRef>
              <c:f>'---Compare options---'!$H$127</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options---'!$I$127:$AG$127</c:f>
              <c:numCache>
                <c:formatCode>#,##0.0</c:formatCode>
                <c:ptCount val="25"/>
                <c:pt idx="0">
                  <c:v>0</c:v>
                </c:pt>
                <c:pt idx="1">
                  <c:v>0</c:v>
                </c:pt>
                <c:pt idx="2">
                  <c:v>0</c:v>
                </c:pt>
                <c:pt idx="3">
                  <c:v>0</c:v>
                </c:pt>
                <c:pt idx="4">
                  <c:v>0</c:v>
                </c:pt>
                <c:pt idx="5">
                  <c:v>0</c:v>
                </c:pt>
                <c:pt idx="6">
                  <c:v>0</c:v>
                </c:pt>
                <c:pt idx="7">
                  <c:v>0</c:v>
                </c:pt>
                <c:pt idx="8">
                  <c:v>0</c:v>
                </c:pt>
                <c:pt idx="9">
                  <c:v>0</c:v>
                </c:pt>
                <c:pt idx="10">
                  <c:v>125.38812000000001</c:v>
                </c:pt>
                <c:pt idx="11">
                  <c:v>250.77616999999998</c:v>
                </c:pt>
                <c:pt idx="12">
                  <c:v>376.16417515263606</c:v>
                </c:pt>
                <c:pt idx="13">
                  <c:v>501.55221302887003</c:v>
                </c:pt>
                <c:pt idx="14">
                  <c:v>501.55221301973</c:v>
                </c:pt>
                <c:pt idx="15">
                  <c:v>501.55221300784001</c:v>
                </c:pt>
                <c:pt idx="16">
                  <c:v>501.55221299495997</c:v>
                </c:pt>
                <c:pt idx="17">
                  <c:v>501.55221298241997</c:v>
                </c:pt>
                <c:pt idx="18">
                  <c:v>501.55221297157999</c:v>
                </c:pt>
                <c:pt idx="19">
                  <c:v>501.55221295841</c:v>
                </c:pt>
                <c:pt idx="20">
                  <c:v>501.55221294161998</c:v>
                </c:pt>
                <c:pt idx="21">
                  <c:v>501.55221291962999</c:v>
                </c:pt>
                <c:pt idx="22">
                  <c:v>501.55221289575002</c:v>
                </c:pt>
                <c:pt idx="23">
                  <c:v>501.55221287538001</c:v>
                </c:pt>
                <c:pt idx="24">
                  <c:v>501.55221285051999</c:v>
                </c:pt>
              </c:numCache>
            </c:numRef>
          </c:val>
          <c:extLst>
            <c:ext xmlns:c16="http://schemas.microsoft.com/office/drawing/2014/chart" uri="{C3380CC4-5D6E-409C-BE32-E72D297353CC}">
              <c16:uniqueId val="{00000001-4498-4ACE-90AC-E0F4571D5D28}"/>
            </c:ext>
          </c:extLst>
        </c:ser>
        <c:ser>
          <c:idx val="2"/>
          <c:order val="2"/>
          <c:tx>
            <c:strRef>
              <c:f>'---Compare options---'!$H$128</c:f>
              <c:strCache>
                <c:ptCount val="1"/>
                <c:pt idx="0">
                  <c:v>Offshore Wind</c:v>
                </c:pt>
              </c:strCache>
            </c:strRef>
          </c:tx>
          <c:spPr>
            <a:solidFill>
              <a:srgbClr val="3D108A"/>
            </a:solidFill>
            <a:ln>
              <a:noFill/>
            </a:ln>
            <a:effec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options---'!$I$128:$AG$128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options---'!$H$145</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options---'!$I$145:$AG$145</c:f>
              <c:numCache>
                <c:formatCode>#,##0.0</c:formatCode>
                <c:ptCount val="25"/>
                <c:pt idx="0">
                  <c:v>-6.9148213000000009E-6</c:v>
                </c:pt>
                <c:pt idx="1">
                  <c:v>-9.2212993999999996E-6</c:v>
                </c:pt>
                <c:pt idx="2">
                  <c:v>-1.02607668E-5</c:v>
                </c:pt>
                <c:pt idx="3">
                  <c:v>-1.9282803500000001E-5</c:v>
                </c:pt>
                <c:pt idx="4">
                  <c:v>-1.9468619700000002E-5</c:v>
                </c:pt>
                <c:pt idx="5">
                  <c:v>-2.1766439699999997E-5</c:v>
                </c:pt>
                <c:pt idx="6">
                  <c:v>-2.2946902000000001E-5</c:v>
                </c:pt>
                <c:pt idx="7">
                  <c:v>-2.6407245999999999E-5</c:v>
                </c:pt>
                <c:pt idx="8">
                  <c:v>-2.4209422999999995E-5</c:v>
                </c:pt>
                <c:pt idx="9">
                  <c:v>-2.4893804500000001E-5</c:v>
                </c:pt>
                <c:pt idx="10">
                  <c:v>-2.4575180999999996E-5</c:v>
                </c:pt>
                <c:pt idx="11">
                  <c:v>-2.0785352000000001E-5</c:v>
                </c:pt>
                <c:pt idx="12">
                  <c:v>-2.3350306999999998E-5</c:v>
                </c:pt>
                <c:pt idx="13">
                  <c:v>-3.5444395999999998E-5</c:v>
                </c:pt>
                <c:pt idx="14">
                  <c:v>-3.2605005999999993E-5</c:v>
                </c:pt>
                <c:pt idx="15">
                  <c:v>-3.3190545000000003E-5</c:v>
                </c:pt>
                <c:pt idx="16">
                  <c:v>-3.7523761999999997E-5</c:v>
                </c:pt>
                <c:pt idx="17">
                  <c:v>-3.4665090500000005E-5</c:v>
                </c:pt>
                <c:pt idx="18">
                  <c:v>-3.6036140000000002E-5</c:v>
                </c:pt>
                <c:pt idx="19">
                  <c:v>-3.5508669000000003E-5</c:v>
                </c:pt>
                <c:pt idx="20">
                  <c:v>-2.9790538000000003E-5</c:v>
                </c:pt>
                <c:pt idx="21">
                  <c:v>-3.3633140000000004E-5</c:v>
                </c:pt>
                <c:pt idx="22">
                  <c:v>-3.3743537999999997E-5</c:v>
                </c:pt>
                <c:pt idx="23">
                  <c:v>-3.1298325999999996E-5</c:v>
                </c:pt>
                <c:pt idx="24">
                  <c:v>-3.2175373999999999E-5</c:v>
                </c:pt>
              </c:numCache>
            </c:numRef>
          </c:val>
          <c:extLst>
            <c:ext xmlns:c16="http://schemas.microsoft.com/office/drawing/2014/chart" uri="{C3380CC4-5D6E-409C-BE32-E72D297353CC}">
              <c16:uniqueId val="{00000008-F5B4-41FF-B603-8747C06CE6B3}"/>
            </c:ext>
          </c:extLst>
        </c:ser>
        <c:ser>
          <c:idx val="4"/>
          <c:order val="1"/>
          <c:tx>
            <c:strRef>
              <c:f>'---Compare options---'!$H$146</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options---'!$I$146:$AG$146</c:f>
              <c:numCache>
                <c:formatCode>#,##0.0</c:formatCode>
                <c:ptCount val="25"/>
                <c:pt idx="0">
                  <c:v>2.8345922581934246E-2</c:v>
                </c:pt>
                <c:pt idx="1">
                  <c:v>-8.8791713769182934E-2</c:v>
                </c:pt>
                <c:pt idx="2">
                  <c:v>0.62902721968987407</c:v>
                </c:pt>
                <c:pt idx="3">
                  <c:v>-65.548411452445066</c:v>
                </c:pt>
                <c:pt idx="4">
                  <c:v>23.579317556823412</c:v>
                </c:pt>
                <c:pt idx="5">
                  <c:v>53.29000168306402</c:v>
                </c:pt>
                <c:pt idx="6">
                  <c:v>67.898404332055975</c:v>
                </c:pt>
                <c:pt idx="7">
                  <c:v>60.35393659788906</c:v>
                </c:pt>
                <c:pt idx="8">
                  <c:v>16.314315012551106</c:v>
                </c:pt>
                <c:pt idx="9">
                  <c:v>2.8964600438880552</c:v>
                </c:pt>
                <c:pt idx="10">
                  <c:v>487.41450954171478</c:v>
                </c:pt>
                <c:pt idx="11">
                  <c:v>764.74819275719017</c:v>
                </c:pt>
                <c:pt idx="12">
                  <c:v>1116.3788818299658</c:v>
                </c:pt>
                <c:pt idx="13">
                  <c:v>1248.7256744357637</c:v>
                </c:pt>
                <c:pt idx="14">
                  <c:v>1315.6943675330599</c:v>
                </c:pt>
                <c:pt idx="15">
                  <c:v>1526.4538512831205</c:v>
                </c:pt>
                <c:pt idx="16">
                  <c:v>1547.3373171203302</c:v>
                </c:pt>
                <c:pt idx="17">
                  <c:v>1690.4741926635099</c:v>
                </c:pt>
                <c:pt idx="18">
                  <c:v>1783.1774411539836</c:v>
                </c:pt>
                <c:pt idx="19">
                  <c:v>1895.127021582995</c:v>
                </c:pt>
                <c:pt idx="20">
                  <c:v>1798.9529269529799</c:v>
                </c:pt>
                <c:pt idx="21">
                  <c:v>1832.9660315254903</c:v>
                </c:pt>
                <c:pt idx="22">
                  <c:v>1628.2207010568541</c:v>
                </c:pt>
                <c:pt idx="23">
                  <c:v>1804.2665495476599</c:v>
                </c:pt>
                <c:pt idx="24">
                  <c:v>1809.1716351953698</c:v>
                </c:pt>
              </c:numCache>
            </c:numRef>
          </c:val>
          <c:extLst>
            <c:ext xmlns:c16="http://schemas.microsoft.com/office/drawing/2014/chart" uri="{C3380CC4-5D6E-409C-BE32-E72D297353CC}">
              <c16:uniqueId val="{00000009-F5B4-41FF-B603-8747C06CE6B3}"/>
            </c:ext>
          </c:extLst>
        </c:ser>
        <c:ser>
          <c:idx val="5"/>
          <c:order val="2"/>
          <c:tx>
            <c:strRef>
              <c:f>'---Compare options---'!$H$147</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options---'!$I$147:$AG$147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0.11262860566092422</c:v>
                </c:pt>
                <c:pt idx="1">
                  <c:v>-4.5174118582958478</c:v>
                </c:pt>
                <c:pt idx="2">
                  <c:v>15.599287026576174</c:v>
                </c:pt>
                <c:pt idx="3">
                  <c:v>400.99830494284856</c:v>
                </c:pt>
                <c:pt idx="4">
                  <c:v>761.18430602044748</c:v>
                </c:pt>
                <c:pt idx="5">
                  <c:v>1098.6977092254212</c:v>
                </c:pt>
                <c:pt idx="6">
                  <c:v>1413.2398071691766</c:v>
                </c:pt>
                <c:pt idx="7">
                  <c:v>1588.2014958129441</c:v>
                </c:pt>
                <c:pt idx="8">
                  <c:v>1702.730921163356</c:v>
                </c:pt>
                <c:pt idx="9">
                  <c:v>1810.0510735253954</c:v>
                </c:pt>
                <c:pt idx="10">
                  <c:v>1929.3340228598174</c:v>
                </c:pt>
                <c:pt idx="11">
                  <c:v>2039.4351962667117</c:v>
                </c:pt>
                <c:pt idx="12">
                  <c:v>2141.0492865607134</c:v>
                </c:pt>
                <c:pt idx="13">
                  <c:v>2235.068238962871</c:v>
                </c:pt>
                <c:pt idx="14">
                  <c:v>2322.6882221339706</c:v>
                </c:pt>
                <c:pt idx="15">
                  <c:v>2454.0304655994396</c:v>
                </c:pt>
                <c:pt idx="16">
                  <c:v>2555.8677891256648</c:v>
                </c:pt>
                <c:pt idx="17">
                  <c:v>2682.3979124125203</c:v>
                </c:pt>
                <c:pt idx="18">
                  <c:v>2805.8274159165471</c:v>
                </c:pt>
                <c:pt idx="19">
                  <c:v>2949.6298315558793</c:v>
                </c:pt>
                <c:pt idx="20">
                  <c:v>3079.1511926563844</c:v>
                </c:pt>
                <c:pt idx="21">
                  <c:v>3221.9061556481397</c:v>
                </c:pt>
                <c:pt idx="22">
                  <c:v>3351.79953692254</c:v>
                </c:pt>
                <c:pt idx="23">
                  <c:v>3445.6127115143422</c:v>
                </c:pt>
                <c:pt idx="24">
                  <c:v>3545.5687991172845</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93F0E6"/>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3.6183880782555207E-3</c:v>
                </c:pt>
                <c:pt idx="1">
                  <c:v>-0.49847130513459703</c:v>
                </c:pt>
                <c:pt idx="2">
                  <c:v>2.8128278554631616</c:v>
                </c:pt>
                <c:pt idx="3">
                  <c:v>103.24298645524894</c:v>
                </c:pt>
                <c:pt idx="4">
                  <c:v>197.10294811634259</c:v>
                </c:pt>
                <c:pt idx="5">
                  <c:v>285.05471437883733</c:v>
                </c:pt>
                <c:pt idx="6">
                  <c:v>367.02044557092609</c:v>
                </c:pt>
                <c:pt idx="7">
                  <c:v>413.52385158972226</c:v>
                </c:pt>
                <c:pt idx="8">
                  <c:v>445.62940228243724</c:v>
                </c:pt>
                <c:pt idx="9">
                  <c:v>474.77603693079578</c:v>
                </c:pt>
                <c:pt idx="10">
                  <c:v>509.40300416342313</c:v>
                </c:pt>
                <c:pt idx="11">
                  <c:v>541.53565337498082</c:v>
                </c:pt>
                <c:pt idx="12">
                  <c:v>571.35214569658945</c:v>
                </c:pt>
                <c:pt idx="13">
                  <c:v>599.09123620422838</c:v>
                </c:pt>
                <c:pt idx="14">
                  <c:v>623.23028218549609</c:v>
                </c:pt>
                <c:pt idx="15">
                  <c:v>652.27391954468567</c:v>
                </c:pt>
                <c:pt idx="16">
                  <c:v>674.03742880647212</c:v>
                </c:pt>
                <c:pt idx="17">
                  <c:v>693.7246730777872</c:v>
                </c:pt>
                <c:pt idx="18">
                  <c:v>711.77079007853388</c:v>
                </c:pt>
                <c:pt idx="19">
                  <c:v>732.60099679095254</c:v>
                </c:pt>
                <c:pt idx="20">
                  <c:v>752.50148589480045</c:v>
                </c:pt>
                <c:pt idx="21">
                  <c:v>764.6435614834553</c:v>
                </c:pt>
                <c:pt idx="22">
                  <c:v>776.43831610816551</c:v>
                </c:pt>
                <c:pt idx="23">
                  <c:v>786.93518299029233</c:v>
                </c:pt>
                <c:pt idx="24">
                  <c:v>797.42133799603914</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-0.16585060842242091</c:v>
                </c:pt>
                <c:pt idx="1">
                  <c:v>4.3924649813771248</c:v>
                </c:pt>
                <c:pt idx="2">
                  <c:v>-13.334707176648546</c:v>
                </c:pt>
                <c:pt idx="3">
                  <c:v>-81.748542329521158</c:v>
                </c:pt>
                <c:pt idx="4">
                  <c:v>-7.7980242318247406E-2</c:v>
                </c:pt>
                <c:pt idx="5">
                  <c:v>75.603190669329834</c:v>
                </c:pt>
                <c:pt idx="6">
                  <c:v>155.35760862947978</c:v>
                </c:pt>
                <c:pt idx="7">
                  <c:v>245.36931200497332</c:v>
                </c:pt>
                <c:pt idx="8">
                  <c:v>339.9858155160764</c:v>
                </c:pt>
                <c:pt idx="9">
                  <c:v>393.95897445977062</c:v>
                </c:pt>
                <c:pt idx="10">
                  <c:v>463.77849644208698</c:v>
                </c:pt>
                <c:pt idx="11">
                  <c:v>561.26720976714967</c:v>
                </c:pt>
                <c:pt idx="12">
                  <c:v>671.51768489011806</c:v>
                </c:pt>
                <c:pt idx="13">
                  <c:v>770.26129465191696</c:v>
                </c:pt>
                <c:pt idx="14">
                  <c:v>866.80394105041842</c:v>
                </c:pt>
                <c:pt idx="15">
                  <c:v>933.76813004549933</c:v>
                </c:pt>
                <c:pt idx="16">
                  <c:v>1033.3055001244713</c:v>
                </c:pt>
                <c:pt idx="17">
                  <c:v>1143.1672982020916</c:v>
                </c:pt>
                <c:pt idx="18">
                  <c:v>1221.2775806552036</c:v>
                </c:pt>
                <c:pt idx="19">
                  <c:v>1291.1149951161779</c:v>
                </c:pt>
                <c:pt idx="20">
                  <c:v>1362.0138117179499</c:v>
                </c:pt>
                <c:pt idx="21">
                  <c:v>1474.4368957984921</c:v>
                </c:pt>
                <c:pt idx="22">
                  <c:v>1557.884776911498</c:v>
                </c:pt>
                <c:pt idx="23">
                  <c:v>1659.3508726868313</c:v>
                </c:pt>
                <c:pt idx="24">
                  <c:v>1755.5439788351805</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-1.2387931445264257E-2</c:v>
                </c:pt>
                <c:pt idx="1">
                  <c:v>0.44030381285503972</c:v>
                </c:pt>
                <c:pt idx="2">
                  <c:v>-1.7553988621790193</c:v>
                </c:pt>
                <c:pt idx="3">
                  <c:v>-13.225710017709702</c:v>
                </c:pt>
                <c:pt idx="4">
                  <c:v>-23.981427593269736</c:v>
                </c:pt>
                <c:pt idx="5">
                  <c:v>-29.365256743299661</c:v>
                </c:pt>
                <c:pt idx="6">
                  <c:v>-34.161030287531844</c:v>
                </c:pt>
                <c:pt idx="7">
                  <c:v>-36.039182378402849</c:v>
                </c:pt>
                <c:pt idx="8">
                  <c:v>-34.431725298238767</c:v>
                </c:pt>
                <c:pt idx="9">
                  <c:v>-35.202271334651506</c:v>
                </c:pt>
                <c:pt idx="10">
                  <c:v>-34.95486128559682</c:v>
                </c:pt>
                <c:pt idx="11">
                  <c:v>-33.488419802711078</c:v>
                </c:pt>
                <c:pt idx="12">
                  <c:v>-31.334315930432112</c:v>
                </c:pt>
                <c:pt idx="13">
                  <c:v>-30.497339663728106</c:v>
                </c:pt>
                <c:pt idx="14">
                  <c:v>-28.463564581930573</c:v>
                </c:pt>
                <c:pt idx="15">
                  <c:v>-30.278251570011484</c:v>
                </c:pt>
                <c:pt idx="16">
                  <c:v>-31.402502574006878</c:v>
                </c:pt>
                <c:pt idx="17">
                  <c:v>-31.633311942282944</c:v>
                </c:pt>
                <c:pt idx="18">
                  <c:v>-31.245600722764788</c:v>
                </c:pt>
                <c:pt idx="19">
                  <c:v>-32.982645050361938</c:v>
                </c:pt>
                <c:pt idx="20">
                  <c:v>-34.125136460015256</c:v>
                </c:pt>
                <c:pt idx="21">
                  <c:v>-35.603935648589491</c:v>
                </c:pt>
                <c:pt idx="22">
                  <c:v>-37.776398583481431</c:v>
                </c:pt>
                <c:pt idx="23">
                  <c:v>-37.629827108386813</c:v>
                </c:pt>
                <c:pt idx="24">
                  <c:v>-37.658916219340981</c:v>
                </c:pt>
              </c:numCache>
            </c:numRef>
          </c:val>
          <c:extLst>
            <c:ext xmlns:c16="http://schemas.microsoft.com/office/drawing/2014/chart" uri="{C3380CC4-5D6E-409C-BE32-E72D297353CC}">
              <c16:uniqueId val="{00000003-EB4C-45BA-9C4B-8A5CA933D6FA}"/>
            </c:ext>
          </c:extLst>
        </c:ser>
        <c:ser>
          <c:idx val="4"/>
          <c:order val="4"/>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3.774115218700416E-3</c:v>
                </c:pt>
                <c:pt idx="1">
                  <c:v>0.25486584544441615</c:v>
                </c:pt>
                <c:pt idx="2">
                  <c:v>-9.7716306088681038E-2</c:v>
                </c:pt>
                <c:pt idx="3">
                  <c:v>-1.5996310133205403</c:v>
                </c:pt>
                <c:pt idx="4">
                  <c:v>-3.1514455685969658</c:v>
                </c:pt>
                <c:pt idx="5">
                  <c:v>-4.6448627741977759</c:v>
                </c:pt>
                <c:pt idx="6">
                  <c:v>-6.0433515115754783</c:v>
                </c:pt>
                <c:pt idx="7">
                  <c:v>-7.3503502704756691</c:v>
                </c:pt>
                <c:pt idx="8">
                  <c:v>-8.5718443725466908</c:v>
                </c:pt>
                <c:pt idx="9">
                  <c:v>-9.7164491195149001</c:v>
                </c:pt>
                <c:pt idx="10">
                  <c:v>-10.913009369240218</c:v>
                </c:pt>
                <c:pt idx="11">
                  <c:v>-12.079853759214135</c:v>
                </c:pt>
                <c:pt idx="12">
                  <c:v>-13.264556384332934</c:v>
                </c:pt>
                <c:pt idx="13">
                  <c:v>-14.417583350542742</c:v>
                </c:pt>
                <c:pt idx="14">
                  <c:v>-15.845185263721733</c:v>
                </c:pt>
                <c:pt idx="15">
                  <c:v>-19.31273167009665</c:v>
                </c:pt>
                <c:pt idx="16">
                  <c:v>-26.508251387599515</c:v>
                </c:pt>
                <c:pt idx="17">
                  <c:v>-33.2978292210408</c:v>
                </c:pt>
                <c:pt idx="18">
                  <c:v>-39.625206739749494</c:v>
                </c:pt>
                <c:pt idx="19">
                  <c:v>-45.776981372234232</c:v>
                </c:pt>
                <c:pt idx="20">
                  <c:v>-51.727598371296558</c:v>
                </c:pt>
                <c:pt idx="21">
                  <c:v>-57.709227278539622</c:v>
                </c:pt>
                <c:pt idx="22">
                  <c:v>-63.286148658425901</c:v>
                </c:pt>
                <c:pt idx="23">
                  <c:v>-68.661178889328255</c:v>
                </c:pt>
                <c:pt idx="24">
                  <c:v>-73.501637751527923</c:v>
                </c:pt>
              </c:numCache>
            </c:numRef>
          </c:val>
          <c:extLst>
            <c:ext xmlns:c16="http://schemas.microsoft.com/office/drawing/2014/chart" uri="{C3380CC4-5D6E-409C-BE32-E72D297353CC}">
              <c16:uniqueId val="{00000004-EB4C-45BA-9C4B-8A5CA933D6FA}"/>
            </c:ext>
          </c:extLst>
        </c:ser>
        <c:ser>
          <c:idx val="5"/>
          <c:order val="5"/>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-5.738843945437111E-6</c:v>
                </c:pt>
                <c:pt idx="1">
                  <c:v>9.0927290749202264E-2</c:v>
                </c:pt>
                <c:pt idx="2">
                  <c:v>9.093493358120236E-2</c:v>
                </c:pt>
                <c:pt idx="3">
                  <c:v>-4.9083385348838764</c:v>
                </c:pt>
                <c:pt idx="4">
                  <c:v>-4.9083295848985014</c:v>
                </c:pt>
                <c:pt idx="5">
                  <c:v>-4.9083205786081692</c:v>
                </c:pt>
                <c:pt idx="6">
                  <c:v>73.56094790685637</c:v>
                </c:pt>
                <c:pt idx="7">
                  <c:v>72.274201601813161</c:v>
                </c:pt>
                <c:pt idx="8">
                  <c:v>72.182400667265014</c:v>
                </c:pt>
                <c:pt idx="9">
                  <c:v>72.177300264080301</c:v>
                </c:pt>
                <c:pt idx="10">
                  <c:v>72.124967892183292</c:v>
                </c:pt>
                <c:pt idx="11">
                  <c:v>68.298983388919709</c:v>
                </c:pt>
                <c:pt idx="12">
                  <c:v>68.244954197357316</c:v>
                </c:pt>
                <c:pt idx="13">
                  <c:v>71.555043204246346</c:v>
                </c:pt>
                <c:pt idx="14">
                  <c:v>71.552653188725955</c:v>
                </c:pt>
                <c:pt idx="15">
                  <c:v>92.298654200747649</c:v>
                </c:pt>
                <c:pt idx="16">
                  <c:v>90.189013656328228</c:v>
                </c:pt>
                <c:pt idx="17">
                  <c:v>88.444103171369747</c:v>
                </c:pt>
                <c:pt idx="18">
                  <c:v>77.952980270934844</c:v>
                </c:pt>
                <c:pt idx="19">
                  <c:v>77.649688353171754</c:v>
                </c:pt>
                <c:pt idx="20">
                  <c:v>72.954959828678469</c:v>
                </c:pt>
                <c:pt idx="21">
                  <c:v>72.936545487645006</c:v>
                </c:pt>
                <c:pt idx="22">
                  <c:v>73.025920602792652</c:v>
                </c:pt>
                <c:pt idx="23">
                  <c:v>72.835384833867764</c:v>
                </c:pt>
                <c:pt idx="24">
                  <c:v>72.729274267259939</c:v>
                </c:pt>
              </c:numCache>
            </c:numRef>
          </c:val>
          <c:extLst>
            <c:ext xmlns:c16="http://schemas.microsoft.com/office/drawing/2014/chart" uri="{C3380CC4-5D6E-409C-BE32-E72D297353CC}">
              <c16:uniqueId val="{00000005-EB4C-45BA-9C4B-8A5CA933D6FA}"/>
            </c:ext>
          </c:extLst>
        </c:ser>
        <c:ser>
          <c:idx val="7"/>
          <c:order val="6"/>
          <c:tx>
            <c:strRef>
              <c:f>'---Compare options---'!$H$32</c:f>
              <c:strCache>
                <c:ptCount val="1"/>
                <c:pt idx="0">
                  <c:v>Rehab</c:v>
                </c:pt>
              </c:strCache>
            </c:strRef>
          </c:tx>
          <c:spPr>
            <a:solidFill>
              <a:srgbClr val="27ACAA"/>
            </a:solidFill>
            <a:ln>
              <a:noFill/>
            </a:ln>
            <a:effectLst/>
          </c:spPr>
          <c:invertIfNegative val="0"/>
          <c:val>
            <c:numRef>
              <c:f>'---Compare options---'!$I$32:$AG$32</c:f>
              <c:numCache>
                <c:formatCode>"$"#,##0.0</c:formatCode>
                <c:ptCount val="25"/>
                <c:pt idx="0">
                  <c:v>0</c:v>
                </c:pt>
                <c:pt idx="1">
                  <c:v>7.5867427329012016E-8</c:v>
                </c:pt>
                <c:pt idx="2">
                  <c:v>2.3811443152115787E-2</c:v>
                </c:pt>
                <c:pt idx="3">
                  <c:v>-23.13663768293711</c:v>
                </c:pt>
                <c:pt idx="4">
                  <c:v>-23.13663768293711</c:v>
                </c:pt>
                <c:pt idx="5">
                  <c:v>-23.136637669093606</c:v>
                </c:pt>
                <c:pt idx="6">
                  <c:v>-23.136637669093606</c:v>
                </c:pt>
                <c:pt idx="7">
                  <c:v>-23.136637669093606</c:v>
                </c:pt>
                <c:pt idx="8">
                  <c:v>-23.136648151769208</c:v>
                </c:pt>
                <c:pt idx="9">
                  <c:v>-23.136648151769208</c:v>
                </c:pt>
                <c:pt idx="10">
                  <c:v>-23.136648151769208</c:v>
                </c:pt>
                <c:pt idx="11">
                  <c:v>-23.136648151769208</c:v>
                </c:pt>
                <c:pt idx="12">
                  <c:v>-23.136648151769208</c:v>
                </c:pt>
                <c:pt idx="13">
                  <c:v>-23.136648151769208</c:v>
                </c:pt>
                <c:pt idx="14">
                  <c:v>-23.136648151769208</c:v>
                </c:pt>
                <c:pt idx="15">
                  <c:v>-23.136648151769208</c:v>
                </c:pt>
                <c:pt idx="16">
                  <c:v>-23.136648151769208</c:v>
                </c:pt>
                <c:pt idx="17">
                  <c:v>-23.136648151769208</c:v>
                </c:pt>
                <c:pt idx="18">
                  <c:v>-23.136648151769208</c:v>
                </c:pt>
                <c:pt idx="19">
                  <c:v>-23.136648151769208</c:v>
                </c:pt>
                <c:pt idx="20">
                  <c:v>-23.136648151769208</c:v>
                </c:pt>
                <c:pt idx="21">
                  <c:v>-23.136648151769208</c:v>
                </c:pt>
                <c:pt idx="22">
                  <c:v>-23.136648151769208</c:v>
                </c:pt>
                <c:pt idx="23">
                  <c:v>-23.136648151769208</c:v>
                </c:pt>
                <c:pt idx="24">
                  <c:v>-23.136648151769208</c:v>
                </c:pt>
              </c:numCache>
            </c:numRef>
          </c:val>
          <c:extLst>
            <c:ext xmlns:c16="http://schemas.microsoft.com/office/drawing/2014/chart" uri="{C3380CC4-5D6E-409C-BE32-E72D297353CC}">
              <c16:uniqueId val="{00000000-CD5F-455B-8B1F-CEA0029490B1}"/>
            </c:ext>
          </c:extLst>
        </c:ser>
        <c:ser>
          <c:idx val="8"/>
          <c:order val="7"/>
          <c:tx>
            <c:strRef>
              <c:f>'---Compare options---'!$H$35</c:f>
              <c:strCache>
                <c:ptCount val="1"/>
                <c:pt idx="0">
                  <c:v>SyncCon</c:v>
                </c:pt>
              </c:strCache>
            </c:strRef>
          </c:tx>
          <c:spPr>
            <a:solidFill>
              <a:srgbClr val="9C82D4"/>
            </a:solidFill>
            <a:ln>
              <a:noFill/>
            </a:ln>
            <a:effectLst/>
          </c:spPr>
          <c:invertIfNegative val="0"/>
          <c:val>
            <c:numRef>
              <c:f>'---Compare options---'!$I$35:$AG$35</c:f>
              <c:numCache>
                <c:formatCode>"$"#,##0.0</c:formatCode>
                <c:ptCount val="25"/>
                <c:pt idx="0">
                  <c:v>0</c:v>
                </c:pt>
                <c:pt idx="1">
                  <c:v>0</c:v>
                </c:pt>
                <c:pt idx="2">
                  <c:v>0</c:v>
                </c:pt>
                <c:pt idx="3">
                  <c:v>-0.29109057800000016</c:v>
                </c:pt>
                <c:pt idx="4">
                  <c:v>-0.99268886800000034</c:v>
                </c:pt>
                <c:pt idx="5">
                  <c:v>-1.8289878300000004</c:v>
                </c:pt>
                <c:pt idx="6">
                  <c:v>-2.6733994880000007</c:v>
                </c:pt>
                <c:pt idx="7">
                  <c:v>-3.5850218300000005</c:v>
                </c:pt>
                <c:pt idx="8">
                  <c:v>-4.4745687960000007</c:v>
                </c:pt>
                <c:pt idx="9">
                  <c:v>-5.2246261937000007</c:v>
                </c:pt>
                <c:pt idx="10">
                  <c:v>-6.1502095857000008</c:v>
                </c:pt>
                <c:pt idx="11">
                  <c:v>-7.0075516217000011</c:v>
                </c:pt>
                <c:pt idx="12">
                  <c:v>-7.8047502029000011</c:v>
                </c:pt>
                <c:pt idx="13">
                  <c:v>-8.4565749421000014</c:v>
                </c:pt>
                <c:pt idx="14">
                  <c:v>-9.0117380081000018</c:v>
                </c:pt>
                <c:pt idx="15">
                  <c:v>-9.3993348251000022</c:v>
                </c:pt>
                <c:pt idx="16">
                  <c:v>-9.5959704141000017</c:v>
                </c:pt>
                <c:pt idx="17">
                  <c:v>-9.6837369896000016</c:v>
                </c:pt>
                <c:pt idx="18">
                  <c:v>-9.755020775600002</c:v>
                </c:pt>
                <c:pt idx="19">
                  <c:v>-9.9353347076000027</c:v>
                </c:pt>
                <c:pt idx="20">
                  <c:v>-10.131568353600002</c:v>
                </c:pt>
                <c:pt idx="21">
                  <c:v>-10.290324389600002</c:v>
                </c:pt>
                <c:pt idx="22">
                  <c:v>-10.368892017600002</c:v>
                </c:pt>
                <c:pt idx="23">
                  <c:v>-10.479024437200001</c:v>
                </c:pt>
                <c:pt idx="24">
                  <c:v>-10.527176142400002</c:v>
                </c:pt>
              </c:numCache>
            </c:numRef>
          </c:val>
          <c:extLst>
            <c:ext xmlns:c16="http://schemas.microsoft.com/office/drawing/2014/chart" uri="{C3380CC4-5D6E-409C-BE32-E72D297353CC}">
              <c16:uniqueId val="{00000000-2F41-4274-9708-E969C0DDE00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0.11262860566092422</c:v>
                </c:pt>
                <c:pt idx="1">
                  <c:v>-4.6300404639567718</c:v>
                </c:pt>
                <c:pt idx="2">
                  <c:v>20.116698884872022</c:v>
                </c:pt>
                <c:pt idx="3">
                  <c:v>385.39901791627238</c:v>
                </c:pt>
                <c:pt idx="4">
                  <c:v>360.18600107759892</c:v>
                </c:pt>
                <c:pt idx="5">
                  <c:v>337.51340320497377</c:v>
                </c:pt>
                <c:pt idx="6">
                  <c:v>314.54209794375532</c:v>
                </c:pt>
                <c:pt idx="7">
                  <c:v>174.9616886437675</c:v>
                </c:pt>
                <c:pt idx="8">
                  <c:v>114.5294253504118</c:v>
                </c:pt>
                <c:pt idx="9">
                  <c:v>107.32015236203931</c:v>
                </c:pt>
                <c:pt idx="10">
                  <c:v>119.28294933442213</c:v>
                </c:pt>
                <c:pt idx="11">
                  <c:v>110.10117340689432</c:v>
                </c:pt>
                <c:pt idx="12">
                  <c:v>101.61409029400163</c:v>
                </c:pt>
                <c:pt idx="13">
                  <c:v>94.018952402157709</c:v>
                </c:pt>
                <c:pt idx="14">
                  <c:v>87.61998317109979</c:v>
                </c:pt>
                <c:pt idx="15">
                  <c:v>131.34224346546875</c:v>
                </c:pt>
                <c:pt idx="16">
                  <c:v>101.83732352622505</c:v>
                </c:pt>
                <c:pt idx="17">
                  <c:v>126.53012328685541</c:v>
                </c:pt>
                <c:pt idx="18">
                  <c:v>123.42950350402668</c:v>
                </c:pt>
                <c:pt idx="19">
                  <c:v>143.80241563933203</c:v>
                </c:pt>
                <c:pt idx="20">
                  <c:v>129.52136110050512</c:v>
                </c:pt>
                <c:pt idx="21">
                  <c:v>142.75496299175546</c:v>
                </c:pt>
                <c:pt idx="22">
                  <c:v>129.89338127440027</c:v>
                </c:pt>
                <c:pt idx="23">
                  <c:v>93.813174591802067</c:v>
                </c:pt>
                <c:pt idx="24">
                  <c:v>99.956087602942247</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93F0E6"/>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3.6183880782555207E-3</c:v>
                </c:pt>
                <c:pt idx="1">
                  <c:v>-0.50208969321285257</c:v>
                </c:pt>
                <c:pt idx="2">
                  <c:v>3.3112991605977586</c:v>
                </c:pt>
                <c:pt idx="3">
                  <c:v>100.43015859978578</c:v>
                </c:pt>
                <c:pt idx="4">
                  <c:v>93.859961661093635</c:v>
                </c:pt>
                <c:pt idx="5">
                  <c:v>87.951766262494743</c:v>
                </c:pt>
                <c:pt idx="6">
                  <c:v>81.965731192088782</c:v>
                </c:pt>
                <c:pt idx="7">
                  <c:v>46.50340601879617</c:v>
                </c:pt>
                <c:pt idx="8">
                  <c:v>32.105550692714985</c:v>
                </c:pt>
                <c:pt idx="9">
                  <c:v>29.146634648358567</c:v>
                </c:pt>
                <c:pt idx="10">
                  <c:v>34.626967232627329</c:v>
                </c:pt>
                <c:pt idx="11">
                  <c:v>32.132649211557698</c:v>
                </c:pt>
                <c:pt idx="12">
                  <c:v>29.816492321608589</c:v>
                </c:pt>
                <c:pt idx="13">
                  <c:v>27.739090507638991</c:v>
                </c:pt>
                <c:pt idx="14">
                  <c:v>24.139045981267699</c:v>
                </c:pt>
                <c:pt idx="15">
                  <c:v>29.043637359189567</c:v>
                </c:pt>
                <c:pt idx="16">
                  <c:v>21.763509261786471</c:v>
                </c:pt>
                <c:pt idx="17">
                  <c:v>19.687244271315052</c:v>
                </c:pt>
                <c:pt idx="18">
                  <c:v>18.046117000746658</c:v>
                </c:pt>
                <c:pt idx="19">
                  <c:v>20.8302067124187</c:v>
                </c:pt>
                <c:pt idx="20">
                  <c:v>19.900489103847882</c:v>
                </c:pt>
                <c:pt idx="21">
                  <c:v>12.142075588654842</c:v>
                </c:pt>
                <c:pt idx="22">
                  <c:v>11.794754624710185</c:v>
                </c:pt>
                <c:pt idx="23">
                  <c:v>10.496866882126778</c:v>
                </c:pt>
                <c:pt idx="24">
                  <c:v>10.486155005746754</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-0.16585060842242091</c:v>
                </c:pt>
                <c:pt idx="1">
                  <c:v>4.5583155897995455</c:v>
                </c:pt>
                <c:pt idx="2">
                  <c:v>-17.72717215802567</c:v>
                </c:pt>
                <c:pt idx="3">
                  <c:v>-68.413835152872608</c:v>
                </c:pt>
                <c:pt idx="4">
                  <c:v>81.67056208720291</c:v>
                </c:pt>
                <c:pt idx="5">
                  <c:v>75.681170911648081</c:v>
                </c:pt>
                <c:pt idx="6">
                  <c:v>79.754417960149937</c:v>
                </c:pt>
                <c:pt idx="7">
                  <c:v>90.011703375493525</c:v>
                </c:pt>
                <c:pt idx="8">
                  <c:v>94.616503511103105</c:v>
                </c:pt>
                <c:pt idx="9">
                  <c:v>53.973158943694202</c:v>
                </c:pt>
                <c:pt idx="10">
                  <c:v>69.819521982316331</c:v>
                </c:pt>
                <c:pt idx="11">
                  <c:v>97.488713325062648</c:v>
                </c:pt>
                <c:pt idx="12">
                  <c:v>110.25047512296844</c:v>
                </c:pt>
                <c:pt idx="13">
                  <c:v>98.743609761798922</c:v>
                </c:pt>
                <c:pt idx="14">
                  <c:v>96.542646398501475</c:v>
                </c:pt>
                <c:pt idx="15">
                  <c:v>66.964188995080889</c:v>
                </c:pt>
                <c:pt idx="16">
                  <c:v>99.537370078972074</c:v>
                </c:pt>
                <c:pt idx="17">
                  <c:v>109.86179807762034</c:v>
                </c:pt>
                <c:pt idx="18">
                  <c:v>78.110282453111893</c:v>
                </c:pt>
                <c:pt idx="19">
                  <c:v>69.837414460974273</c:v>
                </c:pt>
                <c:pt idx="20">
                  <c:v>70.898816601772097</c:v>
                </c:pt>
                <c:pt idx="21">
                  <c:v>112.42308408054221</c:v>
                </c:pt>
                <c:pt idx="22">
                  <c:v>83.44788111300592</c:v>
                </c:pt>
                <c:pt idx="23">
                  <c:v>101.46609577533323</c:v>
                </c:pt>
                <c:pt idx="24">
                  <c:v>96.193106148349244</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-1.2387931445264257E-2</c:v>
                </c:pt>
                <c:pt idx="1">
                  <c:v>0.45269174430030396</c:v>
                </c:pt>
                <c:pt idx="2">
                  <c:v>-2.1957026750340591</c:v>
                </c:pt>
                <c:pt idx="3">
                  <c:v>-11.470311155530682</c:v>
                </c:pt>
                <c:pt idx="4">
                  <c:v>-10.755717575560032</c:v>
                </c:pt>
                <c:pt idx="5">
                  <c:v>-5.383829150029924</c:v>
                </c:pt>
                <c:pt idx="6">
                  <c:v>-4.795773544232186</c:v>
                </c:pt>
                <c:pt idx="7">
                  <c:v>-1.8781520908710081</c:v>
                </c:pt>
                <c:pt idx="8">
                  <c:v>1.6074570801640802</c:v>
                </c:pt>
                <c:pt idx="9">
                  <c:v>-0.77054603641273567</c:v>
                </c:pt>
                <c:pt idx="10">
                  <c:v>0.24741004905468436</c:v>
                </c:pt>
                <c:pt idx="11">
                  <c:v>1.4664414828857406</c:v>
                </c:pt>
                <c:pt idx="12">
                  <c:v>2.1541038722789674</c:v>
                </c:pt>
                <c:pt idx="13">
                  <c:v>0.83697626670400493</c:v>
                </c:pt>
                <c:pt idx="14">
                  <c:v>2.0337750817975322</c:v>
                </c:pt>
                <c:pt idx="15">
                  <c:v>-1.81468698808091</c:v>
                </c:pt>
                <c:pt idx="16">
                  <c:v>-1.1242510039953921</c:v>
                </c:pt>
                <c:pt idx="17">
                  <c:v>-0.23080936827606638</c:v>
                </c:pt>
                <c:pt idx="18">
                  <c:v>0.3877112195181544</c:v>
                </c:pt>
                <c:pt idx="19">
                  <c:v>-1.7370443275971483</c:v>
                </c:pt>
                <c:pt idx="20">
                  <c:v>-1.1424914096533176</c:v>
                </c:pt>
                <c:pt idx="21">
                  <c:v>-1.4787991885742375</c:v>
                </c:pt>
                <c:pt idx="22">
                  <c:v>-2.1724629348919406</c:v>
                </c:pt>
                <c:pt idx="23">
                  <c:v>0.14657147509462085</c:v>
                </c:pt>
                <c:pt idx="24">
                  <c:v>-2.9089110954169883E-2</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3.774115218700416E-3</c:v>
                </c:pt>
                <c:pt idx="1">
                  <c:v>0.25109173022571574</c:v>
                </c:pt>
                <c:pt idx="2">
                  <c:v>-0.35258215153309719</c:v>
                </c:pt>
                <c:pt idx="3">
                  <c:v>-1.5019147072318593</c:v>
                </c:pt>
                <c:pt idx="4">
                  <c:v>-1.5518145552764253</c:v>
                </c:pt>
                <c:pt idx="5">
                  <c:v>-1.4934172056008101</c:v>
                </c:pt>
                <c:pt idx="6">
                  <c:v>-1.398488737377702</c:v>
                </c:pt>
                <c:pt idx="7">
                  <c:v>-1.3069987589001903</c:v>
                </c:pt>
                <c:pt idx="8">
                  <c:v>-1.2214941020710213</c:v>
                </c:pt>
                <c:pt idx="9">
                  <c:v>-1.144604746968209</c:v>
                </c:pt>
                <c:pt idx="10">
                  <c:v>-1.1965602497253167</c:v>
                </c:pt>
                <c:pt idx="11">
                  <c:v>-1.1668443899739178</c:v>
                </c:pt>
                <c:pt idx="12">
                  <c:v>-1.1847026251188</c:v>
                </c:pt>
                <c:pt idx="13">
                  <c:v>-1.1530269662098072</c:v>
                </c:pt>
                <c:pt idx="14">
                  <c:v>-1.4276019131789908</c:v>
                </c:pt>
                <c:pt idx="15">
                  <c:v>-3.4675464063749168</c:v>
                </c:pt>
                <c:pt idx="16">
                  <c:v>-7.195519717502866</c:v>
                </c:pt>
                <c:pt idx="17">
                  <c:v>-6.7895778334412826</c:v>
                </c:pt>
                <c:pt idx="18">
                  <c:v>-6.3273775187086958</c:v>
                </c:pt>
                <c:pt idx="19">
                  <c:v>-6.1517746324847398</c:v>
                </c:pt>
                <c:pt idx="20">
                  <c:v>-5.9506169990623237</c:v>
                </c:pt>
                <c:pt idx="21">
                  <c:v>-5.9816289072430608</c:v>
                </c:pt>
                <c:pt idx="22">
                  <c:v>-5.576921379886282</c:v>
                </c:pt>
                <c:pt idx="23">
                  <c:v>-5.3750302309023592</c:v>
                </c:pt>
                <c:pt idx="24">
                  <c:v>-4.8404588621996627</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-5.738843945437111E-6</c:v>
                </c:pt>
                <c:pt idx="1">
                  <c:v>9.0933029593147696E-2</c:v>
                </c:pt>
                <c:pt idx="2">
                  <c:v>7.6428320001014067E-6</c:v>
                </c:pt>
                <c:pt idx="3">
                  <c:v>-4.9992734684650788</c:v>
                </c:pt>
                <c:pt idx="4">
                  <c:v>8.9499853749999982E-6</c:v>
                </c:pt>
                <c:pt idx="5">
                  <c:v>9.0062903320000031E-6</c:v>
                </c:pt>
                <c:pt idx="6">
                  <c:v>78.469268485464539</c:v>
                </c:pt>
                <c:pt idx="7">
                  <c:v>-1.2867463050432038</c:v>
                </c:pt>
                <c:pt idx="8">
                  <c:v>-9.1800934548143989E-2</c:v>
                </c:pt>
                <c:pt idx="9">
                  <c:v>-5.1004031847099998E-3</c:v>
                </c:pt>
                <c:pt idx="10">
                  <c:v>-5.2332371897004001E-2</c:v>
                </c:pt>
                <c:pt idx="11">
                  <c:v>-3.8259845032635842</c:v>
                </c:pt>
                <c:pt idx="12">
                  <c:v>-5.4029191562395031E-2</c:v>
                </c:pt>
                <c:pt idx="13">
                  <c:v>3.3100890068890307</c:v>
                </c:pt>
                <c:pt idx="14">
                  <c:v>-2.3900155203930213E-3</c:v>
                </c:pt>
                <c:pt idx="15">
                  <c:v>20.746001012021697</c:v>
                </c:pt>
                <c:pt idx="16">
                  <c:v>-2.1096405444194262</c:v>
                </c:pt>
                <c:pt idx="17">
                  <c:v>-1.7449104849584782</c:v>
                </c:pt>
                <c:pt idx="18">
                  <c:v>-10.491122900434899</c:v>
                </c:pt>
                <c:pt idx="19">
                  <c:v>-0.30329191776308401</c:v>
                </c:pt>
                <c:pt idx="20">
                  <c:v>-4.6947285244932839</c:v>
                </c:pt>
                <c:pt idx="21">
                  <c:v>-1.841434103346205E-2</c:v>
                </c:pt>
                <c:pt idx="22">
                  <c:v>8.9375115147653561E-2</c:v>
                </c:pt>
                <c:pt idx="23">
                  <c:v>-0.19053576892489196</c:v>
                </c:pt>
                <c:pt idx="24">
                  <c:v>-0.10611056660782719</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rgbClr val="27ACAA"/>
            </a:solidFill>
            <a:ln>
              <a:noFill/>
            </a:ln>
            <a:effectLst/>
          </c:spPr>
          <c:invertIfNegative val="0"/>
          <c:val>
            <c:numRef>
              <c:f>'---Compare options---'!$I$11:$AG$11</c:f>
              <c:numCache>
                <c:formatCode>"$"#,##0.0</c:formatCode>
                <c:ptCount val="25"/>
                <c:pt idx="0">
                  <c:v>0</c:v>
                </c:pt>
                <c:pt idx="1">
                  <c:v>7.5867427329012016E-8</c:v>
                </c:pt>
                <c:pt idx="2">
                  <c:v>2.3811367284688457E-2</c:v>
                </c:pt>
                <c:pt idx="3">
                  <c:v>-23.160449126089226</c:v>
                </c:pt>
                <c:pt idx="4">
                  <c:v>0</c:v>
                </c:pt>
                <c:pt idx="5">
                  <c:v>1.38435055088679E-8</c:v>
                </c:pt>
                <c:pt idx="6">
                  <c:v>0</c:v>
                </c:pt>
                <c:pt idx="7">
                  <c:v>0</c:v>
                </c:pt>
                <c:pt idx="8">
                  <c:v>-1.0482675603954321E-5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EA4-4818-B845-6FEAD54E4A02}"/>
            </c:ext>
          </c:extLst>
        </c:ser>
        <c:ser>
          <c:idx val="8"/>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-0.29109057800000016</c:v>
                </c:pt>
                <c:pt idx="4">
                  <c:v>-0.70159829000000018</c:v>
                </c:pt>
                <c:pt idx="5">
                  <c:v>-0.83629896200000009</c:v>
                </c:pt>
                <c:pt idx="6">
                  <c:v>-0.84441165800000018</c:v>
                </c:pt>
                <c:pt idx="7">
                  <c:v>-0.91162234199999992</c:v>
                </c:pt>
                <c:pt idx="8">
                  <c:v>-0.88954696599999994</c:v>
                </c:pt>
                <c:pt idx="9">
                  <c:v>-0.75005739769999991</c:v>
                </c:pt>
                <c:pt idx="10">
                  <c:v>-0.92558339199999995</c:v>
                </c:pt>
                <c:pt idx="11">
                  <c:v>-0.85734203600000003</c:v>
                </c:pt>
                <c:pt idx="12">
                  <c:v>-0.79719858119999987</c:v>
                </c:pt>
                <c:pt idx="13">
                  <c:v>-0.65182473920000028</c:v>
                </c:pt>
                <c:pt idx="14">
                  <c:v>-0.55516306600000009</c:v>
                </c:pt>
                <c:pt idx="15">
                  <c:v>-0.38759681700000009</c:v>
                </c:pt>
                <c:pt idx="16">
                  <c:v>-0.19663558899999997</c:v>
                </c:pt>
                <c:pt idx="17">
                  <c:v>-8.7766575500000152E-2</c:v>
                </c:pt>
                <c:pt idx="18">
                  <c:v>-7.1283786000000071E-2</c:v>
                </c:pt>
                <c:pt idx="19">
                  <c:v>-0.18031393200000001</c:v>
                </c:pt>
                <c:pt idx="20">
                  <c:v>-0.1962336459999999</c:v>
                </c:pt>
                <c:pt idx="21">
                  <c:v>-0.15875603599999999</c:v>
                </c:pt>
                <c:pt idx="22">
                  <c:v>-7.8567627999999959E-2</c:v>
                </c:pt>
                <c:pt idx="23">
                  <c:v>-0.11013241960000004</c:v>
                </c:pt>
                <c:pt idx="24">
                  <c:v>-4.8151705199999978E-2</c:v>
                </c:pt>
              </c:numCache>
            </c:numRef>
          </c:val>
          <c:extLst>
            <c:ext xmlns:c16="http://schemas.microsoft.com/office/drawing/2014/chart" uri="{C3380CC4-5D6E-409C-BE32-E72D297353CC}">
              <c16:uniqueId val="{00000000-FFD7-48FE-AD04-5169E7BE66B6}"/>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'---Compare options---'!$H$48</c:f>
              <c:strCache>
                <c:ptCount val="1"/>
                <c:pt idx="0">
                  <c:v>Emissions</c:v>
                </c:pt>
              </c:strCache>
            </c:strRef>
          </c:tx>
          <c:spPr>
            <a:solidFill>
              <a:srgbClr val="351C21"/>
            </a:solidFill>
            <a:ln>
              <a:noFill/>
            </a:ln>
            <a:effec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extLst xmlns:c15="http://schemas.microsoft.com/office/drawing/2012/chart"/>
            </c:strRef>
          </c:cat>
          <c:val>
            <c:numRef>
              <c:f>'---Compare options---'!$I$48:$AG$48</c:f>
              <c:numCache>
                <c:formatCode>"$"#,##0.0</c:formatCode>
                <c:ptCount val="25"/>
                <c:pt idx="0">
                  <c:v>1.5612366680586711</c:v>
                </c:pt>
                <c:pt idx="1">
                  <c:v>1.4712248126259073</c:v>
                </c:pt>
                <c:pt idx="2">
                  <c:v>7.1154280129950491</c:v>
                </c:pt>
                <c:pt idx="3">
                  <c:v>46.048796640956311</c:v>
                </c:pt>
                <c:pt idx="4">
                  <c:v>96.658853883990091</c:v>
                </c:pt>
                <c:pt idx="5">
                  <c:v>115.72913209196273</c:v>
                </c:pt>
                <c:pt idx="6">
                  <c:v>140.68210304467985</c:v>
                </c:pt>
                <c:pt idx="7">
                  <c:v>198.67793044569996</c:v>
                </c:pt>
                <c:pt idx="8">
                  <c:v>232.7613777281677</c:v>
                </c:pt>
                <c:pt idx="9">
                  <c:v>229.11204708380112</c:v>
                </c:pt>
                <c:pt idx="10">
                  <c:v>235.12988224214897</c:v>
                </c:pt>
                <c:pt idx="11">
                  <c:v>252.92953421954928</c:v>
                </c:pt>
                <c:pt idx="12">
                  <c:v>239.67308959528384</c:v>
                </c:pt>
                <c:pt idx="13">
                  <c:v>207.70155859652533</c:v>
                </c:pt>
                <c:pt idx="14">
                  <c:v>193.70013489525417</c:v>
                </c:pt>
                <c:pt idx="15">
                  <c:v>194.59407581856473</c:v>
                </c:pt>
                <c:pt idx="16">
                  <c:v>211.40185376907931</c:v>
                </c:pt>
                <c:pt idx="17">
                  <c:v>217.2374395362134</c:v>
                </c:pt>
                <c:pt idx="18">
                  <c:v>192.05704401915193</c:v>
                </c:pt>
                <c:pt idx="19">
                  <c:v>179.83840981933147</c:v>
                </c:pt>
                <c:pt idx="20">
                  <c:v>172.91738790770574</c:v>
                </c:pt>
                <c:pt idx="21">
                  <c:v>134.64496608303347</c:v>
                </c:pt>
                <c:pt idx="22">
                  <c:v>107.54379674318177</c:v>
                </c:pt>
                <c:pt idx="23">
                  <c:v>111.48379054503376</c:v>
                </c:pt>
                <c:pt idx="24">
                  <c:v>114.42266403852078</c:v>
                </c:pt>
              </c:numCache>
            </c:numRef>
          </c:val>
          <c:extLst xmlns:c15="http://schemas.microsoft.com/office/drawing/2012/chart">
            <c:ext xmlns:c16="http://schemas.microsoft.com/office/drawing/2014/chart" uri="{C3380CC4-5D6E-409C-BE32-E72D297353CC}">
              <c16:uniqueId val="{00000006-A08C-482D-916B-7977942A7243}"/>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'---Compare options---'!$H$64</c:f>
              <c:strCache>
                <c:ptCount val="1"/>
                <c:pt idx="0">
                  <c:v>Emissions</c:v>
                </c:pt>
              </c:strCache>
            </c:strRef>
          </c:tx>
          <c:spPr>
            <a:solidFill>
              <a:srgbClr val="351C21"/>
            </a:solidFill>
            <a:ln>
              <a:noFill/>
            </a:ln>
            <a:effec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extLst xmlns:c15="http://schemas.microsoft.com/office/drawing/2012/chart"/>
            </c:strRef>
          </c:cat>
          <c:val>
            <c:numRef>
              <c:f>'---Compare options---'!$I$64:$AG$64</c:f>
              <c:numCache>
                <c:formatCode>"$"#,##0.0</c:formatCode>
                <c:ptCount val="25"/>
                <c:pt idx="0">
                  <c:v>1.5612366680586711</c:v>
                </c:pt>
                <c:pt idx="1">
                  <c:v>3.0324614806845784</c:v>
                </c:pt>
                <c:pt idx="2">
                  <c:v>10.147889493679628</c:v>
                </c:pt>
                <c:pt idx="3">
                  <c:v>56.196686134635939</c:v>
                </c:pt>
                <c:pt idx="4">
                  <c:v>152.85554001862602</c:v>
                </c:pt>
                <c:pt idx="5">
                  <c:v>268.58467211058871</c:v>
                </c:pt>
                <c:pt idx="6">
                  <c:v>409.26677515526853</c:v>
                </c:pt>
                <c:pt idx="7">
                  <c:v>607.94470560096852</c:v>
                </c:pt>
                <c:pt idx="8">
                  <c:v>840.70608332913616</c:v>
                </c:pt>
                <c:pt idx="9">
                  <c:v>1069.8181304129373</c:v>
                </c:pt>
                <c:pt idx="10">
                  <c:v>1304.9480126550864</c:v>
                </c:pt>
                <c:pt idx="11">
                  <c:v>1557.8775468746358</c:v>
                </c:pt>
                <c:pt idx="12">
                  <c:v>1797.5506364699195</c:v>
                </c:pt>
                <c:pt idx="13">
                  <c:v>2005.2521950664448</c:v>
                </c:pt>
                <c:pt idx="14">
                  <c:v>2198.952329961699</c:v>
                </c:pt>
                <c:pt idx="15">
                  <c:v>2393.5464057802637</c:v>
                </c:pt>
                <c:pt idx="16">
                  <c:v>2604.9482595493432</c:v>
                </c:pt>
                <c:pt idx="17">
                  <c:v>2822.1856990855567</c:v>
                </c:pt>
                <c:pt idx="18">
                  <c:v>3014.2427431047086</c:v>
                </c:pt>
                <c:pt idx="19">
                  <c:v>3194.08115292404</c:v>
                </c:pt>
                <c:pt idx="20">
                  <c:v>3366.9985408317457</c:v>
                </c:pt>
                <c:pt idx="21">
                  <c:v>3501.6435069147792</c:v>
                </c:pt>
                <c:pt idx="22">
                  <c:v>3609.1873036579609</c:v>
                </c:pt>
                <c:pt idx="23">
                  <c:v>3720.6710942029945</c:v>
                </c:pt>
                <c:pt idx="24">
                  <c:v>3835.0937582415154</c:v>
                </c:pt>
              </c:numCache>
            </c:numRef>
          </c:val>
          <c:extLst xmlns:c15="http://schemas.microsoft.com/office/drawing/2012/chart">
            <c:ext xmlns:c16="http://schemas.microsoft.com/office/drawing/2014/chart" uri="{C3380CC4-5D6E-409C-BE32-E72D297353CC}">
              <c16:uniqueId val="{00000000-9ABC-4E45-9EC7-24CC2FD33CB1}"/>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3552825</xdr:colOff>
      <xdr:row>17</xdr:row>
      <xdr:rowOff>180975</xdr:rowOff>
    </xdr:from>
    <xdr:to>
      <xdr:col>2</xdr:col>
      <xdr:colOff>5438774</xdr:colOff>
      <xdr:row>21</xdr:row>
      <xdr:rowOff>9525</xdr:rowOff>
    </xdr:to>
    <xdr:pic>
      <xdr:nvPicPr>
        <xdr:cNvPr id="27" name="Picture 4">
          <a:extLst>
            <a:ext uri="{FF2B5EF4-FFF2-40B4-BE49-F238E27FC236}">
              <a16:creationId xmlns:a16="http://schemas.microsoft.com/office/drawing/2014/main" id="{5BCBF611-495E-4E62-9ECD-1D89443580A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381" r="-2162"/>
        <a:stretch/>
      </xdr:blipFill>
      <xdr:spPr bwMode="auto">
        <a:xfrm>
          <a:off x="4362450" y="5248275"/>
          <a:ext cx="1885949"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21</xdr:col>
      <xdr:colOff>68580</xdr:colOff>
      <xdr:row>13</xdr:row>
      <xdr:rowOff>144780</xdr:rowOff>
    </xdr:to>
    <xdr:grpSp>
      <xdr:nvGrpSpPr>
        <xdr:cNvPr id="2" name="RectangleTop" hidden="1">
          <a:extLst>
            <a:ext uri="{FF2B5EF4-FFF2-40B4-BE49-F238E27FC236}">
              <a16:creationId xmlns:a16="http://schemas.microsoft.com/office/drawing/2014/main" id="{7AED755D-7681-4F76-8061-C955600B40DE}"/>
            </a:ext>
          </a:extLst>
        </xdr:cNvPr>
        <xdr:cNvGrpSpPr>
          <a:grpSpLocks/>
        </xdr:cNvGrpSpPr>
      </xdr:nvGrpSpPr>
      <xdr:grpSpPr bwMode="auto">
        <a:xfrm>
          <a:off x="0" y="0"/>
          <a:ext cx="15036165" cy="3949065"/>
          <a:chOff x="0" y="0"/>
          <a:chExt cx="1106" cy="263"/>
        </a:xfrm>
      </xdr:grpSpPr>
      <xdr:sp macro="" textlink="">
        <xdr:nvSpPr>
          <xdr:cNvPr id="3" name="RectangleTop" hidden="1">
            <a:extLst>
              <a:ext uri="{FF2B5EF4-FFF2-40B4-BE49-F238E27FC236}">
                <a16:creationId xmlns:a16="http://schemas.microsoft.com/office/drawing/2014/main" id="{EBC278F2-C2D3-71E0-BA6F-99BB23FB8E8E}"/>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4FB9FE9D-82B6-8EBF-90B1-BD11EC66DC61}"/>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30480</xdr:rowOff>
    </xdr:from>
    <xdr:to>
      <xdr:col>21</xdr:col>
      <xdr:colOff>68580</xdr:colOff>
      <xdr:row>40</xdr:row>
      <xdr:rowOff>0</xdr:rowOff>
    </xdr:to>
    <xdr:grpSp>
      <xdr:nvGrpSpPr>
        <xdr:cNvPr id="5" name="RectangleBottom" hidden="1">
          <a:extLst>
            <a:ext uri="{FF2B5EF4-FFF2-40B4-BE49-F238E27FC236}">
              <a16:creationId xmlns:a16="http://schemas.microsoft.com/office/drawing/2014/main" id="{8F8BBD3C-6A67-42A9-B4F4-C146C1279B78}"/>
            </a:ext>
          </a:extLst>
        </xdr:cNvPr>
        <xdr:cNvGrpSpPr>
          <a:grpSpLocks/>
        </xdr:cNvGrpSpPr>
      </xdr:nvGrpSpPr>
      <xdr:grpSpPr bwMode="auto">
        <a:xfrm>
          <a:off x="0" y="6890385"/>
          <a:ext cx="15036165" cy="2253615"/>
          <a:chOff x="0" y="509"/>
          <a:chExt cx="1106" cy="270"/>
        </a:xfrm>
      </xdr:grpSpPr>
      <xdr:sp macro="" textlink="">
        <xdr:nvSpPr>
          <xdr:cNvPr id="6" name="RectangleBottom" hidden="1">
            <a:extLst>
              <a:ext uri="{FF2B5EF4-FFF2-40B4-BE49-F238E27FC236}">
                <a16:creationId xmlns:a16="http://schemas.microsoft.com/office/drawing/2014/main" id="{CB4818CF-D5F6-3C86-A4B2-F898DF1487BF}"/>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C77FB538-BD99-4A35-77A4-3539FF34FBF6}"/>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B46E6086-42BA-9856-1B1A-D75A3BF4544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5403215</xdr:colOff>
      <xdr:row>16</xdr:row>
      <xdr:rowOff>257175</xdr:rowOff>
    </xdr:to>
    <xdr:grpSp>
      <xdr:nvGrpSpPr>
        <xdr:cNvPr id="9" name="Group 8">
          <a:extLst>
            <a:ext uri="{FF2B5EF4-FFF2-40B4-BE49-F238E27FC236}">
              <a16:creationId xmlns:a16="http://schemas.microsoft.com/office/drawing/2014/main" id="{1F83ADA0-AFC9-40B9-A225-F5D9B73BBF95}"/>
            </a:ext>
          </a:extLst>
        </xdr:cNvPr>
        <xdr:cNvGrpSpPr/>
      </xdr:nvGrpSpPr>
      <xdr:grpSpPr>
        <a:xfrm>
          <a:off x="502920" y="640080"/>
          <a:ext cx="5709920" cy="4358640"/>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F160913F-7544-BF14-486E-F62327F1082C}"/>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F270565F-6F4A-E53C-54E3-BD22316AB48A}"/>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2519170</xdr:colOff>
      <xdr:row>19</xdr:row>
      <xdr:rowOff>105923</xdr:rowOff>
    </xdr:to>
    <xdr:pic>
      <xdr:nvPicPr>
        <xdr:cNvPr id="12" name="Picture 11" descr="A black background with white text&#10;&#10;Description automatically generated">
          <a:extLst>
            <a:ext uri="{FF2B5EF4-FFF2-40B4-BE49-F238E27FC236}">
              <a16:creationId xmlns:a16="http://schemas.microsoft.com/office/drawing/2014/main" id="{85212DF2-30FE-436F-9973-019E474B47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100</xdr:row>
      <xdr:rowOff>76622</xdr:rowOff>
    </xdr:from>
    <xdr:to>
      <xdr:col>6</xdr:col>
      <xdr:colOff>199500</xdr:colOff>
      <xdr:row>116</xdr:row>
      <xdr:rowOff>59522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77</xdr:row>
      <xdr:rowOff>127706</xdr:rowOff>
    </xdr:from>
    <xdr:to>
      <xdr:col>6</xdr:col>
      <xdr:colOff>199500</xdr:colOff>
      <xdr:row>92</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123</xdr:row>
      <xdr:rowOff>119062</xdr:rowOff>
    </xdr:from>
    <xdr:to>
      <xdr:col>6</xdr:col>
      <xdr:colOff>199500</xdr:colOff>
      <xdr:row>138</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142</xdr:row>
      <xdr:rowOff>104775</xdr:rowOff>
    </xdr:from>
    <xdr:to>
      <xdr:col>6</xdr:col>
      <xdr:colOff>209025</xdr:colOff>
      <xdr:row>157</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66675</xdr:rowOff>
    </xdr:from>
    <xdr:to>
      <xdr:col>6</xdr:col>
      <xdr:colOff>199500</xdr:colOff>
      <xdr:row>42</xdr:row>
      <xdr:rowOff>49575</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45</xdr:row>
      <xdr:rowOff>22412</xdr:rowOff>
    </xdr:from>
    <xdr:to>
      <xdr:col>6</xdr:col>
      <xdr:colOff>57150</xdr:colOff>
      <xdr:row>58</xdr:row>
      <xdr:rowOff>161925</xdr:rowOff>
    </xdr:to>
    <xdr:graphicFrame macro="">
      <xdr:nvGraphicFramePr>
        <xdr:cNvPr id="6" name="Chart 5">
          <a:extLst>
            <a:ext uri="{FF2B5EF4-FFF2-40B4-BE49-F238E27FC236}">
              <a16:creationId xmlns:a16="http://schemas.microsoft.com/office/drawing/2014/main" id="{783680D5-BE7B-4919-A2A6-0EA1189A9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11205</xdr:colOff>
      <xdr:row>61</xdr:row>
      <xdr:rowOff>22412</xdr:rowOff>
    </xdr:from>
    <xdr:to>
      <xdr:col>6</xdr:col>
      <xdr:colOff>57150</xdr:colOff>
      <xdr:row>74</xdr:row>
      <xdr:rowOff>161925</xdr:rowOff>
    </xdr:to>
    <xdr:graphicFrame macro="">
      <xdr:nvGraphicFramePr>
        <xdr:cNvPr id="7" name="Chart 6">
          <a:extLst>
            <a:ext uri="{FF2B5EF4-FFF2-40B4-BE49-F238E27FC236}">
              <a16:creationId xmlns:a16="http://schemas.microsoft.com/office/drawing/2014/main" id="{32374366-85A4-46CE-801D-6AE4FFC45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9A13-99F4-4024-98D1-C5D7A35309C0}">
  <sheetPr codeName="Sheet13">
    <tabColor theme="4"/>
    <pageSetUpPr autoPageBreaks="0"/>
  </sheetPr>
  <dimension ref="A1:T39"/>
  <sheetViews>
    <sheetView showGridLines="0" tabSelected="1" zoomScaleNormal="100" workbookViewId="0"/>
  </sheetViews>
  <sheetFormatPr defaultColWidth="7.5703125" defaultRowHeight="15" customHeight="1"/>
  <cols>
    <col min="1" max="1" width="7.5703125" customWidth="1"/>
    <col min="2" max="2" width="4.5703125" customWidth="1"/>
    <col min="3" max="3" width="83.42578125" customWidth="1"/>
    <col min="4" max="6" width="7.5703125" customWidth="1"/>
    <col min="7" max="7" width="5.42578125" customWidth="1"/>
    <col min="8" max="19" width="7.5703125" customWidth="1"/>
    <col min="20" max="20" width="4.42578125" customWidth="1"/>
    <col min="21" max="21" width="5.85546875" customWidth="1"/>
    <col min="22" max="22" width="2.5703125" customWidth="1"/>
  </cols>
  <sheetData>
    <row r="1" spans="1:20" ht="12.75" customHeight="1">
      <c r="B1" s="30"/>
      <c r="C1" s="30"/>
      <c r="D1" s="30"/>
      <c r="E1" s="30"/>
      <c r="F1" s="30"/>
      <c r="G1" s="30"/>
      <c r="H1" s="30"/>
      <c r="I1" s="30"/>
      <c r="J1" s="30"/>
      <c r="K1" s="30"/>
      <c r="L1" s="30"/>
      <c r="M1" s="30"/>
      <c r="N1" s="30"/>
      <c r="O1" s="30"/>
      <c r="P1" s="30"/>
      <c r="Q1" s="30"/>
      <c r="R1" s="31"/>
      <c r="S1" s="31"/>
      <c r="T1" s="31"/>
    </row>
    <row r="2" spans="1:20" ht="12.75" customHeight="1">
      <c r="A2" s="32"/>
      <c r="B2" s="33"/>
      <c r="C2" s="33"/>
      <c r="D2" s="33"/>
      <c r="E2" s="33"/>
      <c r="F2" s="33"/>
      <c r="G2" s="33"/>
      <c r="H2" s="33"/>
      <c r="I2" s="33"/>
      <c r="J2" s="33"/>
      <c r="K2" s="33"/>
      <c r="L2" s="33"/>
      <c r="M2" s="33"/>
      <c r="N2" s="33"/>
      <c r="O2" s="33"/>
      <c r="P2" s="33"/>
      <c r="Q2" s="30"/>
      <c r="R2" s="34"/>
    </row>
    <row r="3" spans="1:20" ht="12.75" customHeight="1">
      <c r="A3" s="35"/>
      <c r="B3" s="33"/>
      <c r="C3" s="33"/>
      <c r="D3" s="33"/>
      <c r="E3" s="36"/>
      <c r="F3" s="36"/>
      <c r="G3" s="36"/>
      <c r="H3" s="36"/>
      <c r="I3" s="36"/>
      <c r="J3" s="36"/>
      <c r="K3" s="36"/>
      <c r="L3" s="36"/>
      <c r="M3" s="36"/>
      <c r="N3" s="36"/>
      <c r="O3" s="36"/>
      <c r="P3" s="36"/>
      <c r="R3" s="30"/>
    </row>
    <row r="4" spans="1:20" ht="12.75" customHeight="1">
      <c r="A4" s="35"/>
      <c r="B4" s="33"/>
      <c r="C4" s="33"/>
      <c r="D4" s="33"/>
      <c r="E4" s="36"/>
      <c r="F4" s="36"/>
      <c r="G4" s="36"/>
      <c r="H4" s="36"/>
      <c r="I4" s="36"/>
      <c r="J4" s="36"/>
      <c r="K4" s="36"/>
      <c r="L4" s="36"/>
      <c r="M4" s="36"/>
      <c r="N4" s="36"/>
      <c r="O4" s="36"/>
      <c r="P4" s="36"/>
      <c r="R4" s="30"/>
    </row>
    <row r="5" spans="1:20" ht="60.75" customHeight="1">
      <c r="A5" s="35"/>
      <c r="B5" s="33"/>
      <c r="C5" s="33"/>
      <c r="D5" s="33"/>
      <c r="E5" s="36"/>
      <c r="F5" s="36"/>
      <c r="G5" s="36"/>
      <c r="H5" s="36"/>
      <c r="I5" s="36"/>
      <c r="J5" s="36"/>
      <c r="K5" s="36"/>
      <c r="L5" s="36"/>
      <c r="M5" s="36"/>
      <c r="N5" s="36"/>
      <c r="O5" s="36"/>
      <c r="P5" s="36"/>
      <c r="R5" s="30"/>
    </row>
    <row r="6" spans="1:20" ht="12.75" customHeight="1">
      <c r="A6" s="37"/>
      <c r="B6" s="37"/>
      <c r="D6" s="37"/>
      <c r="E6" s="38"/>
      <c r="F6" s="38"/>
      <c r="G6" s="38"/>
      <c r="H6" s="38"/>
      <c r="I6" s="38"/>
      <c r="J6" s="38"/>
      <c r="K6" s="38"/>
      <c r="L6" s="38"/>
      <c r="M6" s="38"/>
      <c r="N6" s="38"/>
      <c r="O6" s="38"/>
      <c r="P6" s="38"/>
      <c r="Q6" s="39"/>
      <c r="R6" s="33"/>
    </row>
    <row r="7" spans="1:20" s="42" customFormat="1" ht="55.5" customHeight="1">
      <c r="A7" s="40"/>
      <c r="B7" s="40"/>
      <c r="C7" s="74" t="s">
        <v>248</v>
      </c>
      <c r="D7" s="41"/>
      <c r="E7" s="41"/>
      <c r="F7" s="41"/>
      <c r="G7" s="41"/>
      <c r="H7" s="41"/>
      <c r="I7" s="41"/>
      <c r="J7" s="41"/>
      <c r="K7" s="41"/>
      <c r="L7" s="41"/>
      <c r="M7" s="41"/>
      <c r="N7" s="41"/>
      <c r="O7" s="41"/>
      <c r="P7" s="41"/>
      <c r="Q7" s="41"/>
      <c r="R7" s="40"/>
    </row>
    <row r="8" spans="1:20" ht="39" customHeight="1">
      <c r="C8" s="75" t="s">
        <v>251</v>
      </c>
    </row>
    <row r="9" spans="1:20" ht="7.5" customHeight="1"/>
    <row r="10" spans="1:20" ht="15.75" customHeight="1">
      <c r="C10" s="43" t="s">
        <v>249</v>
      </c>
      <c r="D10" s="44"/>
      <c r="R10" s="30"/>
    </row>
    <row r="11" spans="1:20" ht="14.25" customHeight="1">
      <c r="C11" s="45">
        <v>45904</v>
      </c>
      <c r="D11" s="45"/>
      <c r="E11" s="45"/>
      <c r="F11" s="45"/>
      <c r="R11" s="30"/>
    </row>
    <row r="12" spans="1:20" ht="12.75" customHeight="1">
      <c r="C12" s="46"/>
      <c r="D12" s="47"/>
      <c r="R12" s="30"/>
    </row>
    <row r="13" spans="1:20" ht="30.75" customHeight="1">
      <c r="C13" s="73" t="s">
        <v>269</v>
      </c>
      <c r="D13" s="48"/>
      <c r="R13" s="30"/>
    </row>
    <row r="14" spans="1:20" ht="24.95" customHeight="1">
      <c r="D14" s="49"/>
      <c r="I14" s="50"/>
      <c r="J14" s="50"/>
      <c r="R14" s="30"/>
    </row>
    <row r="15" spans="1:20" ht="24.95" customHeight="1">
      <c r="D15" s="49"/>
      <c r="I15" s="51"/>
      <c r="J15" s="51"/>
      <c r="K15" s="51"/>
      <c r="R15" s="30"/>
    </row>
    <row r="16" spans="1:20" ht="24.75" customHeight="1">
      <c r="D16" s="49"/>
      <c r="I16" s="52"/>
      <c r="J16" s="52"/>
      <c r="K16" s="52"/>
      <c r="R16" s="30"/>
    </row>
    <row r="17" spans="1:18" ht="24.95" customHeight="1">
      <c r="A17" s="53"/>
      <c r="B17" s="53"/>
      <c r="G17" s="54"/>
      <c r="L17" s="54"/>
      <c r="M17" s="54"/>
      <c r="N17" s="54"/>
      <c r="O17" s="54"/>
      <c r="P17" s="54"/>
      <c r="Q17" s="54"/>
      <c r="R17" s="30"/>
    </row>
    <row r="18" spans="1:18" ht="24.95" customHeight="1">
      <c r="D18" s="55"/>
      <c r="E18" s="51"/>
      <c r="F18" s="51"/>
      <c r="G18" s="51"/>
      <c r="L18" s="51"/>
      <c r="M18" s="51"/>
      <c r="N18" s="51"/>
      <c r="O18" s="51"/>
      <c r="Q18" s="51"/>
      <c r="R18" s="30"/>
    </row>
    <row r="19" spans="1:18" ht="24.75" customHeight="1">
      <c r="E19" s="56"/>
      <c r="F19" s="56"/>
      <c r="G19" s="56"/>
      <c r="H19" s="57"/>
    </row>
    <row r="20" spans="1:18" ht="12.75" customHeight="1"/>
    <row r="21" spans="1:18" ht="12.75" customHeight="1"/>
    <row r="22" spans="1:18" ht="17.25" customHeight="1">
      <c r="N22" s="58"/>
      <c r="O22" s="59"/>
    </row>
    <row r="23" spans="1:18" ht="12.75" customHeight="1"/>
    <row r="24" spans="1:18" ht="12.75" customHeight="1"/>
    <row r="25" spans="1:18" ht="12.75" customHeight="1"/>
    <row r="26" spans="1:18" ht="12.75" customHeight="1"/>
    <row r="27" spans="1:18" ht="12.75" customHeight="1"/>
    <row r="28" spans="1:18" ht="12.75" customHeight="1"/>
    <row r="29" spans="1:18" ht="12.75" customHeight="1"/>
    <row r="30" spans="1:18" ht="12.75" customHeight="1"/>
    <row r="31" spans="1:18" ht="12.75" customHeight="1"/>
    <row r="32" spans="1:18" ht="12.75" customHeight="1"/>
    <row r="33" ht="12.75" customHeight="1"/>
    <row r="34" ht="12.75" customHeight="1"/>
    <row r="35" ht="12.75" customHeight="1"/>
    <row r="36" ht="13.5" customHeight="1"/>
    <row r="37" ht="12.75" customHeight="1"/>
    <row r="38" ht="12.75" customHeight="1"/>
    <row r="39" ht="12.75" customHeight="1"/>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5" t="s">
        <v>205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c r="A2" s="6" t="s">
        <v>268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c r="A6" s="16" t="s">
        <v>95</v>
      </c>
      <c r="B6" s="16" t="s">
        <v>96</v>
      </c>
      <c r="C6" s="16" t="s">
        <v>131</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95</v>
      </c>
      <c r="B7" s="16" t="s">
        <v>97</v>
      </c>
      <c r="C7" s="16" t="s">
        <v>132</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95</v>
      </c>
      <c r="B8" s="16" t="s">
        <v>98</v>
      </c>
      <c r="C8" s="16" t="s">
        <v>133</v>
      </c>
      <c r="D8" s="16" t="s">
        <v>10</v>
      </c>
      <c r="E8" s="8">
        <v>513.99700164794797</v>
      </c>
      <c r="F8" s="8">
        <v>513.99700164794797</v>
      </c>
      <c r="G8" s="8">
        <v>513.99700164794797</v>
      </c>
      <c r="H8" s="8">
        <v>513.99700164794797</v>
      </c>
      <c r="I8" s="8">
        <v>513.99700164794797</v>
      </c>
      <c r="J8" s="8">
        <v>513.99700164794797</v>
      </c>
      <c r="K8" s="8">
        <v>513.99700164794797</v>
      </c>
      <c r="L8" s="8">
        <v>600.07307164794793</v>
      </c>
      <c r="M8" s="8">
        <v>985.14174164794804</v>
      </c>
      <c r="N8" s="8">
        <v>985.14174164794804</v>
      </c>
      <c r="O8" s="8">
        <v>985.14174164794804</v>
      </c>
      <c r="P8" s="8">
        <v>985.14174164794804</v>
      </c>
      <c r="Q8" s="8">
        <v>985.14174164794804</v>
      </c>
      <c r="R8" s="8">
        <v>985.14174164794804</v>
      </c>
      <c r="S8" s="8">
        <v>985.14174164794804</v>
      </c>
      <c r="T8" s="8">
        <v>985.14174164794804</v>
      </c>
      <c r="U8" s="8">
        <v>842.14174164794804</v>
      </c>
      <c r="V8" s="8">
        <v>714.14174164794804</v>
      </c>
      <c r="W8" s="8">
        <v>714.14174164794804</v>
      </c>
      <c r="X8" s="8">
        <v>714.14174164794804</v>
      </c>
      <c r="Y8" s="8">
        <v>714.14174164794804</v>
      </c>
      <c r="Z8" s="8">
        <v>680.86665012206993</v>
      </c>
      <c r="AA8" s="8">
        <v>932.52030012207001</v>
      </c>
      <c r="AB8" s="8">
        <v>932.52030012207001</v>
      </c>
      <c r="AC8" s="8">
        <v>799.92330000000004</v>
      </c>
    </row>
    <row r="9" spans="1:29">
      <c r="A9" s="16" t="s">
        <v>95</v>
      </c>
      <c r="B9" s="16" t="s">
        <v>99</v>
      </c>
      <c r="C9" s="16" t="s">
        <v>134</v>
      </c>
      <c r="D9" s="16" t="s">
        <v>10</v>
      </c>
      <c r="E9" s="8">
        <v>684.900001525878</v>
      </c>
      <c r="F9" s="8">
        <v>684.900001525878</v>
      </c>
      <c r="G9" s="8">
        <v>684.900001525878</v>
      </c>
      <c r="H9" s="8">
        <v>684.900001525878</v>
      </c>
      <c r="I9" s="8">
        <v>684.900001525878</v>
      </c>
      <c r="J9" s="8">
        <v>684.900001525878</v>
      </c>
      <c r="K9" s="8">
        <v>684.900001525878</v>
      </c>
      <c r="L9" s="8">
        <v>1166.2641715258781</v>
      </c>
      <c r="M9" s="8">
        <v>1166.2641715258781</v>
      </c>
      <c r="N9" s="8">
        <v>1166.2641715258781</v>
      </c>
      <c r="O9" s="8">
        <v>1166.2641715258781</v>
      </c>
      <c r="P9" s="8">
        <v>1166.2641715258781</v>
      </c>
      <c r="Q9" s="8">
        <v>1166.2641715258781</v>
      </c>
      <c r="R9" s="8">
        <v>1166.2641715258781</v>
      </c>
      <c r="S9" s="8">
        <v>1166.2641715258781</v>
      </c>
      <c r="T9" s="8">
        <v>1166.2641715258781</v>
      </c>
      <c r="U9" s="8">
        <v>1166.2641715258781</v>
      </c>
      <c r="V9" s="8">
        <v>1166.2641715258781</v>
      </c>
      <c r="W9" s="8">
        <v>1123.7641715258781</v>
      </c>
      <c r="X9" s="8">
        <v>1123.7641715258781</v>
      </c>
      <c r="Y9" s="8">
        <v>1123.7641715258781</v>
      </c>
      <c r="Z9" s="8">
        <v>1123.7641715258781</v>
      </c>
      <c r="AA9" s="8">
        <v>664.86417000000006</v>
      </c>
      <c r="AB9" s="8">
        <v>507.36417</v>
      </c>
      <c r="AC9" s="8">
        <v>481.36417</v>
      </c>
    </row>
    <row r="10" spans="1:29">
      <c r="A10" s="16" t="s">
        <v>95</v>
      </c>
      <c r="B10" s="16" t="s">
        <v>100</v>
      </c>
      <c r="C10" s="16" t="s">
        <v>135</v>
      </c>
      <c r="D10" s="16" t="s">
        <v>10</v>
      </c>
      <c r="E10" s="8">
        <v>14</v>
      </c>
      <c r="F10" s="8">
        <v>14</v>
      </c>
      <c r="G10" s="8">
        <v>14</v>
      </c>
      <c r="H10" s="8">
        <v>14</v>
      </c>
      <c r="I10" s="8">
        <v>14</v>
      </c>
      <c r="J10" s="8">
        <v>14</v>
      </c>
      <c r="K10" s="8">
        <v>14</v>
      </c>
      <c r="L10" s="8">
        <v>14.00020531184</v>
      </c>
      <c r="M10" s="8">
        <v>81.798469999999995</v>
      </c>
      <c r="N10" s="8">
        <v>81.798469999999995</v>
      </c>
      <c r="O10" s="8">
        <v>81.798469999999995</v>
      </c>
      <c r="P10" s="8">
        <v>81.798469999999995</v>
      </c>
      <c r="Q10" s="8">
        <v>81.798469999999995</v>
      </c>
      <c r="R10" s="8">
        <v>81.798469999999995</v>
      </c>
      <c r="S10" s="8">
        <v>81.798469999999995</v>
      </c>
      <c r="T10" s="8">
        <v>81.798469999999995</v>
      </c>
      <c r="U10" s="8">
        <v>81.798469999999995</v>
      </c>
      <c r="V10" s="8">
        <v>67.798469999999995</v>
      </c>
      <c r="W10" s="8">
        <v>67.798469999999995</v>
      </c>
      <c r="X10" s="8">
        <v>67.798469999999995</v>
      </c>
      <c r="Y10" s="8">
        <v>67.798469999999995</v>
      </c>
      <c r="Z10" s="8">
        <v>67.798469999999995</v>
      </c>
      <c r="AA10" s="8">
        <v>67.798469999999995</v>
      </c>
      <c r="AB10" s="8">
        <v>67.798469999999995</v>
      </c>
      <c r="AC10" s="8">
        <v>67.798469999999995</v>
      </c>
    </row>
    <row r="11" spans="1:29">
      <c r="A11" s="16" t="s">
        <v>95</v>
      </c>
      <c r="B11" s="16" t="s">
        <v>101</v>
      </c>
      <c r="C11" s="16" t="s">
        <v>136</v>
      </c>
      <c r="D11" s="16" t="s">
        <v>10</v>
      </c>
      <c r="E11" s="8">
        <v>401.5</v>
      </c>
      <c r="F11" s="8">
        <v>401.5</v>
      </c>
      <c r="G11" s="8">
        <v>401.5</v>
      </c>
      <c r="H11" s="8">
        <v>401.5</v>
      </c>
      <c r="I11" s="8">
        <v>401.5</v>
      </c>
      <c r="J11" s="8">
        <v>401.5</v>
      </c>
      <c r="K11" s="8">
        <v>401.5</v>
      </c>
      <c r="L11" s="8">
        <v>712.84322999999995</v>
      </c>
      <c r="M11" s="8">
        <v>3996.4517000000001</v>
      </c>
      <c r="N11" s="8">
        <v>3996.4517000000001</v>
      </c>
      <c r="O11" s="8">
        <v>3996.4517000000001</v>
      </c>
      <c r="P11" s="8">
        <v>3996.4517000000001</v>
      </c>
      <c r="Q11" s="8">
        <v>3996.4517000000001</v>
      </c>
      <c r="R11" s="8">
        <v>3996.4517000000001</v>
      </c>
      <c r="S11" s="8">
        <v>3996.4517000000001</v>
      </c>
      <c r="T11" s="8">
        <v>3996.4517000000001</v>
      </c>
      <c r="U11" s="8">
        <v>3996.4517000000001</v>
      </c>
      <c r="V11" s="8">
        <v>3996.4517000000001</v>
      </c>
      <c r="W11" s="8">
        <v>3996.4517000000001</v>
      </c>
      <c r="X11" s="8">
        <v>3996.4517000000001</v>
      </c>
      <c r="Y11" s="8">
        <v>3996.4517000000001</v>
      </c>
      <c r="Z11" s="8">
        <v>3996.4517000000001</v>
      </c>
      <c r="AA11" s="8">
        <v>3996.4517000000001</v>
      </c>
      <c r="AB11" s="8">
        <v>3996.4517000000001</v>
      </c>
      <c r="AC11" s="8">
        <v>3996.4517000000001</v>
      </c>
    </row>
    <row r="12" spans="1:29">
      <c r="A12" s="16" t="s">
        <v>95</v>
      </c>
      <c r="B12" s="16" t="s">
        <v>102</v>
      </c>
      <c r="C12" s="16" t="s">
        <v>137</v>
      </c>
      <c r="D12" s="16" t="s">
        <v>10</v>
      </c>
      <c r="E12" s="8">
        <v>607.83000564575013</v>
      </c>
      <c r="F12" s="8">
        <v>607.83000564575013</v>
      </c>
      <c r="G12" s="8">
        <v>607.83000564575013</v>
      </c>
      <c r="H12" s="8">
        <v>644.45687564575019</v>
      </c>
      <c r="I12" s="8">
        <v>644.45687564575019</v>
      </c>
      <c r="J12" s="8">
        <v>644.45687564575019</v>
      </c>
      <c r="K12" s="8">
        <v>644.45687564575019</v>
      </c>
      <c r="L12" s="8">
        <v>644.45687564575019</v>
      </c>
      <c r="M12" s="8">
        <v>750.6756156457501</v>
      </c>
      <c r="N12" s="8">
        <v>750.6756156457501</v>
      </c>
      <c r="O12" s="8">
        <v>750.6756156457501</v>
      </c>
      <c r="P12" s="8">
        <v>750.6756156457501</v>
      </c>
      <c r="Q12" s="8">
        <v>750.6756156457501</v>
      </c>
      <c r="R12" s="8">
        <v>750.6756156457501</v>
      </c>
      <c r="S12" s="8">
        <v>750.6756156457501</v>
      </c>
      <c r="T12" s="8">
        <v>750.6756156457501</v>
      </c>
      <c r="U12" s="8">
        <v>750.6756156457501</v>
      </c>
      <c r="V12" s="8">
        <v>750.6756156457501</v>
      </c>
      <c r="W12" s="8">
        <v>750.6756156457501</v>
      </c>
      <c r="X12" s="8">
        <v>750.6756156457501</v>
      </c>
      <c r="Y12" s="8">
        <v>750.6756156457501</v>
      </c>
      <c r="Z12" s="8">
        <v>750.6756156457501</v>
      </c>
      <c r="AA12" s="8">
        <v>750.6756156457501</v>
      </c>
      <c r="AB12" s="8">
        <v>662.13713457763504</v>
      </c>
      <c r="AC12" s="8">
        <v>662.13713457763504</v>
      </c>
    </row>
    <row r="13" spans="1:29">
      <c r="A13" s="16" t="s">
        <v>95</v>
      </c>
      <c r="B13" s="16" t="s">
        <v>103</v>
      </c>
      <c r="C13" s="16" t="s">
        <v>27</v>
      </c>
      <c r="D13" s="16" t="s">
        <v>10</v>
      </c>
      <c r="E13" s="8">
        <v>1476.5579986572259</v>
      </c>
      <c r="F13" s="8">
        <v>1476.5579986572259</v>
      </c>
      <c r="G13" s="8">
        <v>1476.5579986572259</v>
      </c>
      <c r="H13" s="8">
        <v>2361.3779486572257</v>
      </c>
      <c r="I13" s="8">
        <v>2361.3779486572257</v>
      </c>
      <c r="J13" s="8">
        <v>2361.3779486572257</v>
      </c>
      <c r="K13" s="8">
        <v>2361.3779486572257</v>
      </c>
      <c r="L13" s="8">
        <v>2361.3779486572257</v>
      </c>
      <c r="M13" s="8">
        <v>3850.8465986572255</v>
      </c>
      <c r="N13" s="8">
        <v>3850.8465986572255</v>
      </c>
      <c r="O13" s="8">
        <v>3729.8465986572255</v>
      </c>
      <c r="P13" s="8">
        <v>3729.8465986572255</v>
      </c>
      <c r="Q13" s="8">
        <v>3729.8465986572255</v>
      </c>
      <c r="R13" s="8">
        <v>3729.8465986572255</v>
      </c>
      <c r="S13" s="8">
        <v>3729.8465986572255</v>
      </c>
      <c r="T13" s="8">
        <v>3729.8465986572255</v>
      </c>
      <c r="U13" s="8">
        <v>3729.8465986572255</v>
      </c>
      <c r="V13" s="8">
        <v>3704.8465986572255</v>
      </c>
      <c r="W13" s="8">
        <v>3601.8865995727538</v>
      </c>
      <c r="X13" s="8">
        <v>3569.782599481201</v>
      </c>
      <c r="Y13" s="8">
        <v>2920.4285993896483</v>
      </c>
      <c r="Z13" s="8">
        <v>2920.4285993896483</v>
      </c>
      <c r="AA13" s="8">
        <v>2885.9285993896483</v>
      </c>
      <c r="AB13" s="8">
        <v>2830.2885999999999</v>
      </c>
      <c r="AC13" s="8">
        <v>2830.2885999999999</v>
      </c>
    </row>
    <row r="14" spans="1:29">
      <c r="A14" s="16" t="s">
        <v>95</v>
      </c>
      <c r="B14" s="16" t="s">
        <v>104</v>
      </c>
      <c r="C14" s="16" t="s">
        <v>138</v>
      </c>
      <c r="D14" s="16" t="s">
        <v>10</v>
      </c>
      <c r="E14" s="8">
        <v>0</v>
      </c>
      <c r="F14" s="8">
        <v>0</v>
      </c>
      <c r="G14" s="8">
        <v>0</v>
      </c>
      <c r="H14" s="8">
        <v>985.58929999999998</v>
      </c>
      <c r="I14" s="8">
        <v>985.58929999999998</v>
      </c>
      <c r="J14" s="8">
        <v>985.58929999999998</v>
      </c>
      <c r="K14" s="8">
        <v>985.58929999999998</v>
      </c>
      <c r="L14" s="8">
        <v>985.58929999999998</v>
      </c>
      <c r="M14" s="8">
        <v>985.58929999999998</v>
      </c>
      <c r="N14" s="8">
        <v>985.58929999999998</v>
      </c>
      <c r="O14" s="8">
        <v>985.58929999999998</v>
      </c>
      <c r="P14" s="8">
        <v>985.58929999999998</v>
      </c>
      <c r="Q14" s="8">
        <v>985.58929999999998</v>
      </c>
      <c r="R14" s="8">
        <v>985.58929999999998</v>
      </c>
      <c r="S14" s="8">
        <v>985.58929999999998</v>
      </c>
      <c r="T14" s="8">
        <v>985.58929999999998</v>
      </c>
      <c r="U14" s="8">
        <v>985.58929999999998</v>
      </c>
      <c r="V14" s="8">
        <v>985.58929999999998</v>
      </c>
      <c r="W14" s="8">
        <v>985.58929999999998</v>
      </c>
      <c r="X14" s="8">
        <v>985.58929999999998</v>
      </c>
      <c r="Y14" s="8">
        <v>985.58929999999998</v>
      </c>
      <c r="Z14" s="8">
        <v>1519.8733999999999</v>
      </c>
      <c r="AA14" s="8">
        <v>3844.5774000000001</v>
      </c>
      <c r="AB14" s="8">
        <v>3844.5774000000001</v>
      </c>
      <c r="AC14" s="8">
        <v>3844.5774000000001</v>
      </c>
    </row>
    <row r="15" spans="1:29">
      <c r="A15" s="16" t="s">
        <v>165</v>
      </c>
      <c r="B15" s="16" t="s">
        <v>105</v>
      </c>
      <c r="C15" s="16" t="s">
        <v>139</v>
      </c>
      <c r="D15" s="16" t="s">
        <v>10</v>
      </c>
      <c r="E15" s="8">
        <v>245.68119000000002</v>
      </c>
      <c r="F15" s="8">
        <v>245.68119000000002</v>
      </c>
      <c r="G15" s="8">
        <v>245.68119000000002</v>
      </c>
      <c r="H15" s="8">
        <v>245.68119000000002</v>
      </c>
      <c r="I15" s="8">
        <v>245.68119000000002</v>
      </c>
      <c r="J15" s="8">
        <v>245.68119000000002</v>
      </c>
      <c r="K15" s="8">
        <v>245.68119000000002</v>
      </c>
      <c r="L15" s="8">
        <v>245.68119000000002</v>
      </c>
      <c r="M15" s="8">
        <v>245.68119000000002</v>
      </c>
      <c r="N15" s="8">
        <v>245.68119000000002</v>
      </c>
      <c r="O15" s="8">
        <v>245.68119000000002</v>
      </c>
      <c r="P15" s="8">
        <v>245.68119000000002</v>
      </c>
      <c r="Q15" s="8">
        <v>245.68119000000002</v>
      </c>
      <c r="R15" s="8">
        <v>245.68119000000002</v>
      </c>
      <c r="S15" s="8">
        <v>245.68119000000002</v>
      </c>
      <c r="T15" s="8">
        <v>245.68119000000002</v>
      </c>
      <c r="U15" s="8">
        <v>245.68119000000002</v>
      </c>
      <c r="V15" s="8">
        <v>245.68119000000002</v>
      </c>
      <c r="W15" s="8">
        <v>245.68119000000002</v>
      </c>
      <c r="X15" s="8">
        <v>245.68119000000002</v>
      </c>
      <c r="Y15" s="8">
        <v>228.39794999999998</v>
      </c>
      <c r="Z15" s="8">
        <v>236.25162</v>
      </c>
      <c r="AA15" s="8">
        <v>236.25162</v>
      </c>
      <c r="AB15" s="8">
        <v>236.25162</v>
      </c>
      <c r="AC15" s="8">
        <v>236.25162</v>
      </c>
    </row>
    <row r="16" spans="1:29">
      <c r="A16" s="16" t="s">
        <v>165</v>
      </c>
      <c r="B16" s="16" t="s">
        <v>106</v>
      </c>
      <c r="C16" s="16" t="s">
        <v>140</v>
      </c>
      <c r="D16" s="16" t="s">
        <v>10</v>
      </c>
      <c r="E16" s="8">
        <v>753.81624999999997</v>
      </c>
      <c r="F16" s="8">
        <v>753.81627000000003</v>
      </c>
      <c r="G16" s="8">
        <v>753.81627000000003</v>
      </c>
      <c r="H16" s="8">
        <v>753.81627000000003</v>
      </c>
      <c r="I16" s="8">
        <v>753.81627000000003</v>
      </c>
      <c r="J16" s="8">
        <v>753.81627000000003</v>
      </c>
      <c r="K16" s="8">
        <v>753.81627000000003</v>
      </c>
      <c r="L16" s="8">
        <v>753.81627000000003</v>
      </c>
      <c r="M16" s="8">
        <v>753.81627000000003</v>
      </c>
      <c r="N16" s="8">
        <v>753.81627000000003</v>
      </c>
      <c r="O16" s="8">
        <v>753.81627000000003</v>
      </c>
      <c r="P16" s="8">
        <v>753.81627000000003</v>
      </c>
      <c r="Q16" s="8">
        <v>753.81627000000003</v>
      </c>
      <c r="R16" s="8">
        <v>753.81627000000003</v>
      </c>
      <c r="S16" s="8">
        <v>753.81627000000003</v>
      </c>
      <c r="T16" s="8">
        <v>753.81627000000003</v>
      </c>
      <c r="U16" s="8">
        <v>753.81627000000003</v>
      </c>
      <c r="V16" s="8">
        <v>733.81627000000003</v>
      </c>
      <c r="W16" s="8">
        <v>733.81627000000003</v>
      </c>
      <c r="X16" s="8">
        <v>733.81628000000001</v>
      </c>
      <c r="Y16" s="8">
        <v>733.81628000000001</v>
      </c>
      <c r="Z16" s="8">
        <v>733.81630999999993</v>
      </c>
      <c r="AA16" s="8">
        <v>733.81630999999993</v>
      </c>
      <c r="AB16" s="8">
        <v>733.81630999999993</v>
      </c>
      <c r="AC16" s="8">
        <v>733.81630999999993</v>
      </c>
    </row>
    <row r="17" spans="1:29">
      <c r="A17" s="16" t="s">
        <v>165</v>
      </c>
      <c r="B17" s="16" t="s">
        <v>107</v>
      </c>
      <c r="C17" s="16" t="s">
        <v>141</v>
      </c>
      <c r="D17" s="16" t="s">
        <v>10</v>
      </c>
      <c r="E17" s="8">
        <v>1739.0950012207015</v>
      </c>
      <c r="F17" s="8">
        <v>2485.2810012207015</v>
      </c>
      <c r="G17" s="8">
        <v>2485.2810012207015</v>
      </c>
      <c r="H17" s="8">
        <v>2485.2810012207015</v>
      </c>
      <c r="I17" s="8">
        <v>2485.2810012207015</v>
      </c>
      <c r="J17" s="8">
        <v>2485.2810012207015</v>
      </c>
      <c r="K17" s="8">
        <v>2485.2810012207015</v>
      </c>
      <c r="L17" s="8">
        <v>2485.2810012207015</v>
      </c>
      <c r="M17" s="8">
        <v>2485.2810012207015</v>
      </c>
      <c r="N17" s="8">
        <v>2485.2810012207015</v>
      </c>
      <c r="O17" s="8">
        <v>2485.2810012207015</v>
      </c>
      <c r="P17" s="8">
        <v>2485.2810012207015</v>
      </c>
      <c r="Q17" s="8">
        <v>2485.2810012207015</v>
      </c>
      <c r="R17" s="8">
        <v>2485.2810012207015</v>
      </c>
      <c r="S17" s="8">
        <v>2485.2810012207015</v>
      </c>
      <c r="T17" s="8">
        <v>2485.2810012207015</v>
      </c>
      <c r="U17" s="8">
        <v>2383.2559996948235</v>
      </c>
      <c r="V17" s="8">
        <v>2383.2559996948235</v>
      </c>
      <c r="W17" s="8">
        <v>2383.2559996948235</v>
      </c>
      <c r="X17" s="8">
        <v>2347.1759978637688</v>
      </c>
      <c r="Y17" s="8">
        <v>2347.1759978637688</v>
      </c>
      <c r="Z17" s="8">
        <v>3183.6039978637691</v>
      </c>
      <c r="AA17" s="8">
        <v>3133.6039978637691</v>
      </c>
      <c r="AB17" s="8">
        <v>2930.5639969482418</v>
      </c>
      <c r="AC17" s="8">
        <v>2860.8139969482418</v>
      </c>
    </row>
    <row r="18" spans="1:29">
      <c r="A18" s="16" t="s">
        <v>165</v>
      </c>
      <c r="B18" s="16" t="s">
        <v>108</v>
      </c>
      <c r="C18" s="16" t="s">
        <v>142</v>
      </c>
      <c r="D18" s="16" t="s">
        <v>10</v>
      </c>
      <c r="E18" s="8">
        <v>238.80363</v>
      </c>
      <c r="F18" s="8">
        <v>238.80363</v>
      </c>
      <c r="G18" s="8">
        <v>238.80363</v>
      </c>
      <c r="H18" s="8">
        <v>238.80363</v>
      </c>
      <c r="I18" s="8">
        <v>238.80363</v>
      </c>
      <c r="J18" s="8">
        <v>238.80363</v>
      </c>
      <c r="K18" s="8">
        <v>238.80363</v>
      </c>
      <c r="L18" s="8">
        <v>238.80363</v>
      </c>
      <c r="M18" s="8">
        <v>238.80363</v>
      </c>
      <c r="N18" s="8">
        <v>238.80363</v>
      </c>
      <c r="O18" s="8">
        <v>238.80363</v>
      </c>
      <c r="P18" s="8">
        <v>238.80363</v>
      </c>
      <c r="Q18" s="8">
        <v>238.80363</v>
      </c>
      <c r="R18" s="8">
        <v>238.80363</v>
      </c>
      <c r="S18" s="8">
        <v>238.80363</v>
      </c>
      <c r="T18" s="8">
        <v>238.80363</v>
      </c>
      <c r="U18" s="8">
        <v>238.80363</v>
      </c>
      <c r="V18" s="8">
        <v>185.80363</v>
      </c>
      <c r="W18" s="8">
        <v>185.80363</v>
      </c>
      <c r="X18" s="8">
        <v>185.80363</v>
      </c>
      <c r="Y18" s="8">
        <v>311.7724</v>
      </c>
      <c r="Z18" s="8">
        <v>311.7724</v>
      </c>
      <c r="AA18" s="8">
        <v>311.7724</v>
      </c>
      <c r="AB18" s="8">
        <v>311.7724</v>
      </c>
      <c r="AC18" s="8">
        <v>311.7724</v>
      </c>
    </row>
    <row r="19" spans="1:29">
      <c r="A19" s="16" t="s">
        <v>165</v>
      </c>
      <c r="B19" s="16" t="s">
        <v>109</v>
      </c>
      <c r="C19" s="16" t="s">
        <v>143</v>
      </c>
      <c r="D19" s="16" t="s">
        <v>10</v>
      </c>
      <c r="E19" s="8">
        <v>2056.2257938964813</v>
      </c>
      <c r="F19" s="8">
        <v>2605.7655938964813</v>
      </c>
      <c r="G19" s="8">
        <v>2605.7655938964813</v>
      </c>
      <c r="H19" s="8">
        <v>2605.7655938964813</v>
      </c>
      <c r="I19" s="8">
        <v>2605.7655938964813</v>
      </c>
      <c r="J19" s="8">
        <v>2605.7655938964813</v>
      </c>
      <c r="K19" s="8">
        <v>2605.7655938964813</v>
      </c>
      <c r="L19" s="8">
        <v>2605.7655938964813</v>
      </c>
      <c r="M19" s="8">
        <v>2605.7655938964813</v>
      </c>
      <c r="N19" s="8">
        <v>2605.7655938964813</v>
      </c>
      <c r="O19" s="8">
        <v>2605.7655938964813</v>
      </c>
      <c r="P19" s="8">
        <v>2605.7655938964813</v>
      </c>
      <c r="Q19" s="8">
        <v>2605.7655938964813</v>
      </c>
      <c r="R19" s="8">
        <v>2605.7655938964813</v>
      </c>
      <c r="S19" s="8">
        <v>2605.7655938964813</v>
      </c>
      <c r="T19" s="8">
        <v>2605.7655938964813</v>
      </c>
      <c r="U19" s="8">
        <v>2605.7655938964813</v>
      </c>
      <c r="V19" s="8">
        <v>2455.4655908447244</v>
      </c>
      <c r="W19" s="8">
        <v>2455.4655908447244</v>
      </c>
      <c r="X19" s="8">
        <v>2455.4655908447244</v>
      </c>
      <c r="Y19" s="8">
        <v>2370.4655908447244</v>
      </c>
      <c r="Z19" s="8">
        <v>2370.4655908447244</v>
      </c>
      <c r="AA19" s="8">
        <v>2370.4655908447244</v>
      </c>
      <c r="AB19" s="8">
        <v>1979.3055871826164</v>
      </c>
      <c r="AC19" s="8">
        <v>1730.32558764038</v>
      </c>
    </row>
    <row r="20" spans="1:29">
      <c r="A20" s="16" t="s">
        <v>165</v>
      </c>
      <c r="B20" s="16" t="s">
        <v>110</v>
      </c>
      <c r="C20" s="16" t="s">
        <v>144</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166</v>
      </c>
      <c r="B24" s="16" t="s">
        <v>113</v>
      </c>
      <c r="C24" s="16" t="s">
        <v>147</v>
      </c>
      <c r="D24" s="16" t="s">
        <v>10</v>
      </c>
      <c r="E24" s="8">
        <v>0</v>
      </c>
      <c r="F24" s="8">
        <v>0</v>
      </c>
      <c r="G24" s="8">
        <v>0</v>
      </c>
      <c r="H24" s="8">
        <v>328.7285</v>
      </c>
      <c r="I24" s="8">
        <v>328.7285</v>
      </c>
      <c r="J24" s="8">
        <v>328.7285</v>
      </c>
      <c r="K24" s="8">
        <v>328.7285</v>
      </c>
      <c r="L24" s="8">
        <v>328.7285</v>
      </c>
      <c r="M24" s="8">
        <v>328.7285</v>
      </c>
      <c r="N24" s="8">
        <v>328.7285</v>
      </c>
      <c r="O24" s="8">
        <v>328.7285</v>
      </c>
      <c r="P24" s="8">
        <v>328.7285</v>
      </c>
      <c r="Q24" s="8">
        <v>328.7285</v>
      </c>
      <c r="R24" s="8">
        <v>328.7285</v>
      </c>
      <c r="S24" s="8">
        <v>328.7285</v>
      </c>
      <c r="T24" s="8">
        <v>328.7285</v>
      </c>
      <c r="U24" s="8">
        <v>328.7285</v>
      </c>
      <c r="V24" s="8">
        <v>328.7285</v>
      </c>
      <c r="W24" s="8">
        <v>328.7285</v>
      </c>
      <c r="X24" s="8">
        <v>328.7285</v>
      </c>
      <c r="Y24" s="8">
        <v>328.7285</v>
      </c>
      <c r="Z24" s="8">
        <v>328.7285</v>
      </c>
      <c r="AA24" s="8">
        <v>328.7285</v>
      </c>
      <c r="AB24" s="8">
        <v>328.7285</v>
      </c>
      <c r="AC24" s="8">
        <v>328.7285</v>
      </c>
    </row>
    <row r="25" spans="1:29">
      <c r="A25" s="16" t="s">
        <v>166</v>
      </c>
      <c r="B25" s="16" t="s">
        <v>114</v>
      </c>
      <c r="C25" s="16" t="s">
        <v>148</v>
      </c>
      <c r="D25" s="16" t="s">
        <v>10</v>
      </c>
      <c r="E25" s="8">
        <v>774.09299850463776</v>
      </c>
      <c r="F25" s="8">
        <v>774.09299850463776</v>
      </c>
      <c r="G25" s="8">
        <v>774.09299850463776</v>
      </c>
      <c r="H25" s="8">
        <v>1748.0367985046378</v>
      </c>
      <c r="I25" s="8">
        <v>1748.0369985046377</v>
      </c>
      <c r="J25" s="8">
        <v>1748.0367985046378</v>
      </c>
      <c r="K25" s="8">
        <v>1748.0367985046378</v>
      </c>
      <c r="L25" s="8">
        <v>1748.0367985046378</v>
      </c>
      <c r="M25" s="8">
        <v>3577.5787985046377</v>
      </c>
      <c r="N25" s="8">
        <v>3577.5787985046377</v>
      </c>
      <c r="O25" s="8">
        <v>3577.5787985046377</v>
      </c>
      <c r="P25" s="8">
        <v>3577.5787985046377</v>
      </c>
      <c r="Q25" s="8">
        <v>3577.5787985046377</v>
      </c>
      <c r="R25" s="8">
        <v>3577.5787985046377</v>
      </c>
      <c r="S25" s="8">
        <v>3577.5787985046377</v>
      </c>
      <c r="T25" s="8">
        <v>3577.5787985046377</v>
      </c>
      <c r="U25" s="8">
        <v>3577.5787985046377</v>
      </c>
      <c r="V25" s="8">
        <v>3577.5787985046377</v>
      </c>
      <c r="W25" s="8">
        <v>3577.5787985046377</v>
      </c>
      <c r="X25" s="8">
        <v>3546.4757978637685</v>
      </c>
      <c r="Y25" s="8">
        <v>3546.4757978637685</v>
      </c>
      <c r="Z25" s="8">
        <v>3546.4757978637685</v>
      </c>
      <c r="AA25" s="8">
        <v>3388.4957945068354</v>
      </c>
      <c r="AB25" s="8">
        <v>2991.0457975585937</v>
      </c>
      <c r="AC25" s="8">
        <v>3033.895</v>
      </c>
    </row>
    <row r="26" spans="1:29">
      <c r="A26" s="16" t="s">
        <v>166</v>
      </c>
      <c r="B26" s="16" t="s">
        <v>115</v>
      </c>
      <c r="C26" s="16" t="s">
        <v>149</v>
      </c>
      <c r="D26" s="16" t="s">
        <v>10</v>
      </c>
      <c r="E26" s="8">
        <v>0</v>
      </c>
      <c r="F26" s="8">
        <v>0</v>
      </c>
      <c r="G26" s="8">
        <v>0</v>
      </c>
      <c r="H26" s="8">
        <v>1.1717035E-4</v>
      </c>
      <c r="I26" s="8">
        <v>1.1717104E-4</v>
      </c>
      <c r="J26" s="8">
        <v>1.1717366600000001E-4</v>
      </c>
      <c r="K26" s="8">
        <v>1.17187716E-4</v>
      </c>
      <c r="L26" s="8">
        <v>1.17189724E-4</v>
      </c>
      <c r="M26" s="8">
        <v>1.1720331E-4</v>
      </c>
      <c r="N26" s="8">
        <v>1.1720383E-4</v>
      </c>
      <c r="O26" s="8">
        <v>1.1720497E-4</v>
      </c>
      <c r="P26" s="8">
        <v>1.1721075E-4</v>
      </c>
      <c r="Q26" s="8">
        <v>1.1721176E-4</v>
      </c>
      <c r="R26" s="8">
        <v>1.17214055E-4</v>
      </c>
      <c r="S26" s="8">
        <v>1.1721686E-4</v>
      </c>
      <c r="T26" s="8">
        <v>1.17235126E-4</v>
      </c>
      <c r="U26" s="8">
        <v>1.17251126E-4</v>
      </c>
      <c r="V26" s="8">
        <v>1.1730011E-4</v>
      </c>
      <c r="W26" s="8">
        <v>1.1732028E-4</v>
      </c>
      <c r="X26" s="8">
        <v>1.1736880999999999E-4</v>
      </c>
      <c r="Y26" s="8">
        <v>1.1743163E-4</v>
      </c>
      <c r="Z26" s="8">
        <v>1.1755235E-4</v>
      </c>
      <c r="AA26" s="8">
        <v>1.1776214500000001E-4</v>
      </c>
      <c r="AB26" s="8">
        <v>1.1782521000000001E-4</v>
      </c>
      <c r="AC26" s="8">
        <v>1.1823206000000001E-4</v>
      </c>
    </row>
    <row r="27" spans="1:29">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166</v>
      </c>
      <c r="B28" s="16" t="s">
        <v>117</v>
      </c>
      <c r="C28" s="16" t="s">
        <v>151</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c r="A29" s="16" t="s">
        <v>166</v>
      </c>
      <c r="B29" s="16" t="s">
        <v>118</v>
      </c>
      <c r="C29" s="16" t="s">
        <v>152</v>
      </c>
      <c r="D29" s="16" t="s">
        <v>10</v>
      </c>
      <c r="E29" s="8">
        <v>622.48000335693303</v>
      </c>
      <c r="F29" s="8">
        <v>622.48000335693303</v>
      </c>
      <c r="G29" s="8">
        <v>622.48000335693303</v>
      </c>
      <c r="H29" s="8">
        <v>899.112803356933</v>
      </c>
      <c r="I29" s="8">
        <v>899.112803356933</v>
      </c>
      <c r="J29" s="8">
        <v>899.112803356933</v>
      </c>
      <c r="K29" s="8">
        <v>899.112803356933</v>
      </c>
      <c r="L29" s="8">
        <v>899.112803356933</v>
      </c>
      <c r="M29" s="8">
        <v>899.112803356933</v>
      </c>
      <c r="N29" s="8">
        <v>899.112803356933</v>
      </c>
      <c r="O29" s="8">
        <v>899.112803356933</v>
      </c>
      <c r="P29" s="8">
        <v>899.112803356933</v>
      </c>
      <c r="Q29" s="8">
        <v>899.112803356933</v>
      </c>
      <c r="R29" s="8">
        <v>899.112803356933</v>
      </c>
      <c r="S29" s="8">
        <v>899.112803356933</v>
      </c>
      <c r="T29" s="8">
        <v>899.112803356933</v>
      </c>
      <c r="U29" s="8">
        <v>899.112803356933</v>
      </c>
      <c r="V29" s="8">
        <v>899.112803356933</v>
      </c>
      <c r="W29" s="8">
        <v>788.63279999999997</v>
      </c>
      <c r="X29" s="8">
        <v>788.63279999999997</v>
      </c>
      <c r="Y29" s="8">
        <v>788.63279999999997</v>
      </c>
      <c r="Z29" s="8">
        <v>788.63279999999997</v>
      </c>
      <c r="AA29" s="8">
        <v>788.63279999999997</v>
      </c>
      <c r="AB29" s="8">
        <v>788.63279999999997</v>
      </c>
      <c r="AC29" s="8">
        <v>788.63279999999997</v>
      </c>
    </row>
    <row r="30" spans="1:29">
      <c r="A30" s="16" t="s">
        <v>167</v>
      </c>
      <c r="B30" s="16" t="s">
        <v>119</v>
      </c>
      <c r="C30" s="16" t="s">
        <v>153</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c r="A31" s="16" t="s">
        <v>167</v>
      </c>
      <c r="B31" s="16" t="s">
        <v>120</v>
      </c>
      <c r="C31" s="16" t="s">
        <v>154</v>
      </c>
      <c r="D31" s="16" t="s">
        <v>10</v>
      </c>
      <c r="E31" s="8">
        <v>55.260000228881808</v>
      </c>
      <c r="F31" s="8">
        <v>55.260000228881808</v>
      </c>
      <c r="G31" s="8">
        <v>55.260000228881808</v>
      </c>
      <c r="H31" s="8">
        <v>55.259998228881813</v>
      </c>
      <c r="I31" s="8">
        <v>55.26000222888181</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37.380000114440911</v>
      </c>
      <c r="X31" s="8">
        <v>30</v>
      </c>
      <c r="Y31" s="8">
        <v>30</v>
      </c>
      <c r="Z31" s="8">
        <v>30.000001999999999</v>
      </c>
      <c r="AA31" s="8">
        <v>30.000001999999999</v>
      </c>
      <c r="AB31" s="8">
        <v>30.000001999999999</v>
      </c>
      <c r="AC31" s="8">
        <v>30.000001999999999</v>
      </c>
    </row>
    <row r="32" spans="1:29">
      <c r="A32" s="16" t="s">
        <v>167</v>
      </c>
      <c r="B32" s="16" t="s">
        <v>121</v>
      </c>
      <c r="C32" s="16" t="s">
        <v>155</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1.3595466E-4</v>
      </c>
      <c r="AA32" s="8">
        <v>1.3657097999999999E-4</v>
      </c>
      <c r="AB32" s="8">
        <v>1.3679518000000001E-4</v>
      </c>
      <c r="AC32" s="8">
        <v>1.6114406999999999E-4</v>
      </c>
    </row>
    <row r="33" spans="1:29">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167</v>
      </c>
      <c r="B34" s="16" t="s">
        <v>123</v>
      </c>
      <c r="C34" s="16" t="s">
        <v>157</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349.20011031351208</v>
      </c>
      <c r="W34" s="8">
        <v>79.200110549572102</v>
      </c>
      <c r="X34" s="8">
        <v>79.200110628222106</v>
      </c>
      <c r="Y34" s="8">
        <v>79.200125140662095</v>
      </c>
      <c r="Z34" s="8">
        <v>1.4525616999999999E-4</v>
      </c>
      <c r="AA34" s="8">
        <v>1.4547483E-4</v>
      </c>
      <c r="AB34" s="8">
        <v>1.4566454E-4</v>
      </c>
      <c r="AC34" s="8">
        <v>1.9503144999999999E-4</v>
      </c>
    </row>
    <row r="35" spans="1:29">
      <c r="A35" s="16" t="s">
        <v>167</v>
      </c>
      <c r="B35" s="16" t="s">
        <v>124</v>
      </c>
      <c r="C35" s="16" t="s">
        <v>158</v>
      </c>
      <c r="D35" s="16" t="s">
        <v>10</v>
      </c>
      <c r="E35" s="8">
        <v>0</v>
      </c>
      <c r="F35" s="8">
        <v>0</v>
      </c>
      <c r="G35" s="8">
        <v>0</v>
      </c>
      <c r="H35" s="8">
        <v>180.02158</v>
      </c>
      <c r="I35" s="8">
        <v>180.02158</v>
      </c>
      <c r="J35" s="8">
        <v>180.02158</v>
      </c>
      <c r="K35" s="8">
        <v>180.02158</v>
      </c>
      <c r="L35" s="8">
        <v>180.02158</v>
      </c>
      <c r="M35" s="8">
        <v>180.02158</v>
      </c>
      <c r="N35" s="8">
        <v>180.02158</v>
      </c>
      <c r="O35" s="8">
        <v>180.02158</v>
      </c>
      <c r="P35" s="8">
        <v>180.02158</v>
      </c>
      <c r="Q35" s="8">
        <v>180.02158</v>
      </c>
      <c r="R35" s="8">
        <v>180.02158</v>
      </c>
      <c r="S35" s="8">
        <v>180.02158</v>
      </c>
      <c r="T35" s="8">
        <v>180.02158</v>
      </c>
      <c r="U35" s="8">
        <v>180.02158</v>
      </c>
      <c r="V35" s="8">
        <v>1861.3063999999999</v>
      </c>
      <c r="W35" s="8">
        <v>2463.3872000000001</v>
      </c>
      <c r="X35" s="8">
        <v>2463.3872000000001</v>
      </c>
      <c r="Y35" s="8">
        <v>2463.3872000000001</v>
      </c>
      <c r="Z35" s="8">
        <v>2463.3872000000001</v>
      </c>
      <c r="AA35" s="8">
        <v>2463.3872000000001</v>
      </c>
      <c r="AB35" s="8">
        <v>2463.3872000000001</v>
      </c>
      <c r="AC35" s="8">
        <v>2463.3872000000001</v>
      </c>
    </row>
    <row r="36" spans="1:29">
      <c r="A36" s="16" t="s">
        <v>167</v>
      </c>
      <c r="B36" s="16" t="s">
        <v>125</v>
      </c>
      <c r="C36" s="16" t="s">
        <v>159</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1.0336107999999999E-4</v>
      </c>
      <c r="W36" s="8">
        <v>1.444335E-4</v>
      </c>
      <c r="X36" s="8">
        <v>1.4449731999999999E-4</v>
      </c>
      <c r="Y36" s="8">
        <v>1.4502488000000001E-4</v>
      </c>
      <c r="Z36" s="8">
        <v>1.9582108999999999E-4</v>
      </c>
      <c r="AA36" s="8">
        <v>2.3151606999999999E-4</v>
      </c>
      <c r="AB36" s="8">
        <v>2.3160307E-4</v>
      </c>
      <c r="AC36" s="8">
        <v>2.3172087E-4</v>
      </c>
    </row>
    <row r="37" spans="1:29">
      <c r="A37" s="16" t="s">
        <v>167</v>
      </c>
      <c r="B37" s="16" t="s">
        <v>126</v>
      </c>
      <c r="C37" s="16" t="s">
        <v>160</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c r="A38" s="16" t="s">
        <v>167</v>
      </c>
      <c r="B38" s="16" t="s">
        <v>127</v>
      </c>
      <c r="C38" s="16" t="s">
        <v>161</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168</v>
      </c>
      <c r="B39" s="16" t="s">
        <v>128</v>
      </c>
      <c r="C39" s="16" t="s">
        <v>162</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168</v>
      </c>
      <c r="B40" s="16" t="s">
        <v>129</v>
      </c>
      <c r="C40" s="16" t="s">
        <v>163</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168</v>
      </c>
      <c r="B41" s="16" t="s">
        <v>130</v>
      </c>
      <c r="C41" s="16" t="s">
        <v>164</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c r="A44" s="16" t="s">
        <v>95</v>
      </c>
      <c r="B44" s="16" t="s">
        <v>96</v>
      </c>
      <c r="C44" s="16" t="s">
        <v>131</v>
      </c>
      <c r="D44" s="16" t="s">
        <v>9</v>
      </c>
      <c r="E44" s="8">
        <v>330.31800842284997</v>
      </c>
      <c r="F44" s="8">
        <v>330.31800842284997</v>
      </c>
      <c r="G44" s="8">
        <v>625.74808842284995</v>
      </c>
      <c r="H44" s="8">
        <v>830.31795660521993</v>
      </c>
      <c r="I44" s="8">
        <v>830.31795660524995</v>
      </c>
      <c r="J44" s="8">
        <v>830.31795660539001</v>
      </c>
      <c r="K44" s="8">
        <v>830.31795660550995</v>
      </c>
      <c r="L44" s="8">
        <v>830.31795660565001</v>
      </c>
      <c r="M44" s="8">
        <v>830.31795660579996</v>
      </c>
      <c r="N44" s="8">
        <v>830.3179566059199</v>
      </c>
      <c r="O44" s="8">
        <v>830.31795660604996</v>
      </c>
      <c r="P44" s="8">
        <v>830.31795660644991</v>
      </c>
      <c r="Q44" s="8">
        <v>830.31795660661999</v>
      </c>
      <c r="R44" s="8">
        <v>830.31795660691</v>
      </c>
      <c r="S44" s="8">
        <v>830.31795660714999</v>
      </c>
      <c r="T44" s="8">
        <v>830.31795660730995</v>
      </c>
      <c r="U44" s="8">
        <v>830.31795660754995</v>
      </c>
      <c r="V44" s="8">
        <v>649.79995123675701</v>
      </c>
      <c r="W44" s="8">
        <v>649.79995123709705</v>
      </c>
      <c r="X44" s="8">
        <v>649.799951237497</v>
      </c>
      <c r="Y44" s="8">
        <v>649.79995123802701</v>
      </c>
      <c r="Z44" s="8">
        <v>649.79995123855701</v>
      </c>
      <c r="AA44" s="8">
        <v>499.99994818739998</v>
      </c>
      <c r="AB44" s="8">
        <v>499.99994818812996</v>
      </c>
      <c r="AC44" s="8">
        <v>499.99994818934999</v>
      </c>
    </row>
    <row r="45" spans="1:29">
      <c r="A45" s="16" t="s">
        <v>95</v>
      </c>
      <c r="B45" s="16" t="s">
        <v>97</v>
      </c>
      <c r="C45" s="16" t="s">
        <v>132</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95</v>
      </c>
      <c r="B47" s="16" t="s">
        <v>99</v>
      </c>
      <c r="C47" s="16" t="s">
        <v>134</v>
      </c>
      <c r="D47" s="16" t="s">
        <v>9</v>
      </c>
      <c r="E47" s="8">
        <v>450</v>
      </c>
      <c r="F47" s="8">
        <v>450</v>
      </c>
      <c r="G47" s="8">
        <v>450</v>
      </c>
      <c r="H47" s="8">
        <v>1450</v>
      </c>
      <c r="I47" s="8">
        <v>1450</v>
      </c>
      <c r="J47" s="8">
        <v>1450</v>
      </c>
      <c r="K47" s="8">
        <v>1450</v>
      </c>
      <c r="L47" s="8">
        <v>1450</v>
      </c>
      <c r="M47" s="8">
        <v>1450</v>
      </c>
      <c r="N47" s="8">
        <v>1450</v>
      </c>
      <c r="O47" s="8">
        <v>1450</v>
      </c>
      <c r="P47" s="8">
        <v>1450</v>
      </c>
      <c r="Q47" s="8">
        <v>1450</v>
      </c>
      <c r="R47" s="8">
        <v>1450</v>
      </c>
      <c r="S47" s="8">
        <v>1450</v>
      </c>
      <c r="T47" s="8">
        <v>1450</v>
      </c>
      <c r="U47" s="8">
        <v>1450</v>
      </c>
      <c r="V47" s="8">
        <v>1450</v>
      </c>
      <c r="W47" s="8">
        <v>1450</v>
      </c>
      <c r="X47" s="8">
        <v>1450</v>
      </c>
      <c r="Y47" s="8">
        <v>1450</v>
      </c>
      <c r="Z47" s="8">
        <v>1450</v>
      </c>
      <c r="AA47" s="8">
        <v>1450</v>
      </c>
      <c r="AB47" s="8">
        <v>2421.6117999999997</v>
      </c>
      <c r="AC47" s="8">
        <v>2572.8806999999997</v>
      </c>
    </row>
    <row r="48" spans="1:29">
      <c r="A48" s="16" t="s">
        <v>95</v>
      </c>
      <c r="B48" s="16" t="s">
        <v>100</v>
      </c>
      <c r="C48" s="16" t="s">
        <v>135</v>
      </c>
      <c r="D48" s="16" t="s">
        <v>9</v>
      </c>
      <c r="E48" s="8">
        <v>0</v>
      </c>
      <c r="F48" s="8">
        <v>0</v>
      </c>
      <c r="G48" s="8">
        <v>0</v>
      </c>
      <c r="H48" s="8">
        <v>1.2119525E-4</v>
      </c>
      <c r="I48" s="8">
        <v>1.2119549E-4</v>
      </c>
      <c r="J48" s="8">
        <v>1.2119643E-4</v>
      </c>
      <c r="K48" s="8">
        <v>1.2119905000000001E-4</v>
      </c>
      <c r="L48" s="8">
        <v>1.212046E-4</v>
      </c>
      <c r="M48" s="8">
        <v>1.2143335E-4</v>
      </c>
      <c r="N48" s="8">
        <v>1.21440375E-4</v>
      </c>
      <c r="O48" s="8">
        <v>1.2145537999999999E-4</v>
      </c>
      <c r="P48" s="8">
        <v>1.21478755E-4</v>
      </c>
      <c r="Q48" s="8">
        <v>1.2148968400000001E-4</v>
      </c>
      <c r="R48" s="8">
        <v>1.2150728999999999E-4</v>
      </c>
      <c r="S48" s="8">
        <v>1.21532474E-4</v>
      </c>
      <c r="T48" s="8">
        <v>1.2163156499999999E-4</v>
      </c>
      <c r="U48" s="8">
        <v>1.2182059399999999E-4</v>
      </c>
      <c r="V48" s="8">
        <v>8.1684729999999999E-4</v>
      </c>
      <c r="W48" s="8">
        <v>8.1701134000000003E-4</v>
      </c>
      <c r="X48" s="8">
        <v>8.1711762999999999E-4</v>
      </c>
      <c r="Y48" s="8">
        <v>90.989789999999999</v>
      </c>
      <c r="Z48" s="8">
        <v>90.989789999999999</v>
      </c>
      <c r="AA48" s="8">
        <v>90.989789999999999</v>
      </c>
      <c r="AB48" s="8">
        <v>90.989789999999999</v>
      </c>
      <c r="AC48" s="8">
        <v>99.04163142198</v>
      </c>
    </row>
    <row r="49" spans="1:29">
      <c r="A49" s="16" t="s">
        <v>95</v>
      </c>
      <c r="B49" s="16" t="s">
        <v>101</v>
      </c>
      <c r="C49" s="16" t="s">
        <v>136</v>
      </c>
      <c r="D49" s="16" t="s">
        <v>9</v>
      </c>
      <c r="E49" s="8">
        <v>0</v>
      </c>
      <c r="F49" s="8">
        <v>0</v>
      </c>
      <c r="G49" s="8">
        <v>0</v>
      </c>
      <c r="H49" s="8">
        <v>900</v>
      </c>
      <c r="I49" s="8">
        <v>900</v>
      </c>
      <c r="J49" s="8">
        <v>900</v>
      </c>
      <c r="K49" s="8">
        <v>900</v>
      </c>
      <c r="L49" s="8">
        <v>900</v>
      </c>
      <c r="M49" s="8">
        <v>900</v>
      </c>
      <c r="N49" s="8">
        <v>900</v>
      </c>
      <c r="O49" s="8">
        <v>900</v>
      </c>
      <c r="P49" s="8">
        <v>900</v>
      </c>
      <c r="Q49" s="8">
        <v>900</v>
      </c>
      <c r="R49" s="8">
        <v>900</v>
      </c>
      <c r="S49" s="8">
        <v>900</v>
      </c>
      <c r="T49" s="8">
        <v>900</v>
      </c>
      <c r="U49" s="8">
        <v>900</v>
      </c>
      <c r="V49" s="8">
        <v>900.00010757432995</v>
      </c>
      <c r="W49" s="8">
        <v>900.00019660744999</v>
      </c>
      <c r="X49" s="8">
        <v>900.00019667316997</v>
      </c>
      <c r="Y49" s="8">
        <v>1311.3886400000001</v>
      </c>
      <c r="Z49" s="8">
        <v>1311.3886400000001</v>
      </c>
      <c r="AA49" s="8">
        <v>1311.3886400000001</v>
      </c>
      <c r="AB49" s="8">
        <v>1597.19946</v>
      </c>
      <c r="AC49" s="8">
        <v>1597.1994999999999</v>
      </c>
    </row>
    <row r="50" spans="1:29">
      <c r="A50" s="16" t="s">
        <v>95</v>
      </c>
      <c r="B50" s="16" t="s">
        <v>102</v>
      </c>
      <c r="C50" s="16" t="s">
        <v>137</v>
      </c>
      <c r="D50" s="16" t="s">
        <v>9</v>
      </c>
      <c r="E50" s="8">
        <v>0</v>
      </c>
      <c r="F50" s="8">
        <v>0</v>
      </c>
      <c r="G50" s="8">
        <v>0</v>
      </c>
      <c r="H50" s="8">
        <v>35.287895534020002</v>
      </c>
      <c r="I50" s="8">
        <v>35.287895534690001</v>
      </c>
      <c r="J50" s="8">
        <v>35.287895535799997</v>
      </c>
      <c r="K50" s="8">
        <v>35.287895537639997</v>
      </c>
      <c r="L50" s="8">
        <v>35.287895540699999</v>
      </c>
      <c r="M50" s="8">
        <v>35.287895646560003</v>
      </c>
      <c r="N50" s="8">
        <v>35.287895652140001</v>
      </c>
      <c r="O50" s="8">
        <v>35.287895666079997</v>
      </c>
      <c r="P50" s="8">
        <v>35.287895700509999</v>
      </c>
      <c r="Q50" s="8">
        <v>35.287895717929999</v>
      </c>
      <c r="R50" s="8">
        <v>35.287895727980001</v>
      </c>
      <c r="S50" s="8">
        <v>35.287895738369997</v>
      </c>
      <c r="T50" s="8">
        <v>35.287895769830001</v>
      </c>
      <c r="U50" s="8">
        <v>35.287895806020003</v>
      </c>
      <c r="V50" s="8">
        <v>35.287895849720002</v>
      </c>
      <c r="W50" s="8">
        <v>35.28789587835</v>
      </c>
      <c r="X50" s="8">
        <v>35.287895926300003</v>
      </c>
      <c r="Y50" s="8">
        <v>35.287958164949998</v>
      </c>
      <c r="Z50" s="8">
        <v>35.287958651699995</v>
      </c>
      <c r="AA50" s="8">
        <v>35.287958744049995</v>
      </c>
      <c r="AB50" s="8">
        <v>35.287958783320001</v>
      </c>
      <c r="AC50" s="8">
        <v>35.287959047149997</v>
      </c>
    </row>
    <row r="51" spans="1:29">
      <c r="A51" s="16" t="s">
        <v>95</v>
      </c>
      <c r="B51" s="16" t="s">
        <v>103</v>
      </c>
      <c r="C51" s="16" t="s">
        <v>27</v>
      </c>
      <c r="D51" s="16" t="s">
        <v>9</v>
      </c>
      <c r="E51" s="8">
        <v>1800.890014648437</v>
      </c>
      <c r="F51" s="8">
        <v>1800.890014648437</v>
      </c>
      <c r="G51" s="8">
        <v>1800.890014648437</v>
      </c>
      <c r="H51" s="8">
        <v>4878.466214648437</v>
      </c>
      <c r="I51" s="8">
        <v>4878.466214648437</v>
      </c>
      <c r="J51" s="8">
        <v>4878.466214648437</v>
      </c>
      <c r="K51" s="8">
        <v>4878.466214648437</v>
      </c>
      <c r="L51" s="8">
        <v>4878.466214648437</v>
      </c>
      <c r="M51" s="8">
        <v>4878.466214648437</v>
      </c>
      <c r="N51" s="8">
        <v>4878.466214648437</v>
      </c>
      <c r="O51" s="8">
        <v>4878.466214648437</v>
      </c>
      <c r="P51" s="8">
        <v>4878.466214648437</v>
      </c>
      <c r="Q51" s="8">
        <v>4878.466214648437</v>
      </c>
      <c r="R51" s="8">
        <v>4878.466214648437</v>
      </c>
      <c r="S51" s="8">
        <v>4878.466214648437</v>
      </c>
      <c r="T51" s="8">
        <v>4878.466214648437</v>
      </c>
      <c r="U51" s="8">
        <v>4878.466214648437</v>
      </c>
      <c r="V51" s="8">
        <v>4878.466214648437</v>
      </c>
      <c r="W51" s="8">
        <v>4425.5761999999995</v>
      </c>
      <c r="X51" s="8">
        <v>4425.5761999999995</v>
      </c>
      <c r="Y51" s="8">
        <v>4425.5761999999995</v>
      </c>
      <c r="Z51" s="8">
        <v>4425.5761999999995</v>
      </c>
      <c r="AA51" s="8">
        <v>4425.5761999999995</v>
      </c>
      <c r="AB51" s="8">
        <v>4425.5761999999995</v>
      </c>
      <c r="AC51" s="8">
        <v>4435.1525999999994</v>
      </c>
    </row>
    <row r="52" spans="1:29">
      <c r="A52" s="16" t="s">
        <v>95</v>
      </c>
      <c r="B52" s="16" t="s">
        <v>104</v>
      </c>
      <c r="C52" s="16" t="s">
        <v>138</v>
      </c>
      <c r="D52" s="16" t="s">
        <v>9</v>
      </c>
      <c r="E52" s="8">
        <v>0</v>
      </c>
      <c r="F52" s="8">
        <v>0</v>
      </c>
      <c r="G52" s="8">
        <v>0</v>
      </c>
      <c r="H52" s="8">
        <v>4.0897564E-4</v>
      </c>
      <c r="I52" s="8">
        <v>4.0897580000000001E-4</v>
      </c>
      <c r="J52" s="8">
        <v>4.0897627999999999E-4</v>
      </c>
      <c r="K52" s="8">
        <v>4.0897823E-4</v>
      </c>
      <c r="L52" s="8">
        <v>4.0898331999999999E-4</v>
      </c>
      <c r="M52" s="8">
        <v>4.0919030000000003E-4</v>
      </c>
      <c r="N52" s="8">
        <v>4.0919508000000001E-4</v>
      </c>
      <c r="O52" s="8">
        <v>4.092055E-4</v>
      </c>
      <c r="P52" s="8">
        <v>4.0922544000000002E-4</v>
      </c>
      <c r="Q52" s="8">
        <v>4.0923574000000001E-4</v>
      </c>
      <c r="R52" s="8">
        <v>4.0924496999999999E-4</v>
      </c>
      <c r="S52" s="8">
        <v>4.0925966E-4</v>
      </c>
      <c r="T52" s="8">
        <v>4.0936115000000001E-4</v>
      </c>
      <c r="U52" s="8">
        <v>4.0944415000000002E-4</v>
      </c>
      <c r="V52" s="8">
        <v>4.0958545000000001E-4</v>
      </c>
      <c r="W52" s="8">
        <v>4.0992253000000001E-4</v>
      </c>
      <c r="X52" s="8">
        <v>4.1001205999999999E-4</v>
      </c>
      <c r="Y52" s="8">
        <v>1.0375861999999999E-3</v>
      </c>
      <c r="Z52" s="8">
        <v>1.0376126E-3</v>
      </c>
      <c r="AA52" s="8">
        <v>1.0376261999999999E-3</v>
      </c>
      <c r="AB52" s="8">
        <v>1.0376433999999999E-3</v>
      </c>
      <c r="AC52" s="8">
        <v>1065.6722399999999</v>
      </c>
    </row>
    <row r="53" spans="1:29">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165</v>
      </c>
      <c r="B54" s="16" t="s">
        <v>106</v>
      </c>
      <c r="C54" s="16" t="s">
        <v>140</v>
      </c>
      <c r="D54" s="16" t="s">
        <v>9</v>
      </c>
      <c r="E54" s="8">
        <v>442.47999572753901</v>
      </c>
      <c r="F54" s="8">
        <v>708.40449572753903</v>
      </c>
      <c r="G54" s="8">
        <v>1906.7683857275392</v>
      </c>
      <c r="H54" s="8">
        <v>2489.200925727539</v>
      </c>
      <c r="I54" s="8">
        <v>2489.200925727539</v>
      </c>
      <c r="J54" s="8">
        <v>2489.200925727539</v>
      </c>
      <c r="K54" s="8">
        <v>2489.200925727539</v>
      </c>
      <c r="L54" s="8">
        <v>2489.200925727539</v>
      </c>
      <c r="M54" s="8">
        <v>2489.200925727539</v>
      </c>
      <c r="N54" s="8">
        <v>2489.200925727539</v>
      </c>
      <c r="O54" s="8">
        <v>2489.200925727539</v>
      </c>
      <c r="P54" s="8">
        <v>2489.200925727539</v>
      </c>
      <c r="Q54" s="8">
        <v>2316.72093</v>
      </c>
      <c r="R54" s="8">
        <v>2316.72093</v>
      </c>
      <c r="S54" s="8">
        <v>2316.72093</v>
      </c>
      <c r="T54" s="8">
        <v>2316.72093</v>
      </c>
      <c r="U54" s="8">
        <v>2317.5683300000001</v>
      </c>
      <c r="V54" s="8">
        <v>2302.6677300000001</v>
      </c>
      <c r="W54" s="8">
        <v>4104.04763</v>
      </c>
      <c r="X54" s="8">
        <v>4606.0779300000004</v>
      </c>
      <c r="Y54" s="8">
        <v>6273.7930999999999</v>
      </c>
      <c r="Z54" s="8">
        <v>6273.7930999999999</v>
      </c>
      <c r="AA54" s="8">
        <v>6273.7930999999999</v>
      </c>
      <c r="AB54" s="8">
        <v>6273.7930999999999</v>
      </c>
      <c r="AC54" s="8">
        <v>6901.7572</v>
      </c>
    </row>
    <row r="55" spans="1:29">
      <c r="A55" s="16" t="s">
        <v>165</v>
      </c>
      <c r="B55" s="16" t="s">
        <v>107</v>
      </c>
      <c r="C55" s="16" t="s">
        <v>141</v>
      </c>
      <c r="D55" s="16" t="s">
        <v>9</v>
      </c>
      <c r="E55" s="8">
        <v>731.19000244140602</v>
      </c>
      <c r="F55" s="8">
        <v>731.19000244140602</v>
      </c>
      <c r="G55" s="8">
        <v>731.19316053140597</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c r="A56" s="16" t="s">
        <v>165</v>
      </c>
      <c r="B56" s="16" t="s">
        <v>108</v>
      </c>
      <c r="C56" s="16" t="s">
        <v>142</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1.2728812000000001E-4</v>
      </c>
      <c r="Y56" s="8">
        <v>1.2749809E-4</v>
      </c>
      <c r="Z56" s="8">
        <v>1.9589812E-4</v>
      </c>
      <c r="AA56" s="8">
        <v>1.9601962000000001E-4</v>
      </c>
      <c r="AB56" s="8">
        <v>3.9644990000000003E-4</v>
      </c>
      <c r="AC56" s="8">
        <v>3.9687635999999997E-4</v>
      </c>
    </row>
    <row r="57" spans="1:29">
      <c r="A57" s="16" t="s">
        <v>165</v>
      </c>
      <c r="B57" s="16" t="s">
        <v>109</v>
      </c>
      <c r="C57" s="16" t="s">
        <v>143</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2.6860369000000002E-4</v>
      </c>
      <c r="AC57" s="8">
        <v>2.6880192500000003E-4</v>
      </c>
    </row>
    <row r="58" spans="1:29">
      <c r="A58" s="16" t="s">
        <v>165</v>
      </c>
      <c r="B58" s="16" t="s">
        <v>110</v>
      </c>
      <c r="C58" s="16" t="s">
        <v>144</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1.0412108999999999E-4</v>
      </c>
      <c r="AC58" s="8">
        <v>1.0419101999999999E-4</v>
      </c>
    </row>
    <row r="59" spans="1:29">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165</v>
      </c>
      <c r="B60" s="16" t="s">
        <v>112</v>
      </c>
      <c r="C60" s="16" t="s">
        <v>146</v>
      </c>
      <c r="D60" s="16" t="s">
        <v>9</v>
      </c>
      <c r="E60" s="8">
        <v>113</v>
      </c>
      <c r="F60" s="8">
        <v>249.90694999999999</v>
      </c>
      <c r="G60" s="8">
        <v>399.57690000000002</v>
      </c>
      <c r="H60" s="8">
        <v>400.13135</v>
      </c>
      <c r="I60" s="8">
        <v>400.13135</v>
      </c>
      <c r="J60" s="8">
        <v>400.13135</v>
      </c>
      <c r="K60" s="8">
        <v>400.13135</v>
      </c>
      <c r="L60" s="8">
        <v>400.13135</v>
      </c>
      <c r="M60" s="8">
        <v>400.13135</v>
      </c>
      <c r="N60" s="8">
        <v>400.13135</v>
      </c>
      <c r="O60" s="8">
        <v>400.13135</v>
      </c>
      <c r="P60" s="8">
        <v>400.13135</v>
      </c>
      <c r="Q60" s="8">
        <v>400.13135</v>
      </c>
      <c r="R60" s="8">
        <v>400.13135</v>
      </c>
      <c r="S60" s="8">
        <v>287.13135</v>
      </c>
      <c r="T60" s="8">
        <v>287.13135</v>
      </c>
      <c r="U60" s="8">
        <v>287.13135</v>
      </c>
      <c r="V60" s="8">
        <v>287.13135</v>
      </c>
      <c r="W60" s="8">
        <v>287.13135</v>
      </c>
      <c r="X60" s="8">
        <v>300</v>
      </c>
      <c r="Y60" s="8">
        <v>300</v>
      </c>
      <c r="Z60" s="8">
        <v>368.42104999999998</v>
      </c>
      <c r="AA60" s="8">
        <v>368.42104999999998</v>
      </c>
      <c r="AB60" s="8">
        <v>368.42104999999998</v>
      </c>
      <c r="AC60" s="8">
        <v>368.42104999999998</v>
      </c>
    </row>
    <row r="61" spans="1:29">
      <c r="A61" s="16" t="s">
        <v>165</v>
      </c>
      <c r="B61" s="16" t="s">
        <v>190</v>
      </c>
      <c r="C61" s="16" t="s">
        <v>191</v>
      </c>
      <c r="D61" s="16" t="s">
        <v>9</v>
      </c>
      <c r="E61" s="8">
        <v>516</v>
      </c>
      <c r="F61" s="8">
        <v>516</v>
      </c>
      <c r="G61" s="8">
        <v>773.75301999999999</v>
      </c>
      <c r="H61" s="8">
        <v>944.93705999999997</v>
      </c>
      <c r="I61" s="8">
        <v>944.93705999999997</v>
      </c>
      <c r="J61" s="8">
        <v>944.93705999999997</v>
      </c>
      <c r="K61" s="8">
        <v>944.93705999999997</v>
      </c>
      <c r="L61" s="8">
        <v>944.93705999999997</v>
      </c>
      <c r="M61" s="8">
        <v>944.93705999999997</v>
      </c>
      <c r="N61" s="8">
        <v>944.93705999999997</v>
      </c>
      <c r="O61" s="8">
        <v>944.93705999999997</v>
      </c>
      <c r="P61" s="8">
        <v>944.93705999999997</v>
      </c>
      <c r="Q61" s="8">
        <v>944.93705999999997</v>
      </c>
      <c r="R61" s="8">
        <v>944.93705999999997</v>
      </c>
      <c r="S61" s="8">
        <v>944.93705999999997</v>
      </c>
      <c r="T61" s="8">
        <v>944.93705999999997</v>
      </c>
      <c r="U61" s="8">
        <v>944.93705999999997</v>
      </c>
      <c r="V61" s="8">
        <v>944.93705999999997</v>
      </c>
      <c r="W61" s="8">
        <v>944.93705999999997</v>
      </c>
      <c r="X61" s="8">
        <v>1261.10608</v>
      </c>
      <c r="Y61" s="8">
        <v>1294.67938</v>
      </c>
      <c r="Z61" s="8">
        <v>1294.67938</v>
      </c>
      <c r="AA61" s="8">
        <v>1294.67938</v>
      </c>
      <c r="AB61" s="8">
        <v>1294.67938</v>
      </c>
      <c r="AC61" s="8">
        <v>1916</v>
      </c>
    </row>
    <row r="62" spans="1:29">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166</v>
      </c>
      <c r="B64" s="16" t="s">
        <v>115</v>
      </c>
      <c r="C64" s="16" t="s">
        <v>149</v>
      </c>
      <c r="D64" s="16" t="s">
        <v>9</v>
      </c>
      <c r="E64" s="8">
        <v>1934.499977111815</v>
      </c>
      <c r="F64" s="8">
        <v>1934.499977111815</v>
      </c>
      <c r="G64" s="8">
        <v>1934.499977111815</v>
      </c>
      <c r="H64" s="8">
        <v>2634.499977111815</v>
      </c>
      <c r="I64" s="8">
        <v>2581.999977111815</v>
      </c>
      <c r="J64" s="8">
        <v>2581.999977111815</v>
      </c>
      <c r="K64" s="8">
        <v>2581.999977111815</v>
      </c>
      <c r="L64" s="8">
        <v>2581.999977111815</v>
      </c>
      <c r="M64" s="8">
        <v>2389.999977111815</v>
      </c>
      <c r="N64" s="8">
        <v>2389.999977111815</v>
      </c>
      <c r="O64" s="8">
        <v>2389.999977111815</v>
      </c>
      <c r="P64" s="8">
        <v>2389.999977111815</v>
      </c>
      <c r="Q64" s="8">
        <v>2389.999977111815</v>
      </c>
      <c r="R64" s="8">
        <v>2389.999977111815</v>
      </c>
      <c r="S64" s="8">
        <v>2389.999977111815</v>
      </c>
      <c r="T64" s="8">
        <v>2389.999977111815</v>
      </c>
      <c r="U64" s="8">
        <v>2358.9499778747545</v>
      </c>
      <c r="V64" s="8">
        <v>2227.7499809265128</v>
      </c>
      <c r="W64" s="8">
        <v>1835.7999839782706</v>
      </c>
      <c r="X64" s="8">
        <v>1835.7999839782706</v>
      </c>
      <c r="Y64" s="8">
        <v>1835.7999839782706</v>
      </c>
      <c r="Z64" s="8">
        <v>1567.100144802911</v>
      </c>
      <c r="AA64" s="8">
        <v>1567.1001449069311</v>
      </c>
      <c r="AB64" s="8">
        <v>909.00023535878995</v>
      </c>
      <c r="AC64" s="8">
        <v>909.00023544425005</v>
      </c>
    </row>
    <row r="65" spans="1:29">
      <c r="A65" s="16" t="s">
        <v>166</v>
      </c>
      <c r="B65" s="16" t="s">
        <v>116</v>
      </c>
      <c r="C65" s="16" t="s">
        <v>150</v>
      </c>
      <c r="D65" s="16" t="s">
        <v>9</v>
      </c>
      <c r="E65" s="8">
        <v>3170.6600036621071</v>
      </c>
      <c r="F65" s="8">
        <v>3170.6600036621071</v>
      </c>
      <c r="G65" s="8">
        <v>3170.6600036621071</v>
      </c>
      <c r="H65" s="8">
        <v>3170.6601997942171</v>
      </c>
      <c r="I65" s="8">
        <v>3170.6601997943671</v>
      </c>
      <c r="J65" s="8">
        <v>3170.6601997946673</v>
      </c>
      <c r="K65" s="8">
        <v>3170.6601997952071</v>
      </c>
      <c r="L65" s="8">
        <v>3170.6601997959169</v>
      </c>
      <c r="M65" s="8">
        <v>3170.6601998962569</v>
      </c>
      <c r="N65" s="8">
        <v>3170.6601999068071</v>
      </c>
      <c r="O65" s="8">
        <v>3170.660199924147</v>
      </c>
      <c r="P65" s="8">
        <v>3103.4602029871749</v>
      </c>
      <c r="Q65" s="8">
        <v>2683.4602029986549</v>
      </c>
      <c r="R65" s="8">
        <v>2683.4602030112947</v>
      </c>
      <c r="S65" s="8">
        <v>2501.7602060804929</v>
      </c>
      <c r="T65" s="8">
        <v>2501.7602061017528</v>
      </c>
      <c r="U65" s="8">
        <v>2482.2602061373227</v>
      </c>
      <c r="V65" s="8">
        <v>2289.6602000979183</v>
      </c>
      <c r="W65" s="8">
        <v>2289.660200141298</v>
      </c>
      <c r="X65" s="8">
        <v>1426.1002027950749</v>
      </c>
      <c r="Y65" s="8">
        <v>1426.100202899685</v>
      </c>
      <c r="Z65" s="8">
        <v>1727.373866103515</v>
      </c>
      <c r="AA65" s="8">
        <v>1727.373866103515</v>
      </c>
      <c r="AB65" s="8">
        <v>1769.7221661035151</v>
      </c>
      <c r="AC65" s="8">
        <v>1769.7221661035151</v>
      </c>
    </row>
    <row r="66" spans="1:29">
      <c r="A66" s="16" t="s">
        <v>166</v>
      </c>
      <c r="B66" s="16" t="s">
        <v>117</v>
      </c>
      <c r="C66" s="16" t="s">
        <v>151</v>
      </c>
      <c r="D66" s="16" t="s">
        <v>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1.7823713E-4</v>
      </c>
      <c r="AA66" s="8">
        <v>1.7826229999999999E-4</v>
      </c>
      <c r="AB66" s="8">
        <v>2.1727152000000001E-4</v>
      </c>
      <c r="AC66" s="8">
        <v>2.1735784999999999E-4</v>
      </c>
    </row>
    <row r="67" spans="1:29">
      <c r="A67" s="16" t="s">
        <v>166</v>
      </c>
      <c r="B67" s="16" t="s">
        <v>118</v>
      </c>
      <c r="C67" s="16" t="s">
        <v>152</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2.5061289999999997E-4</v>
      </c>
      <c r="AC67" s="8">
        <v>1.45639273E-3</v>
      </c>
    </row>
    <row r="68" spans="1:29">
      <c r="A68" s="16" t="s">
        <v>167</v>
      </c>
      <c r="B68" s="16" t="s">
        <v>119</v>
      </c>
      <c r="C68" s="16" t="s">
        <v>153</v>
      </c>
      <c r="D68" s="16" t="s">
        <v>9</v>
      </c>
      <c r="E68" s="8">
        <v>324.5</v>
      </c>
      <c r="F68" s="8">
        <v>324.5</v>
      </c>
      <c r="G68" s="8">
        <v>324.5</v>
      </c>
      <c r="H68" s="8">
        <v>324.5</v>
      </c>
      <c r="I68" s="8">
        <v>324.5</v>
      </c>
      <c r="J68" s="8">
        <v>324.5</v>
      </c>
      <c r="K68" s="8">
        <v>324.5</v>
      </c>
      <c r="L68" s="8">
        <v>324.5</v>
      </c>
      <c r="M68" s="8">
        <v>324.5</v>
      </c>
      <c r="N68" s="8">
        <v>198</v>
      </c>
      <c r="O68" s="8">
        <v>198</v>
      </c>
      <c r="P68" s="8">
        <v>198</v>
      </c>
      <c r="Q68" s="8">
        <v>39</v>
      </c>
      <c r="R68" s="8">
        <v>39</v>
      </c>
      <c r="S68" s="8">
        <v>0</v>
      </c>
      <c r="T68" s="8">
        <v>0</v>
      </c>
      <c r="U68" s="8">
        <v>3.1261108000000003E-4</v>
      </c>
      <c r="V68" s="8">
        <v>3.1302552000000001E-4</v>
      </c>
      <c r="W68" s="8">
        <v>3.131009E-4</v>
      </c>
      <c r="X68" s="8">
        <v>4.3420724E-4</v>
      </c>
      <c r="Y68" s="8">
        <v>4.3430412E-4</v>
      </c>
      <c r="Z68" s="8">
        <v>1.46695426E-3</v>
      </c>
      <c r="AA68" s="8">
        <v>1.4670444200000001E-3</v>
      </c>
      <c r="AB68" s="8">
        <v>1.5747869300000001E-3</v>
      </c>
      <c r="AC68" s="8">
        <v>1.5749130000000001E-3</v>
      </c>
    </row>
    <row r="69" spans="1:29">
      <c r="A69" s="16" t="s">
        <v>167</v>
      </c>
      <c r="B69" s="16" t="s">
        <v>120</v>
      </c>
      <c r="C69" s="16" t="s">
        <v>154</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167</v>
      </c>
      <c r="B70" s="16" t="s">
        <v>121</v>
      </c>
      <c r="C70" s="16" t="s">
        <v>155</v>
      </c>
      <c r="D70" s="16" t="s">
        <v>9</v>
      </c>
      <c r="E70" s="8">
        <v>1756.0600090026815</v>
      </c>
      <c r="F70" s="8">
        <v>1756.0600090026815</v>
      </c>
      <c r="G70" s="8">
        <v>1756.0600090026815</v>
      </c>
      <c r="H70" s="8">
        <v>1756.0600090026815</v>
      </c>
      <c r="I70" s="8">
        <v>1756.0600090026815</v>
      </c>
      <c r="J70" s="8">
        <v>1756.0600090026815</v>
      </c>
      <c r="K70" s="8">
        <v>1756.0600090026815</v>
      </c>
      <c r="L70" s="8">
        <v>1657.3600120544393</v>
      </c>
      <c r="M70" s="8">
        <v>1657.3600120544393</v>
      </c>
      <c r="N70" s="8">
        <v>1585.9600105285604</v>
      </c>
      <c r="O70" s="8">
        <v>1401.1600074768035</v>
      </c>
      <c r="P70" s="8">
        <v>1401.1600074768035</v>
      </c>
      <c r="Q70" s="8">
        <v>1401.1600074768035</v>
      </c>
      <c r="R70" s="8">
        <v>1074.460006713864</v>
      </c>
      <c r="S70" s="8">
        <v>1074.460006713864</v>
      </c>
      <c r="T70" s="8">
        <v>1074.460006713864</v>
      </c>
      <c r="U70" s="8">
        <v>1319.995036713864</v>
      </c>
      <c r="V70" s="8">
        <v>1106.1350361035129</v>
      </c>
      <c r="W70" s="8">
        <v>1106.1350361035129</v>
      </c>
      <c r="X70" s="8">
        <v>1249.749086103513</v>
      </c>
      <c r="Y70" s="8">
        <v>1249.749086103513</v>
      </c>
      <c r="Z70" s="8">
        <v>1426.419406103513</v>
      </c>
      <c r="AA70" s="8">
        <v>1426.419406103513</v>
      </c>
      <c r="AB70" s="8">
        <v>1426.419406103513</v>
      </c>
      <c r="AC70" s="8">
        <v>1426.419406103513</v>
      </c>
    </row>
    <row r="71" spans="1:29">
      <c r="A71" s="16" t="s">
        <v>167</v>
      </c>
      <c r="B71" s="16" t="s">
        <v>122</v>
      </c>
      <c r="C71" s="16" t="s">
        <v>156</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1.0633943E-4</v>
      </c>
      <c r="U71" s="8">
        <v>1.2848126E-4</v>
      </c>
      <c r="V71" s="8">
        <v>1.2855443000000001E-4</v>
      </c>
      <c r="W71" s="8">
        <v>2.3295921999999999E-4</v>
      </c>
      <c r="X71" s="8">
        <v>2.3304158999999999E-4</v>
      </c>
      <c r="Y71" s="8">
        <v>2.3312583000000001E-4</v>
      </c>
      <c r="Z71" s="8">
        <v>3.602109E-4</v>
      </c>
      <c r="AA71" s="8">
        <v>3.6029330000000002E-4</v>
      </c>
      <c r="AB71" s="8">
        <v>6.1867137000000004E-4</v>
      </c>
      <c r="AC71" s="8">
        <v>6.1884668000000004E-4</v>
      </c>
    </row>
    <row r="72" spans="1:29">
      <c r="A72" s="16" t="s">
        <v>167</v>
      </c>
      <c r="B72" s="16" t="s">
        <v>123</v>
      </c>
      <c r="C72" s="16" t="s">
        <v>157</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c r="A73" s="16" t="s">
        <v>167</v>
      </c>
      <c r="B73" s="16" t="s">
        <v>124</v>
      </c>
      <c r="C73" s="16" t="s">
        <v>158</v>
      </c>
      <c r="D73" s="16" t="s">
        <v>9</v>
      </c>
      <c r="E73" s="8">
        <v>0</v>
      </c>
      <c r="F73" s="8">
        <v>0</v>
      </c>
      <c r="G73" s="8">
        <v>0</v>
      </c>
      <c r="H73" s="8">
        <v>768.12233000000003</v>
      </c>
      <c r="I73" s="8">
        <v>768.12233000000003</v>
      </c>
      <c r="J73" s="8">
        <v>768.12233000000003</v>
      </c>
      <c r="K73" s="8">
        <v>768.12233000000003</v>
      </c>
      <c r="L73" s="8">
        <v>768.12233000000003</v>
      </c>
      <c r="M73" s="8">
        <v>768.12233000000003</v>
      </c>
      <c r="N73" s="8">
        <v>768.12233000000003</v>
      </c>
      <c r="O73" s="8">
        <v>768.12233000000003</v>
      </c>
      <c r="P73" s="8">
        <v>768.12233000000003</v>
      </c>
      <c r="Q73" s="8">
        <v>768.12233000000003</v>
      </c>
      <c r="R73" s="8">
        <v>768.12233000000003</v>
      </c>
      <c r="S73" s="8">
        <v>768.12233000000003</v>
      </c>
      <c r="T73" s="8">
        <v>768.12233000000003</v>
      </c>
      <c r="U73" s="8">
        <v>768.12233000000003</v>
      </c>
      <c r="V73" s="8">
        <v>768.12233000000003</v>
      </c>
      <c r="W73" s="8">
        <v>768.12233000000003</v>
      </c>
      <c r="X73" s="8">
        <v>768.12233000000003</v>
      </c>
      <c r="Y73" s="8">
        <v>1634.5978</v>
      </c>
      <c r="Z73" s="8">
        <v>2059.8721</v>
      </c>
      <c r="AA73" s="8">
        <v>2059.8721</v>
      </c>
      <c r="AB73" s="8">
        <v>2059.8721</v>
      </c>
      <c r="AC73" s="8">
        <v>2059.8721</v>
      </c>
    </row>
    <row r="74" spans="1:29">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167</v>
      </c>
      <c r="B75" s="16" t="s">
        <v>126</v>
      </c>
      <c r="C75" s="16" t="s">
        <v>160</v>
      </c>
      <c r="D75" s="16" t="s">
        <v>9</v>
      </c>
      <c r="E75" s="8">
        <v>136</v>
      </c>
      <c r="F75" s="8">
        <v>136</v>
      </c>
      <c r="G75" s="8">
        <v>136</v>
      </c>
      <c r="H75" s="8">
        <v>136</v>
      </c>
      <c r="I75" s="8">
        <v>70</v>
      </c>
      <c r="J75" s="8">
        <v>70</v>
      </c>
      <c r="K75" s="8">
        <v>70</v>
      </c>
      <c r="L75" s="8">
        <v>70</v>
      </c>
      <c r="M75" s="8">
        <v>70</v>
      </c>
      <c r="N75" s="8">
        <v>0</v>
      </c>
      <c r="O75" s="8">
        <v>0</v>
      </c>
      <c r="P75" s="8">
        <v>0</v>
      </c>
      <c r="Q75" s="8">
        <v>0</v>
      </c>
      <c r="R75" s="8">
        <v>0</v>
      </c>
      <c r="S75" s="8">
        <v>0</v>
      </c>
      <c r="T75" s="8">
        <v>79.607044424739996</v>
      </c>
      <c r="U75" s="8">
        <v>79.607044646250003</v>
      </c>
      <c r="V75" s="8">
        <v>79.6070447277</v>
      </c>
      <c r="W75" s="8">
        <v>199.99998117689998</v>
      </c>
      <c r="X75" s="8">
        <v>199.99998128179999</v>
      </c>
      <c r="Y75" s="8">
        <v>199.99998142859999</v>
      </c>
      <c r="Z75" s="8">
        <v>200.00000185569999</v>
      </c>
      <c r="AA75" s="8">
        <v>200.00000189159999</v>
      </c>
      <c r="AB75" s="8">
        <v>202.91314199639999</v>
      </c>
      <c r="AC75" s="8">
        <v>203.38057207829999</v>
      </c>
    </row>
    <row r="76" spans="1:29">
      <c r="A76" s="16" t="s">
        <v>167</v>
      </c>
      <c r="B76" s="16" t="s">
        <v>127</v>
      </c>
      <c r="C76" s="16" t="s">
        <v>161</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2.3677616E-4</v>
      </c>
      <c r="AC76" s="8">
        <v>1.06188164E-3</v>
      </c>
    </row>
    <row r="77" spans="1:29">
      <c r="A77" s="16" t="s">
        <v>168</v>
      </c>
      <c r="B77" s="16" t="s">
        <v>128</v>
      </c>
      <c r="C77" s="16" t="s">
        <v>162</v>
      </c>
      <c r="D77" s="16" t="s">
        <v>9</v>
      </c>
      <c r="E77" s="8">
        <v>168</v>
      </c>
      <c r="F77" s="8">
        <v>168</v>
      </c>
      <c r="G77" s="8">
        <v>168</v>
      </c>
      <c r="H77" s="8">
        <v>168</v>
      </c>
      <c r="I77" s="8">
        <v>168</v>
      </c>
      <c r="J77" s="8">
        <v>168</v>
      </c>
      <c r="K77" s="8">
        <v>168</v>
      </c>
      <c r="L77" s="8">
        <v>168</v>
      </c>
      <c r="M77" s="8">
        <v>168</v>
      </c>
      <c r="N77" s="8">
        <v>168</v>
      </c>
      <c r="O77" s="8">
        <v>168</v>
      </c>
      <c r="P77" s="8">
        <v>168</v>
      </c>
      <c r="Q77" s="8">
        <v>168.00010233905999</v>
      </c>
      <c r="R77" s="8">
        <v>168.00015356951999</v>
      </c>
      <c r="S77" s="8">
        <v>168.00015357006001</v>
      </c>
      <c r="T77" s="8">
        <v>168.00015357046999</v>
      </c>
      <c r="U77" s="8">
        <v>168.00015357081</v>
      </c>
      <c r="V77" s="8">
        <v>168.00015357111999</v>
      </c>
      <c r="W77" s="8">
        <v>168.00015357142999</v>
      </c>
      <c r="X77" s="8">
        <v>168.00015357175999</v>
      </c>
      <c r="Y77" s="8">
        <v>168.00015357218001</v>
      </c>
      <c r="Z77" s="8">
        <v>168.00015357272</v>
      </c>
      <c r="AA77" s="8">
        <v>168.00015357339001</v>
      </c>
      <c r="AB77" s="8">
        <v>168.00015357436001</v>
      </c>
      <c r="AC77" s="8">
        <v>1.5357627E-4</v>
      </c>
    </row>
    <row r="78" spans="1:29">
      <c r="A78" s="16" t="s">
        <v>168</v>
      </c>
      <c r="B78" s="16" t="s">
        <v>129</v>
      </c>
      <c r="C78" s="16" t="s">
        <v>163</v>
      </c>
      <c r="D78" s="16" t="s">
        <v>9</v>
      </c>
      <c r="E78" s="8">
        <v>251.34999847412098</v>
      </c>
      <c r="F78" s="8">
        <v>251.34999847412098</v>
      </c>
      <c r="G78" s="8">
        <v>251.34999847412098</v>
      </c>
      <c r="H78" s="8">
        <v>251.34999847412098</v>
      </c>
      <c r="I78" s="8">
        <v>251.34999847412098</v>
      </c>
      <c r="J78" s="8">
        <v>251.34999847412098</v>
      </c>
      <c r="K78" s="8">
        <v>251.34999847412098</v>
      </c>
      <c r="L78" s="8">
        <v>251.34999847412098</v>
      </c>
      <c r="M78" s="8">
        <v>251.34999847412098</v>
      </c>
      <c r="N78" s="8">
        <v>251.34999847412098</v>
      </c>
      <c r="O78" s="8">
        <v>251.34999847412098</v>
      </c>
      <c r="P78" s="8">
        <v>251.34999847412098</v>
      </c>
      <c r="Q78" s="8">
        <v>251.35010332148499</v>
      </c>
      <c r="R78" s="8">
        <v>251.35015544525098</v>
      </c>
      <c r="S78" s="8">
        <v>251.35015545439097</v>
      </c>
      <c r="T78" s="8">
        <v>251.35015546628097</v>
      </c>
      <c r="U78" s="8">
        <v>251.35015547916097</v>
      </c>
      <c r="V78" s="8">
        <v>251.35015549170097</v>
      </c>
      <c r="W78" s="8">
        <v>251.35015550254099</v>
      </c>
      <c r="X78" s="8">
        <v>251.35015551571098</v>
      </c>
      <c r="Y78" s="8">
        <v>251.35015553250099</v>
      </c>
      <c r="Z78" s="8">
        <v>251.35015555449098</v>
      </c>
      <c r="AA78" s="8">
        <v>251.35015557837099</v>
      </c>
      <c r="AB78" s="8">
        <v>251.35015559874097</v>
      </c>
      <c r="AC78" s="8">
        <v>111.600155623601</v>
      </c>
    </row>
    <row r="79" spans="1:29">
      <c r="A79" s="16" t="s">
        <v>168</v>
      </c>
      <c r="B79" s="16" t="s">
        <v>130</v>
      </c>
      <c r="C79" s="16" t="s">
        <v>164</v>
      </c>
      <c r="D79" s="16" t="s">
        <v>9</v>
      </c>
      <c r="E79" s="8">
        <v>427.40379999999999</v>
      </c>
      <c r="F79" s="8">
        <v>710.80769999999995</v>
      </c>
      <c r="G79" s="8">
        <v>994.21154999999999</v>
      </c>
      <c r="H79" s="8">
        <v>1290.6476</v>
      </c>
      <c r="I79" s="8">
        <v>1410.3330000000001</v>
      </c>
      <c r="J79" s="8">
        <v>1530.01837</v>
      </c>
      <c r="K79" s="8">
        <v>1649.7038</v>
      </c>
      <c r="L79" s="8">
        <v>1769.3891599999999</v>
      </c>
      <c r="M79" s="8">
        <v>1889.0744999999999</v>
      </c>
      <c r="N79" s="8">
        <v>2008.7599</v>
      </c>
      <c r="O79" s="8">
        <v>2128.4453000000003</v>
      </c>
      <c r="P79" s="8">
        <v>2248.1306</v>
      </c>
      <c r="Q79" s="8">
        <v>2367.8159999999998</v>
      </c>
      <c r="R79" s="8">
        <v>2487.5011999999997</v>
      </c>
      <c r="S79" s="8">
        <v>2487.5011999999997</v>
      </c>
      <c r="T79" s="8">
        <v>2487.5011999999997</v>
      </c>
      <c r="U79" s="8">
        <v>2487.5011999999997</v>
      </c>
      <c r="V79" s="8">
        <v>2487.5011999999997</v>
      </c>
      <c r="W79" s="8">
        <v>2343.5011999999997</v>
      </c>
      <c r="X79" s="8">
        <v>2343.5011999999997</v>
      </c>
      <c r="Y79" s="8">
        <v>2343.5011999999997</v>
      </c>
      <c r="Z79" s="8">
        <v>2343.5011999999997</v>
      </c>
      <c r="AA79" s="8">
        <v>2343.5011999999997</v>
      </c>
      <c r="AB79" s="8">
        <v>2343.5011999999997</v>
      </c>
      <c r="AC79" s="8">
        <v>2343.5011999999997</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c r="A82" s="16" t="s">
        <v>165</v>
      </c>
      <c r="B82" s="16" t="s">
        <v>176</v>
      </c>
      <c r="C82" s="16" t="s">
        <v>170</v>
      </c>
      <c r="D82" s="16" t="s">
        <v>169</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c r="A83" s="16" t="s">
        <v>165</v>
      </c>
      <c r="B83" s="16" t="s">
        <v>177</v>
      </c>
      <c r="C83" s="16" t="s">
        <v>171</v>
      </c>
      <c r="D83" s="16" t="s">
        <v>169</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c r="A84" s="16" t="s">
        <v>166</v>
      </c>
      <c r="B84" s="16" t="s">
        <v>178</v>
      </c>
      <c r="C84" s="16" t="s">
        <v>172</v>
      </c>
      <c r="D84" s="16" t="s">
        <v>169</v>
      </c>
      <c r="E84" s="8">
        <v>0</v>
      </c>
      <c r="F84" s="8">
        <v>0</v>
      </c>
      <c r="G84" s="8">
        <v>499.99997000000002</v>
      </c>
      <c r="H84" s="8">
        <v>2726.4893000000002</v>
      </c>
      <c r="I84" s="8">
        <v>2726.4893000000002</v>
      </c>
      <c r="J84" s="8">
        <v>2726.4893000000002</v>
      </c>
      <c r="K84" s="8">
        <v>2726.4893000000002</v>
      </c>
      <c r="L84" s="8">
        <v>2726.4893000000002</v>
      </c>
      <c r="M84" s="8">
        <v>4896.0986000000003</v>
      </c>
      <c r="N84" s="8">
        <v>4896.0986000000003</v>
      </c>
      <c r="O84" s="8">
        <v>4896.0986000000003</v>
      </c>
      <c r="P84" s="8">
        <v>4896.0986000000003</v>
      </c>
      <c r="Q84" s="8">
        <v>4896.0986000000003</v>
      </c>
      <c r="R84" s="8">
        <v>5052</v>
      </c>
      <c r="S84" s="8">
        <v>5052</v>
      </c>
      <c r="T84" s="8">
        <v>5052</v>
      </c>
      <c r="U84" s="8">
        <v>5052</v>
      </c>
      <c r="V84" s="8">
        <v>5052</v>
      </c>
      <c r="W84" s="8">
        <v>5052</v>
      </c>
      <c r="X84" s="8">
        <v>5052</v>
      </c>
      <c r="Y84" s="8">
        <v>5052</v>
      </c>
      <c r="Z84" s="8">
        <v>5052</v>
      </c>
      <c r="AA84" s="8">
        <v>5052</v>
      </c>
      <c r="AB84" s="8">
        <v>5052</v>
      </c>
      <c r="AC84" s="8">
        <v>5052</v>
      </c>
    </row>
    <row r="85" spans="1:29">
      <c r="A85" s="16" t="s">
        <v>168</v>
      </c>
      <c r="B85" s="16" t="s">
        <v>179</v>
      </c>
      <c r="C85" s="16" t="s">
        <v>175</v>
      </c>
      <c r="D85" s="16" t="s">
        <v>169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166</v>
      </c>
      <c r="B86" s="16" t="s">
        <v>180</v>
      </c>
      <c r="C86" s="16" t="s">
        <v>173</v>
      </c>
      <c r="D86" s="16" t="s">
        <v>169</v>
      </c>
      <c r="E86" s="8">
        <v>0</v>
      </c>
      <c r="F86" s="8">
        <v>0</v>
      </c>
      <c r="G86" s="8">
        <v>0</v>
      </c>
      <c r="H86" s="8">
        <v>606.51070000000004</v>
      </c>
      <c r="I86" s="8">
        <v>606.51070000000004</v>
      </c>
      <c r="J86" s="8">
        <v>606.51070000000004</v>
      </c>
      <c r="K86" s="8">
        <v>606.51070000000004</v>
      </c>
      <c r="L86" s="8">
        <v>606.51070000000004</v>
      </c>
      <c r="M86" s="8">
        <v>1004.38837</v>
      </c>
      <c r="N86" s="8">
        <v>1004.38837</v>
      </c>
      <c r="O86" s="8">
        <v>1103.9015999999999</v>
      </c>
      <c r="P86" s="8">
        <v>2103.9016000000001</v>
      </c>
      <c r="Q86" s="8">
        <v>3103.9016000000001</v>
      </c>
      <c r="R86" s="8">
        <v>3948</v>
      </c>
      <c r="S86" s="8">
        <v>3948</v>
      </c>
      <c r="T86" s="8">
        <v>3948</v>
      </c>
      <c r="U86" s="8">
        <v>3948</v>
      </c>
      <c r="V86" s="8">
        <v>3948</v>
      </c>
      <c r="W86" s="8">
        <v>3948</v>
      </c>
      <c r="X86" s="8">
        <v>3948</v>
      </c>
      <c r="Y86" s="8">
        <v>3948</v>
      </c>
      <c r="Z86" s="8">
        <v>3948</v>
      </c>
      <c r="AA86" s="8">
        <v>3948</v>
      </c>
      <c r="AB86" s="8">
        <v>3948</v>
      </c>
      <c r="AC86" s="8">
        <v>3948</v>
      </c>
    </row>
    <row r="87" spans="1:29">
      <c r="A87" s="16" t="s">
        <v>167</v>
      </c>
      <c r="B87" s="16" t="s">
        <v>181</v>
      </c>
      <c r="C87" s="16" t="s">
        <v>174</v>
      </c>
      <c r="D87" s="16" t="s">
        <v>169</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V7qVygmzITOga6rMjgnCq5DFEHJXuLOJZVcD0Oer69vvTADaJbaVDWlzdrMUdYKxB4E3SqDAX3d7f+5Gl7L2zA==" saltValue="XNgjB6f3bDP1aFe6k4f5v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7"/>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199</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17</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344027.23149999999</v>
      </c>
      <c r="D6" s="8">
        <v>309303.8211</v>
      </c>
      <c r="E6" s="8">
        <v>286549.62156</v>
      </c>
      <c r="F6" s="8">
        <v>69261.858507896031</v>
      </c>
      <c r="G6" s="8">
        <v>77726.346655537927</v>
      </c>
      <c r="H6" s="8">
        <v>72034.953366090107</v>
      </c>
      <c r="I6" s="8">
        <v>70960.889462689462</v>
      </c>
      <c r="J6" s="8">
        <v>64618.592950368868</v>
      </c>
      <c r="K6" s="8">
        <v>53299.786984086153</v>
      </c>
      <c r="L6" s="8">
        <v>45523.790599724431</v>
      </c>
      <c r="M6" s="8">
        <v>42649.721450271383</v>
      </c>
      <c r="N6" s="8">
        <v>48609.837803645634</v>
      </c>
      <c r="O6" s="8">
        <v>42391.713462072039</v>
      </c>
      <c r="P6" s="8">
        <v>38252.45155396944</v>
      </c>
      <c r="Q6" s="8">
        <v>25692.896689142202</v>
      </c>
      <c r="R6" s="8">
        <v>23835.386220910117</v>
      </c>
      <c r="S6" s="8">
        <v>16735.880490831169</v>
      </c>
      <c r="T6" s="8">
        <v>15698.566305994198</v>
      </c>
      <c r="U6" s="8">
        <v>13213.2932936581</v>
      </c>
      <c r="V6" s="8">
        <v>13704.1315</v>
      </c>
      <c r="W6" s="8">
        <v>12623.124600000001</v>
      </c>
      <c r="X6" s="8">
        <v>10019.265300000001</v>
      </c>
      <c r="Y6" s="8">
        <v>9183.2206999999999</v>
      </c>
      <c r="Z6" s="8">
        <v>9433.6976999999988</v>
      </c>
      <c r="AA6" s="8">
        <v>9012.8546999999999</v>
      </c>
    </row>
    <row r="7" spans="1:27">
      <c r="A7" s="16" t="s">
        <v>16</v>
      </c>
      <c r="B7" s="16" t="s">
        <v>11</v>
      </c>
      <c r="C7" s="8">
        <v>123812.46400000001</v>
      </c>
      <c r="D7" s="8">
        <v>119688.227</v>
      </c>
      <c r="E7" s="8">
        <v>79497.073999999993</v>
      </c>
      <c r="F7" s="8">
        <v>23889.737515774279</v>
      </c>
      <c r="G7" s="8">
        <v>23440.515334727705</v>
      </c>
      <c r="H7" s="8">
        <v>22323.169043450423</v>
      </c>
      <c r="I7" s="8">
        <v>18654.916286698251</v>
      </c>
      <c r="J7" s="8">
        <v>21426.234844212751</v>
      </c>
      <c r="K7" s="8">
        <v>18992.840476230213</v>
      </c>
      <c r="L7" s="8">
        <v>16163.619500000001</v>
      </c>
      <c r="M7" s="8">
        <v>15404.487999999999</v>
      </c>
      <c r="N7" s="8">
        <v>15209.7515</v>
      </c>
      <c r="O7" s="8">
        <v>10712.490699999998</v>
      </c>
      <c r="P7" s="8">
        <v>7744.3149999999996</v>
      </c>
      <c r="Q7" s="8">
        <v>11427.068499999999</v>
      </c>
      <c r="R7" s="8">
        <v>11203.0175</v>
      </c>
      <c r="S7" s="8">
        <v>10542.450500000001</v>
      </c>
      <c r="T7" s="8">
        <v>10237.764499999999</v>
      </c>
      <c r="U7" s="8">
        <v>9025.0589999999993</v>
      </c>
      <c r="V7" s="8">
        <v>7980.7727999999997</v>
      </c>
      <c r="W7" s="8">
        <v>8141.9852000000001</v>
      </c>
      <c r="X7" s="8">
        <v>0</v>
      </c>
      <c r="Y7" s="8">
        <v>0</v>
      </c>
      <c r="Z7" s="8">
        <v>0</v>
      </c>
      <c r="AA7" s="8">
        <v>0</v>
      </c>
    </row>
    <row r="8" spans="1:27">
      <c r="A8" s="16" t="s">
        <v>16</v>
      </c>
      <c r="B8" s="16" t="s">
        <v>7</v>
      </c>
      <c r="C8" s="8">
        <v>14832.848193536543</v>
      </c>
      <c r="D8" s="8">
        <v>9659.4446452639422</v>
      </c>
      <c r="E8" s="8">
        <v>24926.532843167966</v>
      </c>
      <c r="F8" s="8">
        <v>41821.286011738914</v>
      </c>
      <c r="G8" s="8">
        <v>32833.169689548449</v>
      </c>
      <c r="H8" s="8">
        <v>31402.418905193626</v>
      </c>
      <c r="I8" s="8">
        <v>28193.1431633256</v>
      </c>
      <c r="J8" s="8">
        <v>32736.443489179484</v>
      </c>
      <c r="K8" s="8">
        <v>16878.067592583717</v>
      </c>
      <c r="L8" s="8">
        <v>8902.4240924044407</v>
      </c>
      <c r="M8" s="8">
        <v>11445.629296534382</v>
      </c>
      <c r="N8" s="8">
        <v>11811.572543281445</v>
      </c>
      <c r="O8" s="8">
        <v>14288.69262425677</v>
      </c>
      <c r="P8" s="8">
        <v>13423.955261752866</v>
      </c>
      <c r="Q8" s="8">
        <v>13644.298855314555</v>
      </c>
      <c r="R8" s="8">
        <v>14102.0602189937</v>
      </c>
      <c r="S8" s="8">
        <v>16855.342264169405</v>
      </c>
      <c r="T8" s="8">
        <v>11381.561888785784</v>
      </c>
      <c r="U8" s="8">
        <v>8330.5028644783451</v>
      </c>
      <c r="V8" s="8">
        <v>4484.5312502367779</v>
      </c>
      <c r="W8" s="8">
        <v>6845.9705616930505</v>
      </c>
      <c r="X8" s="8">
        <v>6371.7785041859906</v>
      </c>
      <c r="Y8" s="8">
        <v>5818.8626112289394</v>
      </c>
      <c r="Z8" s="8">
        <v>5396.6194610493349</v>
      </c>
      <c r="AA8" s="8">
        <v>3408.9188099613721</v>
      </c>
    </row>
    <row r="9" spans="1:27">
      <c r="A9" s="16" t="s">
        <v>16</v>
      </c>
      <c r="B9" s="16" t="s">
        <v>12</v>
      </c>
      <c r="C9" s="8">
        <v>136.62912</v>
      </c>
      <c r="D9" s="8">
        <v>48.912730000000003</v>
      </c>
      <c r="E9" s="8">
        <v>292.80520000000001</v>
      </c>
      <c r="F9" s="8">
        <v>316.93865999999997</v>
      </c>
      <c r="G9" s="8">
        <v>1353.0540000000001</v>
      </c>
      <c r="H9" s="8">
        <v>611.61830000000009</v>
      </c>
      <c r="I9" s="8">
        <v>2028.1731000000002</v>
      </c>
      <c r="J9" s="8">
        <v>1004.0100600000001</v>
      </c>
      <c r="K9" s="8">
        <v>271.8297</v>
      </c>
      <c r="L9" s="8">
        <v>87.843119999999999</v>
      </c>
      <c r="M9" s="8">
        <v>123.45787</v>
      </c>
      <c r="N9" s="8">
        <v>223.03951999999998</v>
      </c>
      <c r="O9" s="8">
        <v>293.27659999999997</v>
      </c>
      <c r="P9" s="8">
        <v>0</v>
      </c>
      <c r="Q9" s="8">
        <v>0</v>
      </c>
      <c r="R9" s="8">
        <v>0</v>
      </c>
      <c r="S9" s="8">
        <v>0</v>
      </c>
      <c r="T9" s="8">
        <v>0</v>
      </c>
      <c r="U9" s="8">
        <v>0</v>
      </c>
      <c r="V9" s="8">
        <v>0</v>
      </c>
      <c r="W9" s="8">
        <v>0</v>
      </c>
      <c r="X9" s="8">
        <v>0</v>
      </c>
      <c r="Y9" s="8">
        <v>0</v>
      </c>
      <c r="Z9" s="8">
        <v>0</v>
      </c>
      <c r="AA9" s="8">
        <v>0</v>
      </c>
    </row>
    <row r="10" spans="1:27">
      <c r="A10" s="16" t="s">
        <v>16</v>
      </c>
      <c r="B10" s="16" t="s">
        <v>4</v>
      </c>
      <c r="C10" s="8">
        <v>3773.8687126136037</v>
      </c>
      <c r="D10" s="8">
        <v>1575.5856026829388</v>
      </c>
      <c r="E10" s="8">
        <v>5229.2792982072815</v>
      </c>
      <c r="F10" s="8">
        <v>54644.234020197429</v>
      </c>
      <c r="G10" s="8">
        <v>16975.21343851163</v>
      </c>
      <c r="H10" s="8">
        <v>13511.718960608936</v>
      </c>
      <c r="I10" s="8">
        <v>26845.220224623536</v>
      </c>
      <c r="J10" s="8">
        <v>12569.807411553675</v>
      </c>
      <c r="K10" s="8">
        <v>4775.0262709626286</v>
      </c>
      <c r="L10" s="8">
        <v>2043.0633264862327</v>
      </c>
      <c r="M10" s="8">
        <v>2975.1229368573713</v>
      </c>
      <c r="N10" s="8">
        <v>9564.909867183278</v>
      </c>
      <c r="O10" s="8">
        <v>10799.336951765255</v>
      </c>
      <c r="P10" s="8">
        <v>15762.884823703031</v>
      </c>
      <c r="Q10" s="8">
        <v>17281.813782326746</v>
      </c>
      <c r="R10" s="8">
        <v>20319.676612243533</v>
      </c>
      <c r="S10" s="8">
        <v>26237.530519283751</v>
      </c>
      <c r="T10" s="8">
        <v>36456.058254849435</v>
      </c>
      <c r="U10" s="8">
        <v>21095.962186295379</v>
      </c>
      <c r="V10" s="8">
        <v>26287.572120662673</v>
      </c>
      <c r="W10" s="8">
        <v>20013.534520552705</v>
      </c>
      <c r="X10" s="8">
        <v>25430.6378219629</v>
      </c>
      <c r="Y10" s="8">
        <v>26475.279480999023</v>
      </c>
      <c r="Z10" s="8">
        <v>24504.30538708419</v>
      </c>
      <c r="AA10" s="8">
        <v>19289.641368745226</v>
      </c>
    </row>
    <row r="11" spans="1:27">
      <c r="A11" s="16" t="s">
        <v>16</v>
      </c>
      <c r="B11" s="16" t="s">
        <v>2</v>
      </c>
      <c r="C11" s="8">
        <v>111731.52454</v>
      </c>
      <c r="D11" s="8">
        <v>90941.423559999996</v>
      </c>
      <c r="E11" s="8">
        <v>108366.65488999999</v>
      </c>
      <c r="F11" s="8">
        <v>85746.453259999995</v>
      </c>
      <c r="G11" s="8">
        <v>77319.107739999992</v>
      </c>
      <c r="H11" s="8">
        <v>70902.377370000002</v>
      </c>
      <c r="I11" s="8">
        <v>68263.375289999996</v>
      </c>
      <c r="J11" s="8">
        <v>70539.922900000005</v>
      </c>
      <c r="K11" s="8">
        <v>62040.23328</v>
      </c>
      <c r="L11" s="8">
        <v>53433.358309999996</v>
      </c>
      <c r="M11" s="8">
        <v>47035.222880000001</v>
      </c>
      <c r="N11" s="8">
        <v>53847.324800000002</v>
      </c>
      <c r="O11" s="8">
        <v>44515.84463</v>
      </c>
      <c r="P11" s="8">
        <v>38610.5507</v>
      </c>
      <c r="Q11" s="8">
        <v>34333.476489999994</v>
      </c>
      <c r="R11" s="8">
        <v>32586.890559999996</v>
      </c>
      <c r="S11" s="8">
        <v>32993.980520320001</v>
      </c>
      <c r="T11" s="8">
        <v>31550.702674879994</v>
      </c>
      <c r="U11" s="8">
        <v>28111.504610498589</v>
      </c>
      <c r="V11" s="8">
        <v>24178.426930463422</v>
      </c>
      <c r="W11" s="8">
        <v>28242.888071739999</v>
      </c>
      <c r="X11" s="8">
        <v>23789.079740407036</v>
      </c>
      <c r="Y11" s="8">
        <v>20794.194966399999</v>
      </c>
      <c r="Z11" s="8">
        <v>19229.015360399593</v>
      </c>
      <c r="AA11" s="8">
        <v>17906.382607172985</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3882.1659479369</v>
      </c>
      <c r="D13" s="8">
        <v>3955.6861811500426</v>
      </c>
      <c r="E13" s="8">
        <v>4048.3180959877809</v>
      </c>
      <c r="F13" s="8">
        <v>6120.7831894975816</v>
      </c>
      <c r="G13" s="8">
        <v>5880.3561240898189</v>
      </c>
      <c r="H13" s="8">
        <v>5711.9064027091581</v>
      </c>
      <c r="I13" s="8">
        <v>5172.3184649051382</v>
      </c>
      <c r="J13" s="8">
        <v>4737.3393663871957</v>
      </c>
      <c r="K13" s="8">
        <v>4674.5619125264766</v>
      </c>
      <c r="L13" s="8">
        <v>4463.3043431993538</v>
      </c>
      <c r="M13" s="8">
        <v>4231.574815025534</v>
      </c>
      <c r="N13" s="8">
        <v>3969.3768173724889</v>
      </c>
      <c r="O13" s="8">
        <v>3721.5636535242711</v>
      </c>
      <c r="P13" s="8">
        <v>3491.2812354926141</v>
      </c>
      <c r="Q13" s="8">
        <v>3329.9427899591637</v>
      </c>
      <c r="R13" s="8">
        <v>3013.3966222482554</v>
      </c>
      <c r="S13" s="8">
        <v>2849.1407696157239</v>
      </c>
      <c r="T13" s="8">
        <v>2629.2061780216445</v>
      </c>
      <c r="U13" s="8">
        <v>2632.0079710722189</v>
      </c>
      <c r="V13" s="8">
        <v>2468.401872838539</v>
      </c>
      <c r="W13" s="8">
        <v>2459.1406122379658</v>
      </c>
      <c r="X13" s="8">
        <v>2301.3197758751512</v>
      </c>
      <c r="Y13" s="8">
        <v>2089.8861457866615</v>
      </c>
      <c r="Z13" s="8">
        <v>2009.3513240408913</v>
      </c>
      <c r="AA13" s="8">
        <v>1948.9244470429487</v>
      </c>
    </row>
    <row r="14" spans="1:27">
      <c r="A14" s="16" t="s">
        <v>16</v>
      </c>
      <c r="B14" s="16" t="s">
        <v>8</v>
      </c>
      <c r="C14" s="8">
        <v>2242.1048091293192</v>
      </c>
      <c r="D14" s="8">
        <v>2299.4894239082896</v>
      </c>
      <c r="E14" s="8">
        <v>2036.0727128593255</v>
      </c>
      <c r="F14" s="8">
        <v>2538.1659319207056</v>
      </c>
      <c r="G14" s="8">
        <v>2714.0411631830621</v>
      </c>
      <c r="H14" s="8">
        <v>2524.1892578984216</v>
      </c>
      <c r="I14" s="8">
        <v>2410.4427477780096</v>
      </c>
      <c r="J14" s="8">
        <v>2292.6476307066014</v>
      </c>
      <c r="K14" s="8">
        <v>2569.9326734549322</v>
      </c>
      <c r="L14" s="8">
        <v>2406.4328528640181</v>
      </c>
      <c r="M14" s="8">
        <v>2340.8290213977803</v>
      </c>
      <c r="N14" s="8">
        <v>1978.898716034623</v>
      </c>
      <c r="O14" s="8">
        <v>1929.5483852330169</v>
      </c>
      <c r="P14" s="8">
        <v>1823.9166637541884</v>
      </c>
      <c r="Q14" s="8">
        <v>1734.319127572001</v>
      </c>
      <c r="R14" s="8">
        <v>1727.4128203847772</v>
      </c>
      <c r="S14" s="8">
        <v>1621.6782332214855</v>
      </c>
      <c r="T14" s="8">
        <v>1619.6137148575485</v>
      </c>
      <c r="U14" s="8">
        <v>1554.0678381414705</v>
      </c>
      <c r="V14" s="8">
        <v>1475.8540956408656</v>
      </c>
      <c r="W14" s="8">
        <v>1168.2773014171814</v>
      </c>
      <c r="X14" s="8">
        <v>1193.2312711138882</v>
      </c>
      <c r="Y14" s="8">
        <v>1187.0856381777446</v>
      </c>
      <c r="Z14" s="8">
        <v>1045.562690864961</v>
      </c>
      <c r="AA14" s="8">
        <v>1025.9917040019629</v>
      </c>
    </row>
    <row r="15" spans="1:27">
      <c r="A15" s="16" t="s">
        <v>16</v>
      </c>
      <c r="B15" s="16" t="s">
        <v>83</v>
      </c>
      <c r="C15" s="8">
        <v>167.61340161845547</v>
      </c>
      <c r="D15" s="8">
        <v>454.07686655741202</v>
      </c>
      <c r="E15" s="8">
        <v>599.77407975854101</v>
      </c>
      <c r="F15" s="8">
        <v>1442.1474926135581</v>
      </c>
      <c r="G15" s="8">
        <v>1492.5700803967904</v>
      </c>
      <c r="H15" s="8">
        <v>1331.259417658742</v>
      </c>
      <c r="I15" s="8">
        <v>1320.6413844487029</v>
      </c>
      <c r="J15" s="8">
        <v>1243.8576168483714</v>
      </c>
      <c r="K15" s="8">
        <v>1262.1150212350844</v>
      </c>
      <c r="L15" s="8">
        <v>1189.5797678799779</v>
      </c>
      <c r="M15" s="8">
        <v>1165.1946994503696</v>
      </c>
      <c r="N15" s="8">
        <v>1077.0468012922652</v>
      </c>
      <c r="O15" s="8">
        <v>1027.2813932909316</v>
      </c>
      <c r="P15" s="8">
        <v>956.493011057947</v>
      </c>
      <c r="Q15" s="8">
        <v>848.65797688380201</v>
      </c>
      <c r="R15" s="8">
        <v>1043.304031921783</v>
      </c>
      <c r="S15" s="8">
        <v>972.414128148175</v>
      </c>
      <c r="T15" s="8">
        <v>926.43520920462493</v>
      </c>
      <c r="U15" s="8">
        <v>905.26499994623396</v>
      </c>
      <c r="V15" s="8">
        <v>868.54275778106489</v>
      </c>
      <c r="W15" s="8">
        <v>801.04176935383202</v>
      </c>
      <c r="X15" s="8">
        <v>724.91173468486886</v>
      </c>
      <c r="Y15" s="8">
        <v>713.34945628212904</v>
      </c>
      <c r="Z15" s="8">
        <v>423.62131558067802</v>
      </c>
      <c r="AA15" s="8">
        <v>550.63774635223501</v>
      </c>
    </row>
    <row r="16" spans="1:27">
      <c r="A16" s="16" t="s">
        <v>16</v>
      </c>
      <c r="B16" s="16" t="s">
        <v>192</v>
      </c>
      <c r="C16" s="8">
        <v>9157.9615415293792</v>
      </c>
      <c r="D16" s="8">
        <v>8704.944442346401</v>
      </c>
      <c r="E16" s="8">
        <v>7675.1852248517407</v>
      </c>
      <c r="F16" s="8">
        <v>11248.896206156931</v>
      </c>
      <c r="G16" s="8">
        <v>29067.039341350977</v>
      </c>
      <c r="H16" s="8">
        <v>25567.39863292735</v>
      </c>
      <c r="I16" s="8">
        <v>28063.672514773349</v>
      </c>
      <c r="J16" s="8">
        <v>26612.035995927792</v>
      </c>
      <c r="K16" s="8">
        <v>23508.703675153578</v>
      </c>
      <c r="L16" s="8">
        <v>22592.884913079935</v>
      </c>
      <c r="M16" s="8">
        <v>22060.0997601118</v>
      </c>
      <c r="N16" s="8">
        <v>21803.645544776929</v>
      </c>
      <c r="O16" s="8">
        <v>17924.171457648536</v>
      </c>
      <c r="P16" s="8">
        <v>17912.275527176753</v>
      </c>
      <c r="Q16" s="8">
        <v>14554.021525150347</v>
      </c>
      <c r="R16" s="8">
        <v>14966.547619998937</v>
      </c>
      <c r="S16" s="8">
        <v>13138.679840912153</v>
      </c>
      <c r="T16" s="8">
        <v>12306.940322815961</v>
      </c>
      <c r="U16" s="8">
        <v>13099.800671889361</v>
      </c>
      <c r="V16" s="8">
        <v>11937.216279660452</v>
      </c>
      <c r="W16" s="8">
        <v>9772.6779642015808</v>
      </c>
      <c r="X16" s="8">
        <v>8630.7701618781721</v>
      </c>
      <c r="Y16" s="8">
        <v>7857.4937149423249</v>
      </c>
      <c r="Z16" s="8">
        <v>7697.9393072259463</v>
      </c>
      <c r="AA16" s="8">
        <v>7655.0432349331686</v>
      </c>
    </row>
    <row r="17" spans="1:27">
      <c r="A17" s="16" t="s">
        <v>16</v>
      </c>
      <c r="B17" s="16" t="s">
        <v>15</v>
      </c>
      <c r="C17" s="8">
        <v>18.495453770000001</v>
      </c>
      <c r="D17" s="8">
        <v>19.318914499999998</v>
      </c>
      <c r="E17" s="8">
        <v>19.472539400000002</v>
      </c>
      <c r="F17" s="8">
        <v>17.805571460000003</v>
      </c>
      <c r="G17" s="8">
        <v>18.961290200000001</v>
      </c>
      <c r="H17" s="8">
        <v>19.041899539999999</v>
      </c>
      <c r="I17" s="8">
        <v>19.694034200000001</v>
      </c>
      <c r="J17" s="8">
        <v>19.50844274</v>
      </c>
      <c r="K17" s="8">
        <v>18.699351019999998</v>
      </c>
      <c r="L17" s="8">
        <v>18.530846930000003</v>
      </c>
      <c r="M17" s="8">
        <v>18.66600858</v>
      </c>
      <c r="N17" s="8">
        <v>18.751219399999997</v>
      </c>
      <c r="O17" s="8">
        <v>18.762380970000002</v>
      </c>
      <c r="P17" s="8">
        <v>18.563397119999998</v>
      </c>
      <c r="Q17" s="8">
        <v>18.074470270000003</v>
      </c>
      <c r="R17" s="8">
        <v>18.52900176</v>
      </c>
      <c r="S17" s="8">
        <v>18.3215325</v>
      </c>
      <c r="T17" s="8">
        <v>18.101952770000004</v>
      </c>
      <c r="U17" s="8">
        <v>18.403909980000002</v>
      </c>
      <c r="V17" s="8">
        <v>18.441073800000002</v>
      </c>
      <c r="W17" s="8">
        <v>18.13178117</v>
      </c>
      <c r="X17" s="8">
        <v>18.613482879999996</v>
      </c>
      <c r="Y17" s="8">
        <v>18.496372950000001</v>
      </c>
      <c r="Z17" s="8">
        <v>18.399584179999998</v>
      </c>
      <c r="AA17" s="8">
        <v>18.192030339999995</v>
      </c>
    </row>
    <row r="18" spans="1:27">
      <c r="A18" s="77" t="s">
        <v>82</v>
      </c>
      <c r="B18" s="77"/>
      <c r="C18" s="67">
        <v>613782.90722013428</v>
      </c>
      <c r="D18" s="67">
        <v>546650.93046640896</v>
      </c>
      <c r="E18" s="67">
        <v>519240.79044423264</v>
      </c>
      <c r="F18" s="67">
        <v>297048.30636725546</v>
      </c>
      <c r="G18" s="67">
        <v>268820.37485754635</v>
      </c>
      <c r="H18" s="67">
        <v>245940.05155607677</v>
      </c>
      <c r="I18" s="67">
        <v>251932.48667344204</v>
      </c>
      <c r="J18" s="67">
        <v>237800.40070792477</v>
      </c>
      <c r="K18" s="67">
        <v>188291.79693725277</v>
      </c>
      <c r="L18" s="67">
        <v>156824.83167256837</v>
      </c>
      <c r="M18" s="67">
        <v>149450.00673822861</v>
      </c>
      <c r="N18" s="67">
        <v>168114.15513298669</v>
      </c>
      <c r="O18" s="67">
        <v>147622.68223876081</v>
      </c>
      <c r="P18" s="67">
        <v>137996.68717402685</v>
      </c>
      <c r="Q18" s="67">
        <v>122864.57020661882</v>
      </c>
      <c r="R18" s="67">
        <v>122816.22120846111</v>
      </c>
      <c r="S18" s="67">
        <v>121965.41879900185</v>
      </c>
      <c r="T18" s="67">
        <v>122824.95100217921</v>
      </c>
      <c r="U18" s="67">
        <v>97985.86734595969</v>
      </c>
      <c r="V18" s="67">
        <v>93403.890681083794</v>
      </c>
      <c r="W18" s="67">
        <v>90086.772382366325</v>
      </c>
      <c r="X18" s="67">
        <v>78479.607792988012</v>
      </c>
      <c r="Y18" s="67">
        <v>74137.869086766819</v>
      </c>
      <c r="Z18" s="67">
        <v>69758.512130425603</v>
      </c>
      <c r="AA18" s="67">
        <v>60816.586648549892</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155837.334</v>
      </c>
      <c r="D21" s="8">
        <v>130463.9516</v>
      </c>
      <c r="E21" s="8">
        <v>120475.814</v>
      </c>
      <c r="F21" s="8">
        <v>24955.921279300244</v>
      </c>
      <c r="G21" s="8">
        <v>28031.590106964773</v>
      </c>
      <c r="H21" s="8">
        <v>24534.372834712336</v>
      </c>
      <c r="I21" s="8">
        <v>25555.343599284181</v>
      </c>
      <c r="J21" s="8">
        <v>23504.344000000001</v>
      </c>
      <c r="K21" s="8">
        <v>19184.976999999999</v>
      </c>
      <c r="L21" s="8">
        <v>15428.942999999999</v>
      </c>
      <c r="M21" s="8">
        <v>14086.1425</v>
      </c>
      <c r="N21" s="8">
        <v>15747.380999999999</v>
      </c>
      <c r="O21" s="8">
        <v>14667.777</v>
      </c>
      <c r="P21" s="8">
        <v>12732.736500000001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440.73224369536399</v>
      </c>
      <c r="D23" s="8">
        <v>617.74460166717006</v>
      </c>
      <c r="E23" s="8">
        <v>2823.8535395706099</v>
      </c>
      <c r="F23" s="8">
        <v>8600.2520346649435</v>
      </c>
      <c r="G23" s="8">
        <v>7079.1770741028558</v>
      </c>
      <c r="H23" s="8">
        <v>6683.8820734669935</v>
      </c>
      <c r="I23" s="8">
        <v>6160.7625782769801</v>
      </c>
      <c r="J23" s="8">
        <v>6668.7965742318602</v>
      </c>
      <c r="K23" s="8">
        <v>2442.4778663233196</v>
      </c>
      <c r="L23" s="8">
        <v>864.93856060503401</v>
      </c>
      <c r="M23" s="8">
        <v>1499.9216575835972</v>
      </c>
      <c r="N23" s="8">
        <v>2707.3895660373901</v>
      </c>
      <c r="O23" s="8">
        <v>3392.1315745237844</v>
      </c>
      <c r="P23" s="8">
        <v>3935.6792809635799</v>
      </c>
      <c r="Q23" s="8">
        <v>3962.5928819886844</v>
      </c>
      <c r="R23" s="8">
        <v>4304.4422096889994</v>
      </c>
      <c r="S23" s="8">
        <v>5207.5917075482894</v>
      </c>
      <c r="T23" s="8">
        <v>3.1542912E-4</v>
      </c>
      <c r="U23" s="8">
        <v>2.7400583000000001E-4</v>
      </c>
      <c r="V23" s="8">
        <v>2.7178629999999998E-4</v>
      </c>
      <c r="W23" s="8">
        <v>2.9870986999999997E-4</v>
      </c>
      <c r="X23" s="8">
        <v>2.8230562999999998E-4</v>
      </c>
      <c r="Y23" s="8">
        <v>2.5416590000000003E-4</v>
      </c>
      <c r="Z23" s="8">
        <v>2.4143289000000002E-4</v>
      </c>
      <c r="AA23" s="8">
        <v>2.3108191999999999E-4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223.01678464430702</v>
      </c>
      <c r="D25" s="8">
        <v>411.72202622491199</v>
      </c>
      <c r="E25" s="8">
        <v>679.49406452662902</v>
      </c>
      <c r="F25" s="8">
        <v>19906.972070897024</v>
      </c>
      <c r="G25" s="8">
        <v>4145.2213886130539</v>
      </c>
      <c r="H25" s="8">
        <v>2002.9895947358098</v>
      </c>
      <c r="I25" s="8">
        <v>7911.9789867915797</v>
      </c>
      <c r="J25" s="8">
        <v>1458.510247044866</v>
      </c>
      <c r="K25" s="8">
        <v>727.36277399140192</v>
      </c>
      <c r="L25" s="8">
        <v>289.50216008211589</v>
      </c>
      <c r="M25" s="8">
        <v>307.69838209576892</v>
      </c>
      <c r="N25" s="8">
        <v>2237.8234502124137</v>
      </c>
      <c r="O25" s="8">
        <v>2159.8942257871086</v>
      </c>
      <c r="P25" s="8">
        <v>4751.6111635466441</v>
      </c>
      <c r="Q25" s="8">
        <v>6189.5779185397141</v>
      </c>
      <c r="R25" s="8">
        <v>6758.8707067201003</v>
      </c>
      <c r="S25" s="8">
        <v>8443.5209911617003</v>
      </c>
      <c r="T25" s="8">
        <v>15252.61767255381</v>
      </c>
      <c r="U25" s="8">
        <v>8373.4290989419096</v>
      </c>
      <c r="V25" s="8">
        <v>9855.5864840243612</v>
      </c>
      <c r="W25" s="8">
        <v>8770.3997073180581</v>
      </c>
      <c r="X25" s="8">
        <v>12396.545688102531</v>
      </c>
      <c r="Y25" s="8">
        <v>13329.496893410429</v>
      </c>
      <c r="Z25" s="8">
        <v>14087.437997975021</v>
      </c>
      <c r="AA25" s="8">
        <v>9140.0092447257502</v>
      </c>
    </row>
    <row r="26" spans="1:27">
      <c r="A26" s="16" t="s">
        <v>22</v>
      </c>
      <c r="B26" s="16" t="s">
        <v>2</v>
      </c>
      <c r="C26" s="8">
        <v>27347.735259999998</v>
      </c>
      <c r="D26" s="8">
        <v>21599.671750000001</v>
      </c>
      <c r="E26" s="8">
        <v>30467.75215</v>
      </c>
      <c r="F26" s="8">
        <v>22508.891500000002</v>
      </c>
      <c r="G26" s="8">
        <v>17663.892749999999</v>
      </c>
      <c r="H26" s="8">
        <v>16914.253690000001</v>
      </c>
      <c r="I26" s="8">
        <v>14801.89552</v>
      </c>
      <c r="J26" s="8">
        <v>16624.348379999999</v>
      </c>
      <c r="K26" s="8">
        <v>15530.87926</v>
      </c>
      <c r="L26" s="8">
        <v>13977.232760000001</v>
      </c>
      <c r="M26" s="8">
        <v>11577.01534</v>
      </c>
      <c r="N26" s="8">
        <v>15433.086499999999</v>
      </c>
      <c r="O26" s="8">
        <v>11956.17921</v>
      </c>
      <c r="P26" s="8">
        <v>10158.987800000001</v>
      </c>
      <c r="Q26" s="8">
        <v>9219.4843199999996</v>
      </c>
      <c r="R26" s="8">
        <v>8140.6401599999999</v>
      </c>
      <c r="S26" s="8">
        <v>8508.4099800000004</v>
      </c>
      <c r="T26" s="8">
        <v>8613.1761299999998</v>
      </c>
      <c r="U26" s="8">
        <v>7579.1656999999996</v>
      </c>
      <c r="V26" s="8">
        <v>5939.3322699999999</v>
      </c>
      <c r="W26" s="8">
        <v>7782.4756000000007</v>
      </c>
      <c r="X26" s="8">
        <v>6125.6580999999996</v>
      </c>
      <c r="Y26" s="8">
        <v>5033.5051099999991</v>
      </c>
      <c r="Z26" s="8">
        <v>4759.3797400000003</v>
      </c>
      <c r="AA26" s="8">
        <v>4326.6857699999991</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974.13145219057458</v>
      </c>
      <c r="D28" s="8">
        <v>987.95210872970574</v>
      </c>
      <c r="E28" s="8">
        <v>1190.5270432337763</v>
      </c>
      <c r="F28" s="8">
        <v>1388.6642960029733</v>
      </c>
      <c r="G28" s="8">
        <v>1398.4379841513469</v>
      </c>
      <c r="H28" s="8">
        <v>1351.3633090821872</v>
      </c>
      <c r="I28" s="8">
        <v>1274.0854228436001</v>
      </c>
      <c r="J28" s="8">
        <v>1171.3150031369157</v>
      </c>
      <c r="K28" s="8">
        <v>1086.0242120284142</v>
      </c>
      <c r="L28" s="8">
        <v>1065.6391655796415</v>
      </c>
      <c r="M28" s="8">
        <v>1006.6307055354152</v>
      </c>
      <c r="N28" s="8">
        <v>902.73573600111047</v>
      </c>
      <c r="O28" s="8">
        <v>752.18084871927965</v>
      </c>
      <c r="P28" s="8">
        <v>738.033235957942</v>
      </c>
      <c r="Q28" s="8">
        <v>680.63111405924462</v>
      </c>
      <c r="R28" s="8">
        <v>624.70862366463859</v>
      </c>
      <c r="S28" s="8">
        <v>578.41792536593289</v>
      </c>
      <c r="T28" s="8">
        <v>524.10359609124612</v>
      </c>
      <c r="U28" s="8">
        <v>662.15337761682986</v>
      </c>
      <c r="V28" s="8">
        <v>659.5503454619311</v>
      </c>
      <c r="W28" s="8">
        <v>722.63670460756089</v>
      </c>
      <c r="X28" s="8">
        <v>615.00508729667285</v>
      </c>
      <c r="Y28" s="8">
        <v>574.78981186250758</v>
      </c>
      <c r="Z28" s="8">
        <v>503.65139436154584</v>
      </c>
      <c r="AA28" s="8">
        <v>552.98144273043192</v>
      </c>
    </row>
    <row r="29" spans="1:27">
      <c r="A29" s="16" t="s">
        <v>22</v>
      </c>
      <c r="B29" s="16" t="s">
        <v>8</v>
      </c>
      <c r="C29" s="8">
        <v>1228.0455490764793</v>
      </c>
      <c r="D29" s="8">
        <v>1296.6067121449034</v>
      </c>
      <c r="E29" s="8">
        <v>1175.4532627377839</v>
      </c>
      <c r="F29" s="8">
        <v>1252.3294907186225</v>
      </c>
      <c r="G29" s="8">
        <v>1319.2835114684181</v>
      </c>
      <c r="H29" s="8">
        <v>1195.1407524079839</v>
      </c>
      <c r="I29" s="8">
        <v>1156.3935361921851</v>
      </c>
      <c r="J29" s="8">
        <v>1047.9714233812686</v>
      </c>
      <c r="K29" s="8">
        <v>917.55405486448046</v>
      </c>
      <c r="L29" s="8">
        <v>902.58000713251261</v>
      </c>
      <c r="M29" s="8">
        <v>883.25448424543436</v>
      </c>
      <c r="N29" s="8">
        <v>742.25132175160331</v>
      </c>
      <c r="O29" s="8">
        <v>714.50767661096643</v>
      </c>
      <c r="P29" s="8">
        <v>706.06510398365515</v>
      </c>
      <c r="Q29" s="8">
        <v>650.95447943581098</v>
      </c>
      <c r="R29" s="8">
        <v>638.50877975774267</v>
      </c>
      <c r="S29" s="8">
        <v>579.9949265968371</v>
      </c>
      <c r="T29" s="8">
        <v>525.524196504011</v>
      </c>
      <c r="U29" s="8">
        <v>508.97917754037945</v>
      </c>
      <c r="V29" s="8">
        <v>472.95516189550648</v>
      </c>
      <c r="W29" s="8">
        <v>386.07415996990159</v>
      </c>
      <c r="X29" s="8">
        <v>400.5170103634012</v>
      </c>
      <c r="Y29" s="8">
        <v>390.37625389336461</v>
      </c>
      <c r="Z29" s="8">
        <v>324.55618874702458</v>
      </c>
      <c r="AA29" s="8">
        <v>297.31179294243907</v>
      </c>
    </row>
    <row r="30" spans="1:27">
      <c r="A30" s="16" t="s">
        <v>22</v>
      </c>
      <c r="B30" s="16" t="s">
        <v>83</v>
      </c>
      <c r="C30" s="8">
        <v>28.697531424078498</v>
      </c>
      <c r="D30" s="8">
        <v>175.483930948986</v>
      </c>
      <c r="E30" s="8">
        <v>247.46064299441699</v>
      </c>
      <c r="F30" s="8">
        <v>693.24778608677002</v>
      </c>
      <c r="G30" s="8">
        <v>717.01365741829102</v>
      </c>
      <c r="H30" s="8">
        <v>641.63522538431209</v>
      </c>
      <c r="I30" s="8">
        <v>627.35024532101409</v>
      </c>
      <c r="J30" s="8">
        <v>582.55535873343297</v>
      </c>
      <c r="K30" s="8">
        <v>537.72861436714606</v>
      </c>
      <c r="L30" s="8">
        <v>517.08404869713991</v>
      </c>
      <c r="M30" s="8">
        <v>498.58031775607697</v>
      </c>
      <c r="N30" s="8">
        <v>464.52969274357599</v>
      </c>
      <c r="O30" s="8">
        <v>445.23612840846806</v>
      </c>
      <c r="P30" s="8">
        <v>416.46780557046299</v>
      </c>
      <c r="Q30" s="8">
        <v>377.64081388401598</v>
      </c>
      <c r="R30" s="8">
        <v>367.66247841773702</v>
      </c>
      <c r="S30" s="8">
        <v>340.09604977495798</v>
      </c>
      <c r="T30" s="8">
        <v>319.80673777978001</v>
      </c>
      <c r="U30" s="8">
        <v>318.74776796465903</v>
      </c>
      <c r="V30" s="8">
        <v>299.94453603709502</v>
      </c>
      <c r="W30" s="8">
        <v>255.1562818763</v>
      </c>
      <c r="X30" s="8">
        <v>225.66580678452499</v>
      </c>
      <c r="Y30" s="8">
        <v>189.42970355995902</v>
      </c>
      <c r="Z30" s="8">
        <v>56.736715047308991</v>
      </c>
      <c r="AA30" s="8">
        <v>62.576192725573001</v>
      </c>
    </row>
    <row r="31" spans="1:27">
      <c r="A31" s="16" t="s">
        <v>22</v>
      </c>
      <c r="B31" s="16" t="s">
        <v>192</v>
      </c>
      <c r="C31" s="8">
        <v>3369.2293999999997</v>
      </c>
      <c r="D31" s="8">
        <v>3282.3858</v>
      </c>
      <c r="E31" s="8">
        <v>3090.5095242165594</v>
      </c>
      <c r="F31" s="8">
        <v>6999.7295072840034</v>
      </c>
      <c r="G31" s="8">
        <v>25481.862318641619</v>
      </c>
      <c r="H31" s="8">
        <v>23088.852364397306</v>
      </c>
      <c r="I31" s="8">
        <v>24489.248019081388</v>
      </c>
      <c r="J31" s="8">
        <v>23110.188854599332</v>
      </c>
      <c r="K31" s="8">
        <v>20333.351305942801</v>
      </c>
      <c r="L31" s="8">
        <v>19830.302334737386</v>
      </c>
      <c r="M31" s="8">
        <v>19262.475639897533</v>
      </c>
      <c r="N31" s="8">
        <v>19050.385504926839</v>
      </c>
      <c r="O31" s="8">
        <v>15465.496501745589</v>
      </c>
      <c r="P31" s="8">
        <v>15520.003009735661</v>
      </c>
      <c r="Q31" s="8">
        <v>12555.281356456055</v>
      </c>
      <c r="R31" s="8">
        <v>12985.653538860448</v>
      </c>
      <c r="S31" s="8">
        <v>11253.395254667254</v>
      </c>
      <c r="T31" s="8">
        <v>10585.376233739791</v>
      </c>
      <c r="U31" s="8">
        <v>11441.530597133697</v>
      </c>
      <c r="V31" s="8">
        <v>10358.203673909469</v>
      </c>
      <c r="W31" s="8">
        <v>8699.8376986779331</v>
      </c>
      <c r="X31" s="8">
        <v>7546.532050650143</v>
      </c>
      <c r="Y31" s="8">
        <v>6943.305083913996</v>
      </c>
      <c r="Z31" s="8">
        <v>6777.3299919992687</v>
      </c>
      <c r="AA31" s="8">
        <v>6769.2702097407055</v>
      </c>
    </row>
    <row r="32" spans="1:27">
      <c r="A32" s="16" t="s">
        <v>22</v>
      </c>
      <c r="B32" s="16" t="s">
        <v>15</v>
      </c>
      <c r="C32" s="8">
        <v>7.1537960000000007</v>
      </c>
      <c r="D32" s="8">
        <v>7.6895033999999995</v>
      </c>
      <c r="E32" s="8">
        <v>7.855416</v>
      </c>
      <c r="F32" s="8">
        <v>7.1444413999999998</v>
      </c>
      <c r="G32" s="8">
        <v>7.2112560000000006</v>
      </c>
      <c r="H32" s="8">
        <v>7.2287759999999999</v>
      </c>
      <c r="I32" s="8">
        <v>7.1579106000000001</v>
      </c>
      <c r="J32" s="8">
        <v>7.0387579999999996</v>
      </c>
      <c r="K32" s="8">
        <v>6.5342035999999997</v>
      </c>
      <c r="L32" s="8">
        <v>6.3391060000000001</v>
      </c>
      <c r="M32" s="8">
        <v>6.12826</v>
      </c>
      <c r="N32" s="8">
        <v>6.2070806000000003</v>
      </c>
      <c r="O32" s="8">
        <v>6.1826850000000002</v>
      </c>
      <c r="P32" s="8">
        <v>6.1759135999999994</v>
      </c>
      <c r="Q32" s="8">
        <v>5.9956513999999999</v>
      </c>
      <c r="R32" s="8">
        <v>6.0172133999999993</v>
      </c>
      <c r="S32" s="8">
        <v>5.9391340000000001</v>
      </c>
      <c r="T32" s="8">
        <v>5.8309150000000001</v>
      </c>
      <c r="U32" s="8">
        <v>5.9364976</v>
      </c>
      <c r="V32" s="8">
        <v>5.8874214</v>
      </c>
      <c r="W32" s="8">
        <v>5.7409930000000005</v>
      </c>
      <c r="X32" s="8">
        <v>5.9030659999999999</v>
      </c>
      <c r="Y32" s="8">
        <v>5.7682045999999998</v>
      </c>
      <c r="Z32" s="8">
        <v>5.6475884000000001</v>
      </c>
      <c r="AA32" s="8">
        <v>5.6894125999999998</v>
      </c>
    </row>
    <row r="33" spans="1:27">
      <c r="A33" s="77" t="s">
        <v>82</v>
      </c>
      <c r="B33" s="77"/>
      <c r="C33" s="67">
        <v>189456.07601703081</v>
      </c>
      <c r="D33" s="67">
        <v>158843.20803311569</v>
      </c>
      <c r="E33" s="67">
        <v>160158.71964327976</v>
      </c>
      <c r="F33" s="67">
        <v>86313.15240635458</v>
      </c>
      <c r="G33" s="67">
        <v>85843.690047360345</v>
      </c>
      <c r="H33" s="67">
        <v>76419.718620186934</v>
      </c>
      <c r="I33" s="67">
        <v>81984.215818390934</v>
      </c>
      <c r="J33" s="67">
        <v>74175.06859912767</v>
      </c>
      <c r="K33" s="67">
        <v>60766.889291117557</v>
      </c>
      <c r="L33" s="67">
        <v>52882.561142833831</v>
      </c>
      <c r="M33" s="67">
        <v>49127.847287113822</v>
      </c>
      <c r="N33" s="67">
        <v>57291.78985227293</v>
      </c>
      <c r="O33" s="67">
        <v>49559.5858507952</v>
      </c>
      <c r="P33" s="67">
        <v>48965.759813357938</v>
      </c>
      <c r="Q33" s="67">
        <v>33642.158535763527</v>
      </c>
      <c r="R33" s="67">
        <v>33826.503710509671</v>
      </c>
      <c r="S33" s="67">
        <v>34917.365969114973</v>
      </c>
      <c r="T33" s="67">
        <v>35826.435797097758</v>
      </c>
      <c r="U33" s="67">
        <v>28889.942490803303</v>
      </c>
      <c r="V33" s="67">
        <v>27591.460164514661</v>
      </c>
      <c r="W33" s="67">
        <v>26622.321444159628</v>
      </c>
      <c r="X33" s="67">
        <v>27315.827091502899</v>
      </c>
      <c r="Y33" s="67">
        <v>26466.671315406162</v>
      </c>
      <c r="Z33" s="67">
        <v>26514.739857963057</v>
      </c>
      <c r="AA33" s="67">
        <v>21154.524296546821</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188189.89749999999</v>
      </c>
      <c r="D36" s="8">
        <v>178839.8695</v>
      </c>
      <c r="E36" s="8">
        <v>166073.80756000002</v>
      </c>
      <c r="F36" s="8">
        <v>44305.937228595787</v>
      </c>
      <c r="G36" s="8">
        <v>49694.756548573147</v>
      </c>
      <c r="H36" s="8">
        <v>47500.580531377767</v>
      </c>
      <c r="I36" s="8">
        <v>45405.545863405277</v>
      </c>
      <c r="J36" s="8">
        <v>41114.248950368863</v>
      </c>
      <c r="K36" s="8">
        <v>34114.809984086154</v>
      </c>
      <c r="L36" s="8">
        <v>30094.847599724431</v>
      </c>
      <c r="M36" s="8">
        <v>28563.578950271381</v>
      </c>
      <c r="N36" s="8">
        <v>32862.456803645633</v>
      </c>
      <c r="O36" s="8">
        <v>27723.936462072041</v>
      </c>
      <c r="P36" s="8">
        <v>25519.715053969438</v>
      </c>
      <c r="Q36" s="8">
        <v>25692.896689142202</v>
      </c>
      <c r="R36" s="8">
        <v>23835.386220910117</v>
      </c>
      <c r="S36" s="8">
        <v>16735.880490831169</v>
      </c>
      <c r="T36" s="8">
        <v>15698.566305994198</v>
      </c>
      <c r="U36" s="8">
        <v>13213.2932936581</v>
      </c>
      <c r="V36" s="8">
        <v>13704.1315</v>
      </c>
      <c r="W36" s="8">
        <v>12623.124600000001</v>
      </c>
      <c r="X36" s="8">
        <v>10019.265300000001</v>
      </c>
      <c r="Y36" s="8">
        <v>9183.2206999999999</v>
      </c>
      <c r="Z36" s="8">
        <v>9433.6976999999988</v>
      </c>
      <c r="AA36" s="8">
        <v>9012.8546999999999</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7388.8644867519961</v>
      </c>
      <c r="D38" s="8">
        <v>7320.3146443474207</v>
      </c>
      <c r="E38" s="8">
        <v>12378.236247145514</v>
      </c>
      <c r="F38" s="8">
        <v>22137.645931268169</v>
      </c>
      <c r="G38" s="8">
        <v>15865.30948224137</v>
      </c>
      <c r="H38" s="8">
        <v>16642.921707036145</v>
      </c>
      <c r="I38" s="8">
        <v>13067.936432239039</v>
      </c>
      <c r="J38" s="8">
        <v>17078.627769873066</v>
      </c>
      <c r="K38" s="8">
        <v>9978.9825934932924</v>
      </c>
      <c r="L38" s="8">
        <v>6378.8724088816898</v>
      </c>
      <c r="M38" s="8">
        <v>7510.6555207708498</v>
      </c>
      <c r="N38" s="8">
        <v>9104.1828405248798</v>
      </c>
      <c r="O38" s="8">
        <v>10896.56091662683</v>
      </c>
      <c r="P38" s="8">
        <v>9488.2758302605143</v>
      </c>
      <c r="Q38" s="8">
        <v>9681.705830993651</v>
      </c>
      <c r="R38" s="8">
        <v>9797.6170058688203</v>
      </c>
      <c r="S38" s="8">
        <v>11647.74956497518</v>
      </c>
      <c r="T38" s="8">
        <v>11381.5606265305</v>
      </c>
      <c r="U38" s="8">
        <v>8330.5017715437407</v>
      </c>
      <c r="V38" s="8">
        <v>4484.5301691213999</v>
      </c>
      <c r="W38" s="8">
        <v>6845.9695000000002</v>
      </c>
      <c r="X38" s="8">
        <v>6371.7775000000001</v>
      </c>
      <c r="Y38" s="8">
        <v>5818.8617000000004</v>
      </c>
      <c r="Z38" s="8">
        <v>5396.6185999999998</v>
      </c>
      <c r="AA38" s="8">
        <v>3408.9180000000001</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62.345802142531994</v>
      </c>
      <c r="D40" s="8">
        <v>95.86262043687799</v>
      </c>
      <c r="E40" s="8">
        <v>392.32375797715099</v>
      </c>
      <c r="F40" s="8">
        <v>5831.544244637711</v>
      </c>
      <c r="G40" s="8">
        <v>138.29010417673103</v>
      </c>
      <c r="H40" s="8">
        <v>266.996168451806</v>
      </c>
      <c r="I40" s="8">
        <v>621.93885611842097</v>
      </c>
      <c r="J40" s="8">
        <v>310.639683588124</v>
      </c>
      <c r="K40" s="8">
        <v>83.506384471676995</v>
      </c>
      <c r="L40" s="8">
        <v>306.74877593310595</v>
      </c>
      <c r="M40" s="8">
        <v>714.98055066824509</v>
      </c>
      <c r="N40" s="8">
        <v>2064.0628561777157</v>
      </c>
      <c r="O40" s="8">
        <v>2435.4404619265365</v>
      </c>
      <c r="P40" s="8">
        <v>3849.6053160195156</v>
      </c>
      <c r="Q40" s="8">
        <v>4664.2937742796812</v>
      </c>
      <c r="R40" s="8">
        <v>4434.6498787000264</v>
      </c>
      <c r="S40" s="8">
        <v>10007.360360153445</v>
      </c>
      <c r="T40" s="8">
        <v>10435.307783226956</v>
      </c>
      <c r="U40" s="8">
        <v>7525.6259875351652</v>
      </c>
      <c r="V40" s="8">
        <v>9092.9517291872889</v>
      </c>
      <c r="W40" s="8">
        <v>4836.5042711723108</v>
      </c>
      <c r="X40" s="8">
        <v>5649.4956584757947</v>
      </c>
      <c r="Y40" s="8">
        <v>4498.9693160815177</v>
      </c>
      <c r="Z40" s="8">
        <v>1905.5801122243502</v>
      </c>
      <c r="AA40" s="8">
        <v>75.377609033015005</v>
      </c>
    </row>
    <row r="41" spans="1:27">
      <c r="A41" s="16" t="s">
        <v>23</v>
      </c>
      <c r="B41" s="16" t="s">
        <v>2</v>
      </c>
      <c r="C41" s="8">
        <v>5317.7748000000001</v>
      </c>
      <c r="D41" s="8">
        <v>4750.5510000000004</v>
      </c>
      <c r="E41" s="8">
        <v>4640.5755999999992</v>
      </c>
      <c r="F41" s="8">
        <v>4256.6041999999989</v>
      </c>
      <c r="G41" s="8">
        <v>3984.7020000000002</v>
      </c>
      <c r="H41" s="8">
        <v>3745.4358999999999</v>
      </c>
      <c r="I41" s="8">
        <v>3253.4846000000002</v>
      </c>
      <c r="J41" s="8">
        <v>3351.5758000000001</v>
      </c>
      <c r="K41" s="8">
        <v>2878.7547999999997</v>
      </c>
      <c r="L41" s="8">
        <v>2671.1765</v>
      </c>
      <c r="M41" s="8">
        <v>2580.8533399999997</v>
      </c>
      <c r="N41" s="8">
        <v>818.38940000000002</v>
      </c>
      <c r="O41" s="8">
        <v>727.77324999999996</v>
      </c>
      <c r="P41" s="8">
        <v>645.73493999999994</v>
      </c>
      <c r="Q41" s="8">
        <v>608.22019999999998</v>
      </c>
      <c r="R41" s="8">
        <v>615.46619999999996</v>
      </c>
      <c r="S41" s="8">
        <v>0.17131031999999999</v>
      </c>
      <c r="T41" s="8">
        <v>0.16120487999999999</v>
      </c>
      <c r="U41" s="8">
        <v>4.9858899999999999E-7</v>
      </c>
      <c r="V41" s="8">
        <v>4.6342873000000001E-7</v>
      </c>
      <c r="W41" s="8">
        <v>0.39200173999999999</v>
      </c>
      <c r="X41" s="8">
        <v>4.0703506E-7</v>
      </c>
      <c r="Y41" s="8">
        <v>1.0685924</v>
      </c>
      <c r="Z41" s="8">
        <v>3.9958901E-7</v>
      </c>
      <c r="AA41" s="8">
        <v>1.1729887000000001E-6</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647.84261937853842</v>
      </c>
      <c r="D43" s="8">
        <v>630.16673218209655</v>
      </c>
      <c r="E43" s="8">
        <v>661.69185391614849</v>
      </c>
      <c r="F43" s="8">
        <v>1611.1996620419773</v>
      </c>
      <c r="G43" s="8">
        <v>1625.1690274083646</v>
      </c>
      <c r="H43" s="8">
        <v>1481.9176648682121</v>
      </c>
      <c r="I43" s="8">
        <v>1437.4140747994743</v>
      </c>
      <c r="J43" s="8">
        <v>1263.0403492242399</v>
      </c>
      <c r="K43" s="8">
        <v>1132.3106981254739</v>
      </c>
      <c r="L43" s="8">
        <v>1069.8727173867931</v>
      </c>
      <c r="M43" s="8">
        <v>1002.0599049427893</v>
      </c>
      <c r="N43" s="8">
        <v>971.93797550314707</v>
      </c>
      <c r="O43" s="8">
        <v>891.42214935528136</v>
      </c>
      <c r="P43" s="8">
        <v>845.31139501390874</v>
      </c>
      <c r="Q43" s="8">
        <v>772.74045845813043</v>
      </c>
      <c r="R43" s="8">
        <v>749.95286049078686</v>
      </c>
      <c r="S43" s="8">
        <v>671.02194532023805</v>
      </c>
      <c r="T43" s="8">
        <v>632.93856864538429</v>
      </c>
      <c r="U43" s="8">
        <v>570.21574415943405</v>
      </c>
      <c r="V43" s="8">
        <v>527.29523511942944</v>
      </c>
      <c r="W43" s="8">
        <v>542.87817414554684</v>
      </c>
      <c r="X43" s="8">
        <v>497.14096497792832</v>
      </c>
      <c r="Y43" s="8">
        <v>453.30130571528116</v>
      </c>
      <c r="Z43" s="8">
        <v>476.41645406493996</v>
      </c>
      <c r="AA43" s="8">
        <v>511.59061432728561</v>
      </c>
    </row>
    <row r="44" spans="1:27">
      <c r="A44" s="16" t="s">
        <v>23</v>
      </c>
      <c r="B44" s="16" t="s">
        <v>8</v>
      </c>
      <c r="C44" s="8">
        <v>640.38437183125097</v>
      </c>
      <c r="D44" s="8">
        <v>612.8984082996576</v>
      </c>
      <c r="E44" s="8">
        <v>507.66575521547054</v>
      </c>
      <c r="F44" s="8">
        <v>708.02940445443289</v>
      </c>
      <c r="G44" s="8">
        <v>843.08688365439696</v>
      </c>
      <c r="H44" s="8">
        <v>822.96295020656714</v>
      </c>
      <c r="I44" s="8">
        <v>764.40378463651609</v>
      </c>
      <c r="J44" s="8">
        <v>802.08977249414193</v>
      </c>
      <c r="K44" s="8">
        <v>1078.2339255123266</v>
      </c>
      <c r="L44" s="8">
        <v>981.86747627639147</v>
      </c>
      <c r="M44" s="8">
        <v>940.05332651983326</v>
      </c>
      <c r="N44" s="8">
        <v>801.36009590813978</v>
      </c>
      <c r="O44" s="8">
        <v>789.74356776740922</v>
      </c>
      <c r="P44" s="8">
        <v>721.05854911184622</v>
      </c>
      <c r="Q44" s="8">
        <v>720.37077554135408</v>
      </c>
      <c r="R44" s="8">
        <v>726.84223155019765</v>
      </c>
      <c r="S44" s="8">
        <v>706.93378996932267</v>
      </c>
      <c r="T44" s="8">
        <v>680.1590019896837</v>
      </c>
      <c r="U44" s="8">
        <v>634.51908179837937</v>
      </c>
      <c r="V44" s="8">
        <v>599.35515720602143</v>
      </c>
      <c r="W44" s="8">
        <v>459.0904212694511</v>
      </c>
      <c r="X44" s="8">
        <v>482.40700167335325</v>
      </c>
      <c r="Y44" s="8">
        <v>520.64452656382161</v>
      </c>
      <c r="Z44" s="8">
        <v>485.61123296448028</v>
      </c>
      <c r="AA44" s="8">
        <v>486.49903576271834</v>
      </c>
    </row>
    <row r="45" spans="1:27">
      <c r="A45" s="16" t="s">
        <v>23</v>
      </c>
      <c r="B45" s="16" t="s">
        <v>83</v>
      </c>
      <c r="C45" s="8">
        <v>14.661376914167999</v>
      </c>
      <c r="D45" s="8">
        <v>14.210195781008</v>
      </c>
      <c r="E45" s="8">
        <v>13.642641704262999</v>
      </c>
      <c r="F45" s="8">
        <v>235.00896060048501</v>
      </c>
      <c r="G45" s="8">
        <v>225.9396166352</v>
      </c>
      <c r="H45" s="8">
        <v>209.72198878476698</v>
      </c>
      <c r="I45" s="8">
        <v>206.47593222873698</v>
      </c>
      <c r="J45" s="8">
        <v>194.79979161771999</v>
      </c>
      <c r="K45" s="8">
        <v>183.78122300905798</v>
      </c>
      <c r="L45" s="8">
        <v>176.28045700657802</v>
      </c>
      <c r="M45" s="8">
        <v>168.86255006116698</v>
      </c>
      <c r="N45" s="8">
        <v>159.71942943425901</v>
      </c>
      <c r="O45" s="8">
        <v>154.881534176554</v>
      </c>
      <c r="P45" s="8">
        <v>146.60922163965202</v>
      </c>
      <c r="Q45" s="8">
        <v>139.260578220719</v>
      </c>
      <c r="R45" s="8">
        <v>255.508988403193</v>
      </c>
      <c r="S45" s="8">
        <v>244.391750577202</v>
      </c>
      <c r="T45" s="8">
        <v>236.77956652042701</v>
      </c>
      <c r="U45" s="8">
        <v>229.38076586768102</v>
      </c>
      <c r="V45" s="8">
        <v>216.980460995106</v>
      </c>
      <c r="W45" s="8">
        <v>245.77976782149901</v>
      </c>
      <c r="X45" s="8">
        <v>242.98685792606699</v>
      </c>
      <c r="Y45" s="8">
        <v>303.14086634080599</v>
      </c>
      <c r="Z45" s="8">
        <v>229.15608607002099</v>
      </c>
      <c r="AA45" s="8">
        <v>296.31187151055002</v>
      </c>
    </row>
    <row r="46" spans="1:27">
      <c r="A46" s="16" t="s">
        <v>23</v>
      </c>
      <c r="B46" s="16" t="s">
        <v>192</v>
      </c>
      <c r="C46" s="8">
        <v>5788.73214152938</v>
      </c>
      <c r="D46" s="8">
        <v>5422.5586423464001</v>
      </c>
      <c r="E46" s="8">
        <v>4584.6756628498615</v>
      </c>
      <c r="F46" s="8">
        <v>4249.1666417082934</v>
      </c>
      <c r="G46" s="8">
        <v>3585.176958792626</v>
      </c>
      <c r="H46" s="8">
        <v>2478.5462064990547</v>
      </c>
      <c r="I46" s="8">
        <v>3574.4244357290822</v>
      </c>
      <c r="J46" s="8">
        <v>3501.8470834640593</v>
      </c>
      <c r="K46" s="8">
        <v>3175.3523111237832</v>
      </c>
      <c r="L46" s="8">
        <v>2762.5825207221569</v>
      </c>
      <c r="M46" s="8">
        <v>2797.6240650512332</v>
      </c>
      <c r="N46" s="8">
        <v>2753.2599871456468</v>
      </c>
      <c r="O46" s="8">
        <v>2458.6749046986597</v>
      </c>
      <c r="P46" s="8">
        <v>2392.2724665329843</v>
      </c>
      <c r="Q46" s="8">
        <v>1998.7401193014944</v>
      </c>
      <c r="R46" s="8">
        <v>1980.8940312904033</v>
      </c>
      <c r="S46" s="8">
        <v>1885.2845382861474</v>
      </c>
      <c r="T46" s="8">
        <v>1721.5640406193288</v>
      </c>
      <c r="U46" s="8">
        <v>1658.2700257780273</v>
      </c>
      <c r="V46" s="8">
        <v>1579.0125584246855</v>
      </c>
      <c r="W46" s="8">
        <v>1072.840218809617</v>
      </c>
      <c r="X46" s="8">
        <v>1084.238065324364</v>
      </c>
      <c r="Y46" s="8">
        <v>914.18858367055793</v>
      </c>
      <c r="Z46" s="8">
        <v>920.60926893172814</v>
      </c>
      <c r="AA46" s="8">
        <v>885.77297588853241</v>
      </c>
    </row>
    <row r="47" spans="1:27">
      <c r="A47" s="16" t="s">
        <v>23</v>
      </c>
      <c r="B47" s="16" t="s">
        <v>15</v>
      </c>
      <c r="C47" s="8">
        <v>2.7079814</v>
      </c>
      <c r="D47" s="8">
        <v>3.2738385999999999</v>
      </c>
      <c r="E47" s="8">
        <v>3.7379804999999999</v>
      </c>
      <c r="F47" s="8">
        <v>3.6479116</v>
      </c>
      <c r="G47" s="8">
        <v>3.9484626</v>
      </c>
      <c r="H47" s="8">
        <v>4.1092855999999998</v>
      </c>
      <c r="I47" s="8">
        <v>4.2782416999999997</v>
      </c>
      <c r="J47" s="8">
        <v>4.2511533000000004</v>
      </c>
      <c r="K47" s="8">
        <v>4.1314307000000001</v>
      </c>
      <c r="L47" s="8">
        <v>4.2295425</v>
      </c>
      <c r="M47" s="8">
        <v>4.3368456999999996</v>
      </c>
      <c r="N47" s="8">
        <v>4.3979539999999995</v>
      </c>
      <c r="O47" s="8">
        <v>4.493887</v>
      </c>
      <c r="P47" s="8">
        <v>4.5522979999999995</v>
      </c>
      <c r="Q47" s="8">
        <v>4.5917790000000007</v>
      </c>
      <c r="R47" s="8">
        <v>4.6867709999999994</v>
      </c>
      <c r="S47" s="8">
        <v>4.6783905999999993</v>
      </c>
      <c r="T47" s="8">
        <v>4.7015434999999997</v>
      </c>
      <c r="U47" s="8">
        <v>4.7854214000000006</v>
      </c>
      <c r="V47" s="8">
        <v>4.7994319999999995</v>
      </c>
      <c r="W47" s="8">
        <v>4.8679755999999994</v>
      </c>
      <c r="X47" s="8">
        <v>4.9413926000000004</v>
      </c>
      <c r="Y47" s="8">
        <v>4.9542190000000002</v>
      </c>
      <c r="Z47" s="8">
        <v>5.0159309999999993</v>
      </c>
      <c r="AA47" s="8">
        <v>4.9923909999999996</v>
      </c>
    </row>
    <row r="48" spans="1:27">
      <c r="A48" s="77" t="s">
        <v>82</v>
      </c>
      <c r="B48" s="77"/>
      <c r="C48" s="67">
        <v>208053.21107994783</v>
      </c>
      <c r="D48" s="67">
        <v>197689.70558199345</v>
      </c>
      <c r="E48" s="67">
        <v>189256.35705930844</v>
      </c>
      <c r="F48" s="67">
        <v>83338.78418490685</v>
      </c>
      <c r="G48" s="67">
        <v>75966.37908408184</v>
      </c>
      <c r="H48" s="67">
        <v>73153.192402824323</v>
      </c>
      <c r="I48" s="67">
        <v>68335.902220856558</v>
      </c>
      <c r="J48" s="67">
        <v>67621.120353930208</v>
      </c>
      <c r="K48" s="67">
        <v>52629.863350521766</v>
      </c>
      <c r="L48" s="67">
        <v>44446.477998431146</v>
      </c>
      <c r="M48" s="67">
        <v>44283.005053985507</v>
      </c>
      <c r="N48" s="67">
        <v>49539.767342339423</v>
      </c>
      <c r="O48" s="67">
        <v>46082.9271336233</v>
      </c>
      <c r="P48" s="67">
        <v>43613.135070547862</v>
      </c>
      <c r="Q48" s="67">
        <v>44282.820204937241</v>
      </c>
      <c r="R48" s="67">
        <v>42401.004188213541</v>
      </c>
      <c r="S48" s="67">
        <v>41903.472141032704</v>
      </c>
      <c r="T48" s="67">
        <v>40791.738641906471</v>
      </c>
      <c r="U48" s="67">
        <v>32166.592092239116</v>
      </c>
      <c r="V48" s="67">
        <v>30209.056242517359</v>
      </c>
      <c r="W48" s="67">
        <v>26631.446930558428</v>
      </c>
      <c r="X48" s="67">
        <v>24352.252741384546</v>
      </c>
      <c r="Y48" s="67">
        <v>21698.349809771986</v>
      </c>
      <c r="Z48" s="67">
        <v>18852.705385655107</v>
      </c>
      <c r="AA48" s="67">
        <v>14682.317198695089</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123812.46400000001</v>
      </c>
      <c r="D52" s="8">
        <v>119688.227</v>
      </c>
      <c r="E52" s="8">
        <v>79497.073999999993</v>
      </c>
      <c r="F52" s="8">
        <v>23889.737515774279</v>
      </c>
      <c r="G52" s="8">
        <v>23440.515334727705</v>
      </c>
      <c r="H52" s="8">
        <v>22323.169043450423</v>
      </c>
      <c r="I52" s="8">
        <v>18654.916286698251</v>
      </c>
      <c r="J52" s="8">
        <v>21426.234844212751</v>
      </c>
      <c r="K52" s="8">
        <v>18992.840476230213</v>
      </c>
      <c r="L52" s="8">
        <v>16163.619500000001</v>
      </c>
      <c r="M52" s="8">
        <v>15404.487999999999</v>
      </c>
      <c r="N52" s="8">
        <v>15209.7515</v>
      </c>
      <c r="O52" s="8">
        <v>10712.490699999998</v>
      </c>
      <c r="P52" s="8">
        <v>7744.3149999999996</v>
      </c>
      <c r="Q52" s="8">
        <v>11427.068499999999</v>
      </c>
      <c r="R52" s="8">
        <v>11203.0175</v>
      </c>
      <c r="S52" s="8">
        <v>10542.450500000001</v>
      </c>
      <c r="T52" s="8">
        <v>10237.764499999999</v>
      </c>
      <c r="U52" s="8">
        <v>9025.0589999999993</v>
      </c>
      <c r="V52" s="8">
        <v>7980.7727999999997</v>
      </c>
      <c r="W52" s="8">
        <v>8141.9852000000001</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136.62912</v>
      </c>
      <c r="D54" s="8">
        <v>48.912730000000003</v>
      </c>
      <c r="E54" s="8">
        <v>292.80520000000001</v>
      </c>
      <c r="F54" s="8">
        <v>316.93865999999997</v>
      </c>
      <c r="G54" s="8">
        <v>1353.0540000000001</v>
      </c>
      <c r="H54" s="8">
        <v>611.61830000000009</v>
      </c>
      <c r="I54" s="8">
        <v>2028.1731000000002</v>
      </c>
      <c r="J54" s="8">
        <v>1004.0100600000001</v>
      </c>
      <c r="K54" s="8">
        <v>271.8297</v>
      </c>
      <c r="L54" s="8">
        <v>87.843119999999999</v>
      </c>
      <c r="M54" s="8">
        <v>123.45787</v>
      </c>
      <c r="N54" s="8">
        <v>223.03951999999998</v>
      </c>
      <c r="O54" s="8">
        <v>293.27659999999997</v>
      </c>
      <c r="P54" s="8">
        <v>0</v>
      </c>
      <c r="Q54" s="8">
        <v>0</v>
      </c>
      <c r="R54" s="8">
        <v>0</v>
      </c>
      <c r="S54" s="8">
        <v>0</v>
      </c>
      <c r="T54" s="8">
        <v>0</v>
      </c>
      <c r="U54" s="8">
        <v>0</v>
      </c>
      <c r="V54" s="8">
        <v>0</v>
      </c>
      <c r="W54" s="8">
        <v>0</v>
      </c>
      <c r="X54" s="8">
        <v>0</v>
      </c>
      <c r="Y54" s="8">
        <v>0</v>
      </c>
      <c r="Z54" s="8">
        <v>0</v>
      </c>
      <c r="AA54" s="8">
        <v>0</v>
      </c>
    </row>
    <row r="55" spans="1:27">
      <c r="A55" s="16" t="s">
        <v>24</v>
      </c>
      <c r="B55" s="16" t="s">
        <v>4</v>
      </c>
      <c r="C55" s="8">
        <v>655.62239228456781</v>
      </c>
      <c r="D55" s="8">
        <v>122.37189538096898</v>
      </c>
      <c r="E55" s="8">
        <v>973.92432277931687</v>
      </c>
      <c r="F55" s="8">
        <v>10459.558996049846</v>
      </c>
      <c r="G55" s="8">
        <v>4447.8418500861271</v>
      </c>
      <c r="H55" s="8">
        <v>3390.2208113691308</v>
      </c>
      <c r="I55" s="8">
        <v>9039.6124842554273</v>
      </c>
      <c r="J55" s="8">
        <v>2712.279107656414</v>
      </c>
      <c r="K55" s="8">
        <v>1066.7582815519381</v>
      </c>
      <c r="L55" s="8">
        <v>521.27212534173191</v>
      </c>
      <c r="M55" s="8">
        <v>511.74391915116001</v>
      </c>
      <c r="N55" s="8">
        <v>1987.927972433665</v>
      </c>
      <c r="O55" s="8">
        <v>1617.0984993097031</v>
      </c>
      <c r="P55" s="8">
        <v>2635.8429455483883</v>
      </c>
      <c r="Q55" s="8">
        <v>1862.8501697371282</v>
      </c>
      <c r="R55" s="8">
        <v>3999.886803424994</v>
      </c>
      <c r="S55" s="8">
        <v>2118.32550906899</v>
      </c>
      <c r="T55" s="8">
        <v>5420.5135389036204</v>
      </c>
      <c r="U55" s="8">
        <v>3327.5613577891404</v>
      </c>
      <c r="V55" s="8">
        <v>5272.85568011739</v>
      </c>
      <c r="W55" s="8">
        <v>4630.8104126220105</v>
      </c>
      <c r="X55" s="8">
        <v>5425.0660152573491</v>
      </c>
      <c r="Y55" s="8">
        <v>6918.4154896469699</v>
      </c>
      <c r="Z55" s="8">
        <v>6853.9649983456402</v>
      </c>
      <c r="AA55" s="8">
        <v>8680.2667312646499</v>
      </c>
    </row>
    <row r="56" spans="1:27">
      <c r="A56" s="16" t="s">
        <v>24</v>
      </c>
      <c r="B56" s="16" t="s">
        <v>2</v>
      </c>
      <c r="C56" s="8">
        <v>25196.892780000002</v>
      </c>
      <c r="D56" s="8">
        <v>19747.818119999996</v>
      </c>
      <c r="E56" s="8">
        <v>27689.232840000001</v>
      </c>
      <c r="F56" s="8">
        <v>21534.723759999997</v>
      </c>
      <c r="G56" s="8">
        <v>17435.402389999999</v>
      </c>
      <c r="H56" s="8">
        <v>16217.54564</v>
      </c>
      <c r="I56" s="8">
        <v>13877.375899999999</v>
      </c>
      <c r="J56" s="8">
        <v>15911.599860000002</v>
      </c>
      <c r="K56" s="8">
        <v>15121.087589999999</v>
      </c>
      <c r="L56" s="8">
        <v>13452.112640000001</v>
      </c>
      <c r="M56" s="8">
        <v>10526.360650000001</v>
      </c>
      <c r="N56" s="8">
        <v>14898.351850000001</v>
      </c>
      <c r="O56" s="8">
        <v>11572.59023</v>
      </c>
      <c r="P56" s="8">
        <v>9447.4116599999979</v>
      </c>
      <c r="Q56" s="8">
        <v>8711.679259999999</v>
      </c>
      <c r="R56" s="8">
        <v>7493.4018699999997</v>
      </c>
      <c r="S56" s="8">
        <v>8554.620640000001</v>
      </c>
      <c r="T56" s="8">
        <v>8246.063689999999</v>
      </c>
      <c r="U56" s="8">
        <v>7322.3382899999997</v>
      </c>
      <c r="V56" s="8">
        <v>5751.499609999998</v>
      </c>
      <c r="W56" s="8">
        <v>8112.6388299999999</v>
      </c>
      <c r="X56" s="8">
        <v>6356.5682400000005</v>
      </c>
      <c r="Y56" s="8">
        <v>5110.8910640000004</v>
      </c>
      <c r="Z56" s="8">
        <v>4769.1516800000009</v>
      </c>
      <c r="AA56" s="8">
        <v>4072.4933959999998</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1290.2918641436629</v>
      </c>
      <c r="D58" s="8">
        <v>1255.0633630591237</v>
      </c>
      <c r="E58" s="8">
        <v>1220.3647426272107</v>
      </c>
      <c r="F58" s="8">
        <v>2008.3320206990913</v>
      </c>
      <c r="G58" s="8">
        <v>1827.4865382935075</v>
      </c>
      <c r="H58" s="8">
        <v>1872.544124269803</v>
      </c>
      <c r="I58" s="8">
        <v>1588.2135800781223</v>
      </c>
      <c r="J58" s="8">
        <v>1502.3359392850773</v>
      </c>
      <c r="K58" s="8">
        <v>1720.1910632039551</v>
      </c>
      <c r="L58" s="8">
        <v>1624.0674507999156</v>
      </c>
      <c r="M58" s="8">
        <v>1577.9996453224248</v>
      </c>
      <c r="N58" s="8">
        <v>1508.3636297699459</v>
      </c>
      <c r="O58" s="8">
        <v>1540.6127664746787</v>
      </c>
      <c r="P58" s="8">
        <v>1449.045297646486</v>
      </c>
      <c r="Q58" s="8">
        <v>1433.8579112138207</v>
      </c>
      <c r="R58" s="8">
        <v>1235.5305829676506</v>
      </c>
      <c r="S58" s="8">
        <v>1201.691904848162</v>
      </c>
      <c r="T58" s="8">
        <v>1129.4871759109189</v>
      </c>
      <c r="U58" s="8">
        <v>1057.9425357025145</v>
      </c>
      <c r="V58" s="8">
        <v>964.44760371596885</v>
      </c>
      <c r="W58" s="8">
        <v>850.31330353853173</v>
      </c>
      <c r="X58" s="8">
        <v>836.66850310248628</v>
      </c>
      <c r="Y58" s="8">
        <v>739.43681803760262</v>
      </c>
      <c r="Z58" s="8">
        <v>718.0949887191332</v>
      </c>
      <c r="AA58" s="8">
        <v>615.41120978984384</v>
      </c>
    </row>
    <row r="59" spans="1:27">
      <c r="A59" s="16" t="s">
        <v>24</v>
      </c>
      <c r="B59" s="16" t="s">
        <v>8</v>
      </c>
      <c r="C59" s="8">
        <v>228.65778087765528</v>
      </c>
      <c r="D59" s="8">
        <v>220.42426806128719</v>
      </c>
      <c r="E59" s="8">
        <v>209.05003483414342</v>
      </c>
      <c r="F59" s="8">
        <v>409.72077751658088</v>
      </c>
      <c r="G59" s="8">
        <v>394.73860003944202</v>
      </c>
      <c r="H59" s="8">
        <v>356.72776697806586</v>
      </c>
      <c r="I59" s="8">
        <v>351.91762302085954</v>
      </c>
      <c r="J59" s="8">
        <v>318.17807503716904</v>
      </c>
      <c r="K59" s="8">
        <v>458.23822395788045</v>
      </c>
      <c r="L59" s="8">
        <v>412.52916726945392</v>
      </c>
      <c r="M59" s="8">
        <v>408.53043035352187</v>
      </c>
      <c r="N59" s="8">
        <v>343.17008145579018</v>
      </c>
      <c r="O59" s="8">
        <v>334.67716374426118</v>
      </c>
      <c r="P59" s="8">
        <v>312.94816389975284</v>
      </c>
      <c r="Q59" s="8">
        <v>282.1183287055249</v>
      </c>
      <c r="R59" s="8">
        <v>283.54799263039598</v>
      </c>
      <c r="S59" s="8">
        <v>263.1336264492129</v>
      </c>
      <c r="T59" s="8">
        <v>255.26293732230454</v>
      </c>
      <c r="U59" s="8">
        <v>245.10165833549601</v>
      </c>
      <c r="V59" s="8">
        <v>241.9615806449857</v>
      </c>
      <c r="W59" s="8">
        <v>195.70838361233149</v>
      </c>
      <c r="X59" s="8">
        <v>196.00744657153891</v>
      </c>
      <c r="Y59" s="8">
        <v>174.83743092540809</v>
      </c>
      <c r="Z59" s="8">
        <v>144.44224461215921</v>
      </c>
      <c r="AA59" s="8">
        <v>143.47413837697511</v>
      </c>
    </row>
    <row r="60" spans="1:27">
      <c r="A60" s="16" t="s">
        <v>24</v>
      </c>
      <c r="B60" s="16" t="s">
        <v>83</v>
      </c>
      <c r="C60" s="8">
        <v>106.39567270137999</v>
      </c>
      <c r="D60" s="8">
        <v>248.11788882756201</v>
      </c>
      <c r="E60" s="8">
        <v>288.07462598733201</v>
      </c>
      <c r="F60" s="8">
        <v>424.25950692345299</v>
      </c>
      <c r="G60" s="8">
        <v>452.05873822949599</v>
      </c>
      <c r="H60" s="8">
        <v>394.00485714746304</v>
      </c>
      <c r="I60" s="8">
        <v>398.87983295921299</v>
      </c>
      <c r="J60" s="8">
        <v>383.91227528626399</v>
      </c>
      <c r="K60" s="8">
        <v>463.94603802905993</v>
      </c>
      <c r="L60" s="8">
        <v>423.07730563176005</v>
      </c>
      <c r="M60" s="8">
        <v>424.67512260203006</v>
      </c>
      <c r="N60" s="8">
        <v>384.57085892799995</v>
      </c>
      <c r="O60" s="8">
        <v>361.44970140830003</v>
      </c>
      <c r="P60" s="8">
        <v>331.00737836460002</v>
      </c>
      <c r="Q60" s="8">
        <v>275.41944498334999</v>
      </c>
      <c r="R60" s="8">
        <v>282.47305948465004</v>
      </c>
      <c r="S60" s="8">
        <v>262.38148590792503</v>
      </c>
      <c r="T60" s="8">
        <v>247.47608696725598</v>
      </c>
      <c r="U60" s="8">
        <v>237.90831186036999</v>
      </c>
      <c r="V60" s="8">
        <v>236.70397170423999</v>
      </c>
      <c r="W60" s="8">
        <v>199.035219656832</v>
      </c>
      <c r="X60" s="8">
        <v>162.78964086244798</v>
      </c>
      <c r="Y60" s="8">
        <v>141.78844956899499</v>
      </c>
      <c r="Z60" s="8">
        <v>79.151244197563003</v>
      </c>
      <c r="AA60" s="8">
        <v>76.655746767282011</v>
      </c>
    </row>
    <row r="61" spans="1:27">
      <c r="A61" s="16" t="s">
        <v>24</v>
      </c>
      <c r="B61" s="16" t="s">
        <v>192</v>
      </c>
      <c r="C61" s="8">
        <v>0</v>
      </c>
      <c r="D61" s="8">
        <v>0</v>
      </c>
      <c r="E61" s="8">
        <v>9.5533929999999999E-6</v>
      </c>
      <c r="F61" s="8">
        <v>2.7967357999999998E-5</v>
      </c>
      <c r="G61" s="8">
        <v>3.1400310400000005E-5</v>
      </c>
      <c r="H61" s="8">
        <v>2.9917586999999997E-5</v>
      </c>
      <c r="I61" s="8">
        <v>2.7314456600000003E-5</v>
      </c>
      <c r="J61" s="8">
        <v>2.5704789999999998E-5</v>
      </c>
      <c r="K61" s="8">
        <v>2.5814671400000002E-5</v>
      </c>
      <c r="L61" s="8">
        <v>2.5206127000000003E-5</v>
      </c>
      <c r="M61" s="8">
        <v>2.3291335400000001E-5</v>
      </c>
      <c r="N61" s="8">
        <v>2.1080700500000001E-5</v>
      </c>
      <c r="O61" s="8">
        <v>1.9785677000000003E-5</v>
      </c>
      <c r="P61" s="8">
        <v>1.9092888799999998E-5</v>
      </c>
      <c r="Q61" s="8">
        <v>1.7875431999999999E-5</v>
      </c>
      <c r="R61" s="8">
        <v>1.7475896100000001E-5</v>
      </c>
      <c r="S61" s="8">
        <v>1.6082153500000003E-5</v>
      </c>
      <c r="T61" s="8">
        <v>1.6055028600000001E-5</v>
      </c>
      <c r="U61" s="8">
        <v>1.63135123E-5</v>
      </c>
      <c r="V61" s="8">
        <v>1.5094183E-5</v>
      </c>
      <c r="W61" s="8">
        <v>1.4595447200000001E-5</v>
      </c>
      <c r="X61" s="8">
        <v>1.3832384800000001E-5</v>
      </c>
      <c r="Y61" s="8">
        <v>1.4859276999999999E-5</v>
      </c>
      <c r="Z61" s="8">
        <v>1.4041842199999998E-5</v>
      </c>
      <c r="AA61" s="8">
        <v>1.6649077099999998E-5</v>
      </c>
    </row>
    <row r="62" spans="1:27">
      <c r="A62" s="16" t="s">
        <v>24</v>
      </c>
      <c r="B62" s="16" t="s">
        <v>15</v>
      </c>
      <c r="C62" s="8">
        <v>3.4013325000000001</v>
      </c>
      <c r="D62" s="8">
        <v>3.5128546999999997</v>
      </c>
      <c r="E62" s="8">
        <v>3.573118</v>
      </c>
      <c r="F62" s="8">
        <v>3.4557636999999999</v>
      </c>
      <c r="G62" s="8">
        <v>3.9185973999999999</v>
      </c>
      <c r="H62" s="8">
        <v>3.8219119999999998</v>
      </c>
      <c r="I62" s="8">
        <v>4.2207236000000004</v>
      </c>
      <c r="J62" s="8">
        <v>4.3526366999999997</v>
      </c>
      <c r="K62" s="8">
        <v>4.3375269999999997</v>
      </c>
      <c r="L62" s="8">
        <v>4.2133783999999999</v>
      </c>
      <c r="M62" s="8">
        <v>4.4867866000000003</v>
      </c>
      <c r="N62" s="8">
        <v>4.5560529999999995</v>
      </c>
      <c r="O62" s="8">
        <v>4.4979564999999999</v>
      </c>
      <c r="P62" s="8">
        <v>4.3748639999999996</v>
      </c>
      <c r="Q62" s="8">
        <v>4.0765685999999999</v>
      </c>
      <c r="R62" s="8">
        <v>4.4476674999999997</v>
      </c>
      <c r="S62" s="8">
        <v>4.4266625999999993</v>
      </c>
      <c r="T62" s="8">
        <v>4.4200889999999999</v>
      </c>
      <c r="U62" s="8">
        <v>4.5132859999999999</v>
      </c>
      <c r="V62" s="8">
        <v>4.6417929999999998</v>
      </c>
      <c r="W62" s="8">
        <v>4.5299779999999998</v>
      </c>
      <c r="X62" s="8">
        <v>4.8255863999999997</v>
      </c>
      <c r="Y62" s="8">
        <v>4.9053477000000001</v>
      </c>
      <c r="Z62" s="8">
        <v>4.9295967000000003</v>
      </c>
      <c r="AA62" s="8">
        <v>4.8174579999999994</v>
      </c>
    </row>
    <row r="63" spans="1:27">
      <c r="A63" s="77" t="s">
        <v>82</v>
      </c>
      <c r="B63" s="77"/>
      <c r="C63" s="67">
        <v>151430.35494250729</v>
      </c>
      <c r="D63" s="67">
        <v>141334.44812002897</v>
      </c>
      <c r="E63" s="67">
        <v>110174.09889378138</v>
      </c>
      <c r="F63" s="67">
        <v>59046.727028630601</v>
      </c>
      <c r="G63" s="67">
        <v>49355.016080176589</v>
      </c>
      <c r="H63" s="67">
        <v>45169.652485132472</v>
      </c>
      <c r="I63" s="67">
        <v>45943.309557926332</v>
      </c>
      <c r="J63" s="67">
        <v>43262.902823882461</v>
      </c>
      <c r="K63" s="67">
        <v>38099.22892578772</v>
      </c>
      <c r="L63" s="67">
        <v>32688.734712648984</v>
      </c>
      <c r="M63" s="67">
        <v>28981.742447320477</v>
      </c>
      <c r="N63" s="67">
        <v>34559.731486668104</v>
      </c>
      <c r="O63" s="67">
        <v>26436.693637222616</v>
      </c>
      <c r="P63" s="67">
        <v>21924.945328552116</v>
      </c>
      <c r="Q63" s="67">
        <v>23997.070201115253</v>
      </c>
      <c r="R63" s="67">
        <v>24502.305493483589</v>
      </c>
      <c r="S63" s="67">
        <v>22947.030344956445</v>
      </c>
      <c r="T63" s="67">
        <v>25540.988034159131</v>
      </c>
      <c r="U63" s="67">
        <v>21220.424456001034</v>
      </c>
      <c r="V63" s="67">
        <v>20452.883054276765</v>
      </c>
      <c r="W63" s="67">
        <v>22135.021342025153</v>
      </c>
      <c r="X63" s="67">
        <v>12981.925446026207</v>
      </c>
      <c r="Y63" s="67">
        <v>13090.274614738251</v>
      </c>
      <c r="Z63" s="67">
        <v>12569.734766616337</v>
      </c>
      <c r="AA63" s="67">
        <v>13593.118696847827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7003.2514424818</v>
      </c>
      <c r="D68" s="8">
        <v>1721.385379905284</v>
      </c>
      <c r="E68" s="8">
        <v>9724.4430383177441</v>
      </c>
      <c r="F68" s="8">
        <v>11083.388032738916</v>
      </c>
      <c r="G68" s="8">
        <v>9888.6830936284659</v>
      </c>
      <c r="H68" s="8">
        <v>8075.6150869862659</v>
      </c>
      <c r="I68" s="8">
        <v>8964.4441140221952</v>
      </c>
      <c r="J68" s="8">
        <v>8989.0191070904402</v>
      </c>
      <c r="K68" s="8">
        <v>4456.6070942514543</v>
      </c>
      <c r="L68" s="8">
        <v>1658.61308494932</v>
      </c>
      <c r="M68" s="8">
        <v>2435.0520809644399</v>
      </c>
      <c r="N68" s="8">
        <v>9.8857510000000001E-5</v>
      </c>
      <c r="O68" s="8">
        <v>9.476042499999999E-5</v>
      </c>
      <c r="P68" s="8">
        <v>1.12455174E-4</v>
      </c>
      <c r="Q68" s="8">
        <v>1.0512722E-4</v>
      </c>
      <c r="R68" s="8">
        <v>9.6550709999999992E-4</v>
      </c>
      <c r="S68" s="8">
        <v>9.5478079999999996E-4</v>
      </c>
      <c r="T68" s="8">
        <v>9.1040909999999997E-4</v>
      </c>
      <c r="U68" s="8">
        <v>7.8280466999999993E-4</v>
      </c>
      <c r="V68" s="8">
        <v>7.7307060000000004E-4</v>
      </c>
      <c r="W68" s="8">
        <v>7.2684820000000006E-4</v>
      </c>
      <c r="X68" s="8">
        <v>6.8575543000000004E-4</v>
      </c>
      <c r="Y68" s="8">
        <v>6.2152349999999997E-4</v>
      </c>
      <c r="Z68" s="8">
        <v>5.8429873000000003E-4</v>
      </c>
      <c r="AA68" s="8">
        <v>5.4328880000000001E-4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2832.88361553409</v>
      </c>
      <c r="D70" s="8">
        <v>945.62894650544195</v>
      </c>
      <c r="E70" s="8">
        <v>3183.5370357109418</v>
      </c>
      <c r="F70" s="8">
        <v>18446.158687518771</v>
      </c>
      <c r="G70" s="8">
        <v>8243.8599718200057</v>
      </c>
      <c r="H70" s="8">
        <v>7851.5122691263969</v>
      </c>
      <c r="I70" s="8">
        <v>9271.6897766816146</v>
      </c>
      <c r="J70" s="8">
        <v>8088.3782556067126</v>
      </c>
      <c r="K70" s="8">
        <v>2897.3987114886463</v>
      </c>
      <c r="L70" s="8">
        <v>925.54014952741386</v>
      </c>
      <c r="M70" s="8">
        <v>1440.6999724980121</v>
      </c>
      <c r="N70" s="8">
        <v>3275.0954719031147</v>
      </c>
      <c r="O70" s="8">
        <v>4586.9036481875555</v>
      </c>
      <c r="P70" s="8">
        <v>4525.8252811146049</v>
      </c>
      <c r="Q70" s="8">
        <v>4565.0918405201264</v>
      </c>
      <c r="R70" s="8">
        <v>5126.269144512542</v>
      </c>
      <c r="S70" s="8">
        <v>5668.3235801843621</v>
      </c>
      <c r="T70" s="8">
        <v>5347.6191816499286</v>
      </c>
      <c r="U70" s="8">
        <v>1869.3456646900793</v>
      </c>
      <c r="V70" s="8">
        <v>2066.1781522930255</v>
      </c>
      <c r="W70" s="8">
        <v>1775.820052593145</v>
      </c>
      <c r="X70" s="8">
        <v>1959.530382372898</v>
      </c>
      <c r="Y70" s="8">
        <v>1728.3977060499201</v>
      </c>
      <c r="Z70" s="8">
        <v>1657.3222035728834</v>
      </c>
      <c r="AA70" s="8">
        <v>1393.9877362601871</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698.36490969144779</v>
      </c>
      <c r="D73" s="8">
        <v>720.66736870036391</v>
      </c>
      <c r="E73" s="8">
        <v>623.10988013750978</v>
      </c>
      <c r="F73" s="8">
        <v>756.09656527828975</v>
      </c>
      <c r="G73" s="8">
        <v>707.63887116546914</v>
      </c>
      <c r="H73" s="8">
        <v>688.25147775513676</v>
      </c>
      <c r="I73" s="8">
        <v>580.11136860852082</v>
      </c>
      <c r="J73" s="8">
        <v>529.10586822799462</v>
      </c>
      <c r="K73" s="8">
        <v>470.34764350643945</v>
      </c>
      <c r="L73" s="8">
        <v>456.75297343099635</v>
      </c>
      <c r="M73" s="8">
        <v>402.27246739125775</v>
      </c>
      <c r="N73" s="8">
        <v>360.81056212189338</v>
      </c>
      <c r="O73" s="8">
        <v>325.56588961689249</v>
      </c>
      <c r="P73" s="8">
        <v>269.88588211401481</v>
      </c>
      <c r="Q73" s="8">
        <v>262.87960420851385</v>
      </c>
      <c r="R73" s="8">
        <v>239.08033939738021</v>
      </c>
      <c r="S73" s="8">
        <v>247.15758626644455</v>
      </c>
      <c r="T73" s="8">
        <v>196.20688591002269</v>
      </c>
      <c r="U73" s="8">
        <v>208.23257826211307</v>
      </c>
      <c r="V73" s="8">
        <v>185.70832360563034</v>
      </c>
      <c r="W73" s="8">
        <v>220.69844393967136</v>
      </c>
      <c r="X73" s="8">
        <v>237.62090057249216</v>
      </c>
      <c r="Y73" s="8">
        <v>220.00866227751283</v>
      </c>
      <c r="Z73" s="8">
        <v>214.20528755547585</v>
      </c>
      <c r="AA73" s="8">
        <v>192.89187882672755</v>
      </c>
    </row>
    <row r="74" spans="1:27">
      <c r="A74" s="16" t="s">
        <v>25</v>
      </c>
      <c r="B74" s="16" t="s">
        <v>8</v>
      </c>
      <c r="C74" s="8">
        <v>145.01710601313741</v>
      </c>
      <c r="D74" s="8">
        <v>169.5600338481841</v>
      </c>
      <c r="E74" s="8">
        <v>143.90365850305798</v>
      </c>
      <c r="F74" s="8">
        <v>168.08625690453593</v>
      </c>
      <c r="G74" s="8">
        <v>156.93216575502217</v>
      </c>
      <c r="H74" s="8">
        <v>149.35778585252532</v>
      </c>
      <c r="I74" s="8">
        <v>137.72780135514131</v>
      </c>
      <c r="J74" s="8">
        <v>124.40835695190179</v>
      </c>
      <c r="K74" s="8">
        <v>115.90646665590742</v>
      </c>
      <c r="L74" s="8">
        <v>109.45619978335411</v>
      </c>
      <c r="M74" s="8">
        <v>108.99077802183599</v>
      </c>
      <c r="N74" s="8">
        <v>92.117215036351098</v>
      </c>
      <c r="O74" s="8">
        <v>90.619975193818121</v>
      </c>
      <c r="P74" s="8">
        <v>83.84484427421765</v>
      </c>
      <c r="Q74" s="8">
        <v>80.875541701918507</v>
      </c>
      <c r="R74" s="8">
        <v>78.513814224350682</v>
      </c>
      <c r="S74" s="8">
        <v>71.615887738885803</v>
      </c>
      <c r="T74" s="8">
        <v>158.66757680685498</v>
      </c>
      <c r="U74" s="8">
        <v>165.46791823660811</v>
      </c>
      <c r="V74" s="8">
        <v>161.58219375051914</v>
      </c>
      <c r="W74" s="8">
        <v>127.40433473279889</v>
      </c>
      <c r="X74" s="8">
        <v>114.2998105692994</v>
      </c>
      <c r="Y74" s="8">
        <v>101.22742484680491</v>
      </c>
      <c r="Z74" s="8">
        <v>90.953022793689073</v>
      </c>
      <c r="AA74" s="8">
        <v>98.706735129970411</v>
      </c>
    </row>
    <row r="75" spans="1:27">
      <c r="A75" s="16" t="s">
        <v>25</v>
      </c>
      <c r="B75" s="16" t="s">
        <v>83</v>
      </c>
      <c r="C75" s="8">
        <v>17.858735125655997</v>
      </c>
      <c r="D75" s="8">
        <v>16.264766275911999</v>
      </c>
      <c r="E75" s="8">
        <v>50.596089976784995</v>
      </c>
      <c r="F75" s="8">
        <v>89.631163831416998</v>
      </c>
      <c r="G75" s="8">
        <v>97.514760572644008</v>
      </c>
      <c r="H75" s="8">
        <v>85.799344965302993</v>
      </c>
      <c r="I75" s="8">
        <v>87.773215583275999</v>
      </c>
      <c r="J75" s="8">
        <v>82.366121112816998</v>
      </c>
      <c r="K75" s="8">
        <v>76.322613045780002</v>
      </c>
      <c r="L75" s="8">
        <v>72.67243518356301</v>
      </c>
      <c r="M75" s="8">
        <v>72.492821359293004</v>
      </c>
      <c r="N75" s="8">
        <v>67.645106232285997</v>
      </c>
      <c r="O75" s="8">
        <v>64.986461076544003</v>
      </c>
      <c r="P75" s="8">
        <v>61.595432225129002</v>
      </c>
      <c r="Q75" s="8">
        <v>55.368553479805996</v>
      </c>
      <c r="R75" s="8">
        <v>136.52672978605301</v>
      </c>
      <c r="S75" s="8">
        <v>124.27957072715999</v>
      </c>
      <c r="T75" s="8">
        <v>121.11858922242699</v>
      </c>
      <c r="U75" s="8">
        <v>117.74735925673001</v>
      </c>
      <c r="V75" s="8">
        <v>113.339188467874</v>
      </c>
      <c r="W75" s="8">
        <v>99.594744831249002</v>
      </c>
      <c r="X75" s="8">
        <v>91.84018491122599</v>
      </c>
      <c r="Y75" s="8">
        <v>77.272651545072989</v>
      </c>
      <c r="Z75" s="8">
        <v>56.653716064731</v>
      </c>
      <c r="AA75" s="8">
        <v>113.33169186282399</v>
      </c>
    </row>
    <row r="76" spans="1:27">
      <c r="A76" s="16" t="s">
        <v>25</v>
      </c>
      <c r="B76" s="16" t="s">
        <v>192</v>
      </c>
      <c r="C76" s="8">
        <v>0</v>
      </c>
      <c r="D76" s="8">
        <v>0</v>
      </c>
      <c r="E76" s="8">
        <v>4.0555662E-6</v>
      </c>
      <c r="F76" s="8">
        <v>6.3585528000000003E-6</v>
      </c>
      <c r="G76" s="8">
        <v>7.6576325999999998E-6</v>
      </c>
      <c r="H76" s="8">
        <v>7.2598810000000003E-6</v>
      </c>
      <c r="I76" s="8">
        <v>6.7136295000000003E-6</v>
      </c>
      <c r="J76" s="8">
        <v>6.2606129999999995E-6</v>
      </c>
      <c r="K76" s="8">
        <v>6.1473389999999996E-6</v>
      </c>
      <c r="L76" s="8">
        <v>5.9458501999999999E-6</v>
      </c>
      <c r="M76" s="8">
        <v>5.5392367E-6</v>
      </c>
      <c r="N76" s="8">
        <v>5.4193565000000003E-6</v>
      </c>
      <c r="O76" s="8">
        <v>5.1196788999999996E-6</v>
      </c>
      <c r="P76" s="8">
        <v>5.3109363000000002E-6</v>
      </c>
      <c r="Q76" s="8">
        <v>5.0673414999999999E-6</v>
      </c>
      <c r="R76" s="8">
        <v>6.0055249999999996E-6</v>
      </c>
      <c r="S76" s="8">
        <v>5.5364853999999998E-6</v>
      </c>
      <c r="T76" s="8">
        <v>5.9583473999999993E-6</v>
      </c>
      <c r="U76" s="8">
        <v>6.1905650000000006E-6</v>
      </c>
      <c r="V76" s="8">
        <v>5.8240766999999996E-6</v>
      </c>
      <c r="W76" s="8">
        <v>5.7938864000000003E-6</v>
      </c>
      <c r="X76" s="8">
        <v>5.6032538999999994E-6</v>
      </c>
      <c r="Y76" s="8">
        <v>6.0148672000000002E-6</v>
      </c>
      <c r="Z76" s="8">
        <v>5.7231770000000001E-6</v>
      </c>
      <c r="AA76" s="8">
        <v>6.1084736000000008E-6</v>
      </c>
    </row>
    <row r="77" spans="1:27">
      <c r="A77" s="16" t="s">
        <v>25</v>
      </c>
      <c r="B77" s="16" t="s">
        <v>15</v>
      </c>
      <c r="C77" s="8">
        <v>5.0774030000000003</v>
      </c>
      <c r="D77" s="8">
        <v>4.6552255999999996</v>
      </c>
      <c r="E77" s="8">
        <v>4.1395937999999992</v>
      </c>
      <c r="F77" s="8">
        <v>3.2860757</v>
      </c>
      <c r="G77" s="8">
        <v>3.5640722999999999</v>
      </c>
      <c r="H77" s="8">
        <v>3.563456</v>
      </c>
      <c r="I77" s="8">
        <v>3.7334110999999996</v>
      </c>
      <c r="J77" s="8">
        <v>3.5891145</v>
      </c>
      <c r="K77" s="8">
        <v>3.396674</v>
      </c>
      <c r="L77" s="8">
        <v>3.4284005999999998</v>
      </c>
      <c r="M77" s="8">
        <v>3.3889087</v>
      </c>
      <c r="N77" s="8">
        <v>3.3075454</v>
      </c>
      <c r="O77" s="8">
        <v>3.2848929999999998</v>
      </c>
      <c r="P77" s="8">
        <v>3.161721</v>
      </c>
      <c r="Q77" s="8">
        <v>3.0875016999999998</v>
      </c>
      <c r="R77" s="8">
        <v>3.0671280000000003</v>
      </c>
      <c r="S77" s="8">
        <v>2.9756745999999996</v>
      </c>
      <c r="T77" s="8">
        <v>2.8822222000000002</v>
      </c>
      <c r="U77" s="8">
        <v>2.8905122000000003</v>
      </c>
      <c r="V77" s="8">
        <v>2.8354922</v>
      </c>
      <c r="W77" s="8">
        <v>2.7503364000000001</v>
      </c>
      <c r="X77" s="8">
        <v>2.6977986</v>
      </c>
      <c r="Y77" s="8">
        <v>2.6292741999999998</v>
      </c>
      <c r="Z77" s="8">
        <v>2.5492199999999996</v>
      </c>
      <c r="AA77" s="8">
        <v>2.4661457999999996</v>
      </c>
    </row>
    <row r="78" spans="1:27">
      <c r="A78" s="77" t="s">
        <v>82</v>
      </c>
      <c r="B78" s="77"/>
      <c r="C78" s="67">
        <v>10702.453211846132</v>
      </c>
      <c r="D78" s="67">
        <v>3578.1617208351859</v>
      </c>
      <c r="E78" s="67">
        <v>13729.729300501605</v>
      </c>
      <c r="F78" s="67">
        <v>30546.646788330487</v>
      </c>
      <c r="G78" s="67">
        <v>19098.192942899241</v>
      </c>
      <c r="H78" s="67">
        <v>16854.099427945508</v>
      </c>
      <c r="I78" s="67">
        <v>19045.479694064368</v>
      </c>
      <c r="J78" s="67">
        <v>17816.866829750477</v>
      </c>
      <c r="K78" s="67">
        <v>8019.9792090955652</v>
      </c>
      <c r="L78" s="67">
        <v>3226.463249420497</v>
      </c>
      <c r="M78" s="67">
        <v>4462.8970344740756</v>
      </c>
      <c r="N78" s="67">
        <v>3798.976004970511</v>
      </c>
      <c r="O78" s="67">
        <v>5071.3609669549141</v>
      </c>
      <c r="P78" s="67">
        <v>4944.3132784940763</v>
      </c>
      <c r="Q78" s="67">
        <v>4967.3031518049265</v>
      </c>
      <c r="R78" s="67">
        <v>5583.4581274329503</v>
      </c>
      <c r="S78" s="67">
        <v>6114.353259834139</v>
      </c>
      <c r="T78" s="67">
        <v>5826.4953721566799</v>
      </c>
      <c r="U78" s="67">
        <v>2363.6848216407652</v>
      </c>
      <c r="V78" s="67">
        <v>2529.6441292117261</v>
      </c>
      <c r="W78" s="67">
        <v>2226.2686451389504</v>
      </c>
      <c r="X78" s="67">
        <v>2405.9897683845998</v>
      </c>
      <c r="Y78" s="67">
        <v>2129.5363464576781</v>
      </c>
      <c r="Z78" s="67">
        <v>2021.6840400086867</v>
      </c>
      <c r="AA78" s="67">
        <v>1801.3847372769828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2.0607383999999998E-5</v>
      </c>
      <c r="D83" s="8">
        <v>1.9344068999999999E-5</v>
      </c>
      <c r="E83" s="8">
        <v>1.8134099E-5</v>
      </c>
      <c r="F83" s="8">
        <v>1.3066884000000001E-5</v>
      </c>
      <c r="G83" s="8">
        <v>3.9575763E-5</v>
      </c>
      <c r="H83" s="8">
        <v>3.7704222000000004E-5</v>
      </c>
      <c r="I83" s="8">
        <v>3.8787386999999998E-5</v>
      </c>
      <c r="J83" s="8">
        <v>3.7984117999999997E-5</v>
      </c>
      <c r="K83" s="8">
        <v>3.8515649999999998E-5</v>
      </c>
      <c r="L83" s="8">
        <v>3.7968396999999999E-5</v>
      </c>
      <c r="M83" s="8">
        <v>3.7215494E-5</v>
      </c>
      <c r="N83" s="8">
        <v>3.7861664000000005E-5</v>
      </c>
      <c r="O83" s="8">
        <v>3.8345730000000003E-5</v>
      </c>
      <c r="P83" s="8">
        <v>3.8073596000000003E-5</v>
      </c>
      <c r="Q83" s="8">
        <v>3.7205E-5</v>
      </c>
      <c r="R83" s="8">
        <v>3.792878E-5</v>
      </c>
      <c r="S83" s="8">
        <v>3.6865134E-5</v>
      </c>
      <c r="T83" s="8">
        <v>3.6417062999999999E-5</v>
      </c>
      <c r="U83" s="8">
        <v>3.6124106000000005E-5</v>
      </c>
      <c r="V83" s="8">
        <v>3.6258477999999998E-5</v>
      </c>
      <c r="W83" s="8">
        <v>3.6134979999999997E-5</v>
      </c>
      <c r="X83" s="8">
        <v>3.6124929999999999E-5</v>
      </c>
      <c r="Y83" s="8">
        <v>3.5539540000000004E-5</v>
      </c>
      <c r="Z83" s="8">
        <v>3.5317714999999997E-5</v>
      </c>
      <c r="AA83" s="8">
        <v>3.5590652E-5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1.1800810700000001E-4</v>
      </c>
      <c r="D85" s="8">
        <v>1.1413473799999999E-4</v>
      </c>
      <c r="E85" s="8">
        <v>1.1721324200000001E-4</v>
      </c>
      <c r="F85" s="8">
        <v>2.10940756E-5</v>
      </c>
      <c r="G85" s="8">
        <v>1.2381571399999999E-4</v>
      </c>
      <c r="H85" s="8">
        <v>1.16925793E-4</v>
      </c>
      <c r="I85" s="8">
        <v>1.2077649399999999E-4</v>
      </c>
      <c r="J85" s="8">
        <v>1.1765755799999999E-4</v>
      </c>
      <c r="K85" s="8">
        <v>1.19458965E-4</v>
      </c>
      <c r="L85" s="8">
        <v>1.1560186499999999E-4</v>
      </c>
      <c r="M85" s="8">
        <v>1.1244418499999999E-4</v>
      </c>
      <c r="N85" s="8">
        <v>1.1645637000000001E-4</v>
      </c>
      <c r="O85" s="8">
        <v>1.1655435299999999E-4</v>
      </c>
      <c r="P85" s="8">
        <v>1.1747387699999998E-4</v>
      </c>
      <c r="Q85" s="8">
        <v>7.9250092999999996E-5</v>
      </c>
      <c r="R85" s="8">
        <v>7.8885872E-5</v>
      </c>
      <c r="S85" s="8">
        <v>7.8715252000000004E-5</v>
      </c>
      <c r="T85" s="8">
        <v>7.8515119999999998E-5</v>
      </c>
      <c r="U85" s="8">
        <v>7.7339084999999998E-5</v>
      </c>
      <c r="V85" s="8">
        <v>7.5040607000000014E-5</v>
      </c>
      <c r="W85" s="8">
        <v>7.684717999999999E-5</v>
      </c>
      <c r="X85" s="8">
        <v>7.7754330000000011E-5</v>
      </c>
      <c r="Y85" s="8">
        <v>7.5810185E-5</v>
      </c>
      <c r="Z85" s="8">
        <v>7.4966295000000001E-5</v>
      </c>
      <c r="AA85" s="8">
        <v>4.7461625999999997E-5</v>
      </c>
    </row>
    <row r="86" spans="1:27">
      <c r="A86" s="16" t="s">
        <v>26</v>
      </c>
      <c r="B86" s="16" t="s">
        <v>2</v>
      </c>
      <c r="C86" s="8">
        <v>53869.121700000003</v>
      </c>
      <c r="D86" s="8">
        <v>44843.382690000006</v>
      </c>
      <c r="E86" s="8">
        <v>45569.094299999997</v>
      </c>
      <c r="F86" s="8">
        <v>37446.233800000002</v>
      </c>
      <c r="G86" s="8">
        <v>38235.110599999993</v>
      </c>
      <c r="H86" s="8">
        <v>34025.142140000004</v>
      </c>
      <c r="I86" s="8">
        <v>36330.619270000003</v>
      </c>
      <c r="J86" s="8">
        <v>34652.398860000001</v>
      </c>
      <c r="K86" s="8">
        <v>28509.511630000001</v>
      </c>
      <c r="L86" s="8">
        <v>23332.83641</v>
      </c>
      <c r="M86" s="8">
        <v>22350.993549999996</v>
      </c>
      <c r="N86" s="8">
        <v>22697.497049999998</v>
      </c>
      <c r="O86" s="8">
        <v>20259.301939999998</v>
      </c>
      <c r="P86" s="8">
        <v>18358.416300000001</v>
      </c>
      <c r="Q86" s="8">
        <v>15794.092709999999</v>
      </c>
      <c r="R86" s="8">
        <v>16337.382329999997</v>
      </c>
      <c r="S86" s="8">
        <v>15930.77859</v>
      </c>
      <c r="T86" s="8">
        <v>14691.301649999998</v>
      </c>
      <c r="U86" s="8">
        <v>13210.000619999999</v>
      </c>
      <c r="V86" s="8">
        <v>12487.595049999998</v>
      </c>
      <c r="W86" s="8">
        <v>12347.38164</v>
      </c>
      <c r="X86" s="8">
        <v>11306.8534</v>
      </c>
      <c r="Y86" s="8">
        <v>10648.730199999998</v>
      </c>
      <c r="Z86" s="8">
        <v>9700.4839400000001</v>
      </c>
      <c r="AA86" s="8">
        <v>9507.2034399999993</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271.53510253267655</v>
      </c>
      <c r="D88" s="8">
        <v>361.83660847875245</v>
      </c>
      <c r="E88" s="8">
        <v>352.6245760731357</v>
      </c>
      <c r="F88" s="8">
        <v>356.49064547524961</v>
      </c>
      <c r="G88" s="8">
        <v>321.62370307113127</v>
      </c>
      <c r="H88" s="8">
        <v>317.82982673381849</v>
      </c>
      <c r="I88" s="8">
        <v>292.49401857542017</v>
      </c>
      <c r="J88" s="8">
        <v>271.54220651296828</v>
      </c>
      <c r="K88" s="8">
        <v>265.68829566219353</v>
      </c>
      <c r="L88" s="8">
        <v>246.97203600200723</v>
      </c>
      <c r="M88" s="8">
        <v>242.6120918336467</v>
      </c>
      <c r="N88" s="8">
        <v>225.52891397639212</v>
      </c>
      <c r="O88" s="8">
        <v>211.78199935813865</v>
      </c>
      <c r="P88" s="8">
        <v>189.00542476026231</v>
      </c>
      <c r="Q88" s="8">
        <v>179.83370201945462</v>
      </c>
      <c r="R88" s="8">
        <v>164.124215727799</v>
      </c>
      <c r="S88" s="8">
        <v>150.8514078149465</v>
      </c>
      <c r="T88" s="8">
        <v>146.46995146407261</v>
      </c>
      <c r="U88" s="8">
        <v>133.4637353313278</v>
      </c>
      <c r="V88" s="8">
        <v>131.40036493557886</v>
      </c>
      <c r="W88" s="8">
        <v>122.6139860066547</v>
      </c>
      <c r="X88" s="8">
        <v>114.88431992557145</v>
      </c>
      <c r="Y88" s="8">
        <v>102.34954789375684</v>
      </c>
      <c r="Z88" s="8">
        <v>96.983199339796286</v>
      </c>
      <c r="AA88" s="8">
        <v>76.049301368659556</v>
      </c>
    </row>
    <row r="89" spans="1:27">
      <c r="A89" s="16" t="s">
        <v>26</v>
      </c>
      <c r="B89" s="16" t="s">
        <v>8</v>
      </c>
      <c r="C89" s="8">
        <v>1.3307961199999999E-6</v>
      </c>
      <c r="D89" s="8">
        <v>1.55425723E-6</v>
      </c>
      <c r="E89" s="8">
        <v>1.56886956E-6</v>
      </c>
      <c r="F89" s="8">
        <v>2.3265337999999999E-6</v>
      </c>
      <c r="G89" s="8">
        <v>2.2657828500000002E-6</v>
      </c>
      <c r="H89" s="8">
        <v>2.4532792300000001E-6</v>
      </c>
      <c r="I89" s="8">
        <v>2.5733075900000002E-6</v>
      </c>
      <c r="J89" s="8">
        <v>2.8421199299999999E-6</v>
      </c>
      <c r="K89" s="8">
        <v>2.46433747E-6</v>
      </c>
      <c r="L89" s="8">
        <v>2.4023059899999998E-6</v>
      </c>
      <c r="M89" s="8">
        <v>2.25715507E-6</v>
      </c>
      <c r="N89" s="8">
        <v>1.88273852E-6</v>
      </c>
      <c r="O89" s="8">
        <v>1.91656182E-6</v>
      </c>
      <c r="P89" s="8">
        <v>2.4847166299999997E-6</v>
      </c>
      <c r="Q89" s="8">
        <v>2.1873924499999999E-6</v>
      </c>
      <c r="R89" s="8">
        <v>2.2220901999999999E-6</v>
      </c>
      <c r="S89" s="8">
        <v>2.4672269799999999E-6</v>
      </c>
      <c r="T89" s="8">
        <v>2.23469447E-6</v>
      </c>
      <c r="U89" s="8">
        <v>2.2306076499999999E-6</v>
      </c>
      <c r="V89" s="8">
        <v>2.1438330500000004E-6</v>
      </c>
      <c r="W89" s="8">
        <v>1.83269853E-6</v>
      </c>
      <c r="X89" s="8">
        <v>1.93629563E-6</v>
      </c>
      <c r="Y89" s="8">
        <v>1.9483453199999997E-6</v>
      </c>
      <c r="Z89" s="8">
        <v>1.7476078400000001E-6</v>
      </c>
      <c r="AA89" s="8">
        <v>1.7898597999999999E-6</v>
      </c>
    </row>
    <row r="90" spans="1:27">
      <c r="A90" s="16" t="s">
        <v>26</v>
      </c>
      <c r="B90" s="16" t="s">
        <v>83</v>
      </c>
      <c r="C90" s="8">
        <v>8.5453172999999996E-5</v>
      </c>
      <c r="D90" s="8">
        <v>8.4723943999999991E-5</v>
      </c>
      <c r="E90" s="8">
        <v>7.9095743999999996E-5</v>
      </c>
      <c r="F90" s="8">
        <v>7.5171432999999993E-5</v>
      </c>
      <c r="G90" s="8">
        <v>4.3307541159400012E-2</v>
      </c>
      <c r="H90" s="8">
        <v>9.8001376896999989E-2</v>
      </c>
      <c r="I90" s="8">
        <v>0.162158356463</v>
      </c>
      <c r="J90" s="8">
        <v>0.22407009813770001</v>
      </c>
      <c r="K90" s="8">
        <v>0.33653278404069992</v>
      </c>
      <c r="L90" s="8">
        <v>0.46552136093699992</v>
      </c>
      <c r="M90" s="8">
        <v>0.58388767180250012</v>
      </c>
      <c r="N90" s="8">
        <v>0.58171395414399985</v>
      </c>
      <c r="O90" s="8">
        <v>0.72756822106550001</v>
      </c>
      <c r="P90" s="8">
        <v>0.81317325810300012</v>
      </c>
      <c r="Q90" s="8">
        <v>0.96858631591099997</v>
      </c>
      <c r="R90" s="8">
        <v>1.1327758301499999</v>
      </c>
      <c r="S90" s="8">
        <v>1.2652711609299998</v>
      </c>
      <c r="T90" s="8">
        <v>1.254228714735</v>
      </c>
      <c r="U90" s="8">
        <v>1.4807949967940002</v>
      </c>
      <c r="V90" s="8">
        <v>1.5746005767499998</v>
      </c>
      <c r="W90" s="8">
        <v>1.4757551679520002</v>
      </c>
      <c r="X90" s="8">
        <v>1.6292442006030001</v>
      </c>
      <c r="Y90" s="8">
        <v>1.7177852672960001</v>
      </c>
      <c r="Z90" s="8">
        <v>1.9235542010540001</v>
      </c>
      <c r="AA90" s="8">
        <v>1.7622434860060001</v>
      </c>
    </row>
    <row r="91" spans="1:27">
      <c r="A91" s="16" t="s">
        <v>26</v>
      </c>
      <c r="B91" s="16" t="s">
        <v>192</v>
      </c>
      <c r="C91" s="8">
        <v>0</v>
      </c>
      <c r="D91" s="8">
        <v>0</v>
      </c>
      <c r="E91" s="8">
        <v>2.41763603E-5</v>
      </c>
      <c r="F91" s="8">
        <v>2.2838723200000002E-5</v>
      </c>
      <c r="G91" s="8">
        <v>2.4858788800000003E-5</v>
      </c>
      <c r="H91" s="8">
        <v>2.4853521400000002E-5</v>
      </c>
      <c r="I91" s="8">
        <v>2.5934795000000004E-5</v>
      </c>
      <c r="J91" s="8">
        <v>2.5899000500000002E-5</v>
      </c>
      <c r="K91" s="8">
        <v>2.612498E-5</v>
      </c>
      <c r="L91" s="8">
        <v>2.6468418000000001E-5</v>
      </c>
      <c r="M91" s="8">
        <v>2.633246E-5</v>
      </c>
      <c r="N91" s="8">
        <v>2.62043851E-5</v>
      </c>
      <c r="O91" s="8">
        <v>2.6298931400000001E-5</v>
      </c>
      <c r="P91" s="8">
        <v>2.6504285400000002E-5</v>
      </c>
      <c r="Q91" s="8">
        <v>2.6450024399999998E-5</v>
      </c>
      <c r="R91" s="8">
        <v>2.6366665300000002E-5</v>
      </c>
      <c r="S91" s="8">
        <v>2.6340113999999997E-5</v>
      </c>
      <c r="T91" s="8">
        <v>2.6443465999999999E-5</v>
      </c>
      <c r="U91" s="8">
        <v>2.6473560099999999E-5</v>
      </c>
      <c r="V91" s="8">
        <v>2.6408037799999999E-5</v>
      </c>
      <c r="W91" s="8">
        <v>2.6324697100000002E-5</v>
      </c>
      <c r="X91" s="8">
        <v>2.6468026999999999E-5</v>
      </c>
      <c r="Y91" s="8">
        <v>2.64836273E-5</v>
      </c>
      <c r="Z91" s="8">
        <v>2.6529929400000001E-5</v>
      </c>
      <c r="AA91" s="8">
        <v>2.6546379600000003E-5</v>
      </c>
    </row>
    <row r="92" spans="1:27">
      <c r="A92" s="16" t="s">
        <v>26</v>
      </c>
      <c r="B92" s="16" t="s">
        <v>15</v>
      </c>
      <c r="C92" s="8">
        <v>0.15494086999999998</v>
      </c>
      <c r="D92" s="8">
        <v>0.1874922</v>
      </c>
      <c r="E92" s="8">
        <v>0.1664311</v>
      </c>
      <c r="F92" s="8">
        <v>0.27137906000000001</v>
      </c>
      <c r="G92" s="8">
        <v>0.31890190000000002</v>
      </c>
      <c r="H92" s="8">
        <v>0.31846994000000001</v>
      </c>
      <c r="I92" s="8">
        <v>0.30374719999999999</v>
      </c>
      <c r="J92" s="8">
        <v>0.27678024000000001</v>
      </c>
      <c r="K92" s="8">
        <v>0.29951571999999999</v>
      </c>
      <c r="L92" s="8">
        <v>0.32041942999999995</v>
      </c>
      <c r="M92" s="8">
        <v>0.32520758</v>
      </c>
      <c r="N92" s="8">
        <v>0.28258640000000002</v>
      </c>
      <c r="O92" s="8">
        <v>0.30295947000000001</v>
      </c>
      <c r="P92" s="8">
        <v>0.29860052000000004</v>
      </c>
      <c r="Q92" s="8">
        <v>0.32296956999999998</v>
      </c>
      <c r="R92" s="8">
        <v>0.31022186000000002</v>
      </c>
      <c r="S92" s="8">
        <v>0.30167070000000001</v>
      </c>
      <c r="T92" s="8">
        <v>0.26718306999999997</v>
      </c>
      <c r="U92" s="8">
        <v>0.27819278000000003</v>
      </c>
      <c r="V92" s="8">
        <v>0.27693519999999999</v>
      </c>
      <c r="W92" s="8">
        <v>0.24249816999999999</v>
      </c>
      <c r="X92" s="8">
        <v>0.24563928000000002</v>
      </c>
      <c r="Y92" s="8">
        <v>0.23932745</v>
      </c>
      <c r="Z92" s="8">
        <v>0.25724807999999999</v>
      </c>
      <c r="AA92" s="8">
        <v>0.22662293999999999</v>
      </c>
    </row>
    <row r="93" spans="1:27">
      <c r="A93" s="77" t="s">
        <v>82</v>
      </c>
      <c r="B93" s="77"/>
      <c r="C93" s="67">
        <v>54140.81196880214</v>
      </c>
      <c r="D93" s="67">
        <v>45205.407010435767</v>
      </c>
      <c r="E93" s="67">
        <v>45921.885547361446</v>
      </c>
      <c r="F93" s="67">
        <v>37802.995959032902</v>
      </c>
      <c r="G93" s="67">
        <v>38557.096703028335</v>
      </c>
      <c r="H93" s="67">
        <v>34343.388619987534</v>
      </c>
      <c r="I93" s="67">
        <v>36623.579382203869</v>
      </c>
      <c r="J93" s="67">
        <v>34924.442101233901</v>
      </c>
      <c r="K93" s="67">
        <v>28775.836160730167</v>
      </c>
      <c r="L93" s="67">
        <v>23580.59456923393</v>
      </c>
      <c r="M93" s="67">
        <v>22594.514915334734</v>
      </c>
      <c r="N93" s="67">
        <v>22923.890446735692</v>
      </c>
      <c r="O93" s="67">
        <v>20472.114650164778</v>
      </c>
      <c r="P93" s="67">
        <v>18548.533683074842</v>
      </c>
      <c r="Q93" s="67">
        <v>15975.218112997873</v>
      </c>
      <c r="R93" s="67">
        <v>16502.949688821354</v>
      </c>
      <c r="S93" s="67">
        <v>16083.197084063604</v>
      </c>
      <c r="T93" s="67">
        <v>14839.293156859148</v>
      </c>
      <c r="U93" s="67">
        <v>13345.223485275483</v>
      </c>
      <c r="V93" s="67">
        <v>12620.847090563282</v>
      </c>
      <c r="W93" s="67">
        <v>12471.714020484162</v>
      </c>
      <c r="X93" s="67">
        <v>11423.612745689758</v>
      </c>
      <c r="Y93" s="67">
        <v>10753.037000392747</v>
      </c>
      <c r="Z93" s="67">
        <v>9799.6480801824</v>
      </c>
      <c r="AA93" s="67">
        <v>9585.2417191831828</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208</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8">
        <v>142.69992819999999</v>
      </c>
      <c r="D98" s="8">
        <v>131.71750392000001</v>
      </c>
      <c r="E98" s="8">
        <v>117.405670585</v>
      </c>
      <c r="F98" s="8">
        <v>95.665838753999992</v>
      </c>
      <c r="G98" s="8">
        <v>102.06890336499998</v>
      </c>
      <c r="H98" s="8">
        <v>100.32260733999999</v>
      </c>
      <c r="I98" s="8">
        <v>107.74006645</v>
      </c>
      <c r="J98" s="8">
        <v>111.53400436500002</v>
      </c>
      <c r="K98" s="8">
        <v>114.59347226599999</v>
      </c>
      <c r="L98" s="8">
        <v>120.26580398999999</v>
      </c>
      <c r="M98" s="8">
        <v>129.55784515399998</v>
      </c>
      <c r="N98" s="8">
        <v>136.48808683999999</v>
      </c>
      <c r="O98" s="8">
        <v>142.92384467000002</v>
      </c>
      <c r="P98" s="8">
        <v>147.26909378799999</v>
      </c>
      <c r="Q98" s="8">
        <v>147.45174007699998</v>
      </c>
      <c r="R98" s="8">
        <v>157.20933413500001</v>
      </c>
      <c r="S98" s="8">
        <v>162.744534872</v>
      </c>
      <c r="T98" s="8">
        <v>165.9870315</v>
      </c>
      <c r="U98" s="8">
        <v>175.72614818599999</v>
      </c>
      <c r="V98" s="8">
        <v>183.20029132000002</v>
      </c>
      <c r="W98" s="8">
        <v>181.06956429999997</v>
      </c>
      <c r="X98" s="8">
        <v>192.99091696000002</v>
      </c>
      <c r="Y98" s="8">
        <v>192.38886500000001</v>
      </c>
      <c r="Z98" s="8">
        <v>192.5671509</v>
      </c>
      <c r="AA98" s="8">
        <v>188.23093236000005</v>
      </c>
    </row>
    <row r="99" spans="1:27">
      <c r="A99" s="16" t="s">
        <v>16</v>
      </c>
      <c r="B99" s="16" t="s">
        <v>193</v>
      </c>
      <c r="C99" s="8">
        <v>26780.214586222879</v>
      </c>
      <c r="D99" s="8">
        <v>25833.790587297881</v>
      </c>
      <c r="E99" s="8">
        <v>25371.407475057931</v>
      </c>
      <c r="F99" s="8">
        <v>25779.344008099568</v>
      </c>
      <c r="G99" s="8">
        <v>48242.349689484159</v>
      </c>
      <c r="H99" s="8">
        <v>42558.716661895647</v>
      </c>
      <c r="I99" s="8">
        <v>44587.070332232302</v>
      </c>
      <c r="J99" s="8">
        <v>42108.247871580672</v>
      </c>
      <c r="K99" s="8">
        <v>37774.881107931025</v>
      </c>
      <c r="L99" s="8">
        <v>36294.772883164114</v>
      </c>
      <c r="M99" s="8">
        <v>37527.717808114503</v>
      </c>
      <c r="N99" s="8">
        <v>33834.85998998562</v>
      </c>
      <c r="O99" s="8">
        <v>29240.195150148324</v>
      </c>
      <c r="P99" s="8">
        <v>28149.134274448017</v>
      </c>
      <c r="Q99" s="8">
        <v>23790.051868350165</v>
      </c>
      <c r="R99" s="8">
        <v>23727.587713290748</v>
      </c>
      <c r="S99" s="8">
        <v>21303.335288359693</v>
      </c>
      <c r="T99" s="8">
        <v>19411.07579710603</v>
      </c>
      <c r="U99" s="8">
        <v>20872.475043215993</v>
      </c>
      <c r="V99" s="8">
        <v>19393.30113543577</v>
      </c>
      <c r="W99" s="8">
        <v>15339.431608708421</v>
      </c>
      <c r="X99" s="8">
        <v>13286.643389579949</v>
      </c>
      <c r="Y99" s="8">
        <v>12925.49918971081</v>
      </c>
      <c r="Z99" s="8">
        <v>12206.0702775223</v>
      </c>
      <c r="AA99" s="8">
        <v>12198.674786267278</v>
      </c>
    </row>
    <row r="100" spans="1:27">
      <c r="A100" s="16" t="s">
        <v>16</v>
      </c>
      <c r="B100" s="16" t="s">
        <v>93</v>
      </c>
      <c r="C100" s="8">
        <v>21.71481503</v>
      </c>
      <c r="D100" s="8">
        <v>22.77179426</v>
      </c>
      <c r="E100" s="8">
        <v>22.922360600000005</v>
      </c>
      <c r="F100" s="8">
        <v>20.895764240000002</v>
      </c>
      <c r="G100" s="8">
        <v>22.322901879999996</v>
      </c>
      <c r="H100" s="8">
        <v>22.41053904</v>
      </c>
      <c r="I100" s="8">
        <v>23.163580500000002</v>
      </c>
      <c r="J100" s="8">
        <v>22.945220299999999</v>
      </c>
      <c r="K100" s="8">
        <v>22.020890599999998</v>
      </c>
      <c r="L100" s="8">
        <v>21.778519630000002</v>
      </c>
      <c r="M100" s="8">
        <v>21.961269970000004</v>
      </c>
      <c r="N100" s="8">
        <v>22.072033399999999</v>
      </c>
      <c r="O100" s="8">
        <v>22.116617599999998</v>
      </c>
      <c r="P100" s="8">
        <v>21.789441399999998</v>
      </c>
      <c r="Q100" s="8">
        <v>21.310590099999999</v>
      </c>
      <c r="R100" s="8">
        <v>21.764036829999998</v>
      </c>
      <c r="S100" s="8">
        <v>21.571023260000004</v>
      </c>
      <c r="T100" s="8">
        <v>21.289767080000001</v>
      </c>
      <c r="U100" s="8">
        <v>21.64022245</v>
      </c>
      <c r="V100" s="8">
        <v>21.7498288</v>
      </c>
      <c r="W100" s="8">
        <v>21.289670839999999</v>
      </c>
      <c r="X100" s="8">
        <v>21.9172087</v>
      </c>
      <c r="Y100" s="8">
        <v>21.742195850000002</v>
      </c>
      <c r="Z100" s="8">
        <v>21.661246039999998</v>
      </c>
      <c r="AA100" s="8">
        <v>21.386079470000002</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8">
        <v>33.702010999999999</v>
      </c>
      <c r="D103" s="8">
        <v>32.384639200000002</v>
      </c>
      <c r="E103" s="8">
        <v>30.166281899999998</v>
      </c>
      <c r="F103" s="8">
        <v>26.033181599999999</v>
      </c>
      <c r="G103" s="8">
        <v>27.084813499999999</v>
      </c>
      <c r="H103" s="8">
        <v>28.274906999999999</v>
      </c>
      <c r="I103" s="8">
        <v>30.026769400000003</v>
      </c>
      <c r="J103" s="8">
        <v>32.245288700000003</v>
      </c>
      <c r="K103" s="8">
        <v>33.797774199999999</v>
      </c>
      <c r="L103" s="8">
        <v>37.121744899999996</v>
      </c>
      <c r="M103" s="8">
        <v>38.778239999999997</v>
      </c>
      <c r="N103" s="8">
        <v>42.274557000000001</v>
      </c>
      <c r="O103" s="8">
        <v>45.513117000000001</v>
      </c>
      <c r="P103" s="8">
        <v>48.423467000000002</v>
      </c>
      <c r="Q103" s="8">
        <v>50.401508</v>
      </c>
      <c r="R103" s="8">
        <v>53.942849000000002</v>
      </c>
      <c r="S103" s="8">
        <v>56.441860999999996</v>
      </c>
      <c r="T103" s="8">
        <v>58.565751000000006</v>
      </c>
      <c r="U103" s="8">
        <v>62.898569999999992</v>
      </c>
      <c r="V103" s="8">
        <v>65.001570999999998</v>
      </c>
      <c r="W103" s="8">
        <v>63.602996599999997</v>
      </c>
      <c r="X103" s="8">
        <v>68.418283400000007</v>
      </c>
      <c r="Y103" s="8">
        <v>67.527592499999997</v>
      </c>
      <c r="Z103" s="8">
        <v>66.754379699999987</v>
      </c>
      <c r="AA103" s="8">
        <v>65.694870500000007</v>
      </c>
    </row>
    <row r="104" spans="1:27">
      <c r="A104" s="16" t="s">
        <v>22</v>
      </c>
      <c r="B104" s="16" t="s">
        <v>193</v>
      </c>
      <c r="C104" s="8">
        <v>18521.0939</v>
      </c>
      <c r="D104" s="8">
        <v>18086.7814</v>
      </c>
      <c r="E104" s="8">
        <v>18800.961299999999</v>
      </c>
      <c r="F104" s="8">
        <v>19729.117899999997</v>
      </c>
      <c r="G104" s="8">
        <v>44218.9683</v>
      </c>
      <c r="H104" s="8">
        <v>39979.253969999998</v>
      </c>
      <c r="I104" s="8">
        <v>40491.195950000001</v>
      </c>
      <c r="J104" s="8">
        <v>38047.049700000003</v>
      </c>
      <c r="K104" s="8">
        <v>34208.000899999999</v>
      </c>
      <c r="L104" s="8">
        <v>33257.079660000003</v>
      </c>
      <c r="M104" s="8">
        <v>34396.497100000001</v>
      </c>
      <c r="N104" s="8">
        <v>30658.841</v>
      </c>
      <c r="O104" s="8">
        <v>26462.442460000002</v>
      </c>
      <c r="P104" s="8">
        <v>25424.737579999997</v>
      </c>
      <c r="Q104" s="8">
        <v>21559.268880000003</v>
      </c>
      <c r="R104" s="8">
        <v>21485.18953</v>
      </c>
      <c r="S104" s="8">
        <v>19143.387630000001</v>
      </c>
      <c r="T104" s="8">
        <v>17455.891640000002</v>
      </c>
      <c r="U104" s="8">
        <v>18977.340370000002</v>
      </c>
      <c r="V104" s="8">
        <v>17570.75678</v>
      </c>
      <c r="W104" s="8">
        <v>14167.51756</v>
      </c>
      <c r="X104" s="8">
        <v>12109.17463</v>
      </c>
      <c r="Y104" s="8">
        <v>11950.52332</v>
      </c>
      <c r="Z104" s="8">
        <v>11216.85061</v>
      </c>
      <c r="AA104" s="8">
        <v>11242.296719999998</v>
      </c>
    </row>
    <row r="105" spans="1:27">
      <c r="A105" s="16" t="s">
        <v>22</v>
      </c>
      <c r="B105" s="16" t="s">
        <v>93</v>
      </c>
      <c r="C105" s="8">
        <v>8.3975400000000011</v>
      </c>
      <c r="D105" s="8">
        <v>9.0664429999999996</v>
      </c>
      <c r="E105" s="8">
        <v>9.2441810000000011</v>
      </c>
      <c r="F105" s="8">
        <v>8.3843949999999996</v>
      </c>
      <c r="G105" s="8">
        <v>8.4982019999999991</v>
      </c>
      <c r="H105" s="8">
        <v>8.4915280000000006</v>
      </c>
      <c r="I105" s="8">
        <v>8.4222409999999996</v>
      </c>
      <c r="J105" s="8">
        <v>8.280583</v>
      </c>
      <c r="K105" s="8">
        <v>7.7007323999999997</v>
      </c>
      <c r="L105" s="8">
        <v>7.4456333000000008</v>
      </c>
      <c r="M105" s="8">
        <v>7.2100195000000005</v>
      </c>
      <c r="N105" s="8">
        <v>7.3031450000000007</v>
      </c>
      <c r="O105" s="8">
        <v>7.293088</v>
      </c>
      <c r="P105" s="8">
        <v>7.2473049999999999</v>
      </c>
      <c r="Q105" s="8">
        <v>7.0733410000000001</v>
      </c>
      <c r="R105" s="8">
        <v>7.0606980000000004</v>
      </c>
      <c r="S105" s="8">
        <v>6.9877393000000003</v>
      </c>
      <c r="T105" s="8">
        <v>6.8605879999999999</v>
      </c>
      <c r="U105" s="8">
        <v>6.9845350000000002</v>
      </c>
      <c r="V105" s="8">
        <v>6.9455969999999994</v>
      </c>
      <c r="W105" s="8">
        <v>6.7362266000000002</v>
      </c>
      <c r="X105" s="8">
        <v>6.9455396</v>
      </c>
      <c r="Y105" s="8">
        <v>6.7865029999999997</v>
      </c>
      <c r="Z105" s="8">
        <v>6.6447583000000003</v>
      </c>
      <c r="AA105" s="8">
        <v>6.6938950000000004</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8">
        <v>17.268177699999999</v>
      </c>
      <c r="D108" s="8">
        <v>16.781444700000002</v>
      </c>
      <c r="E108" s="8">
        <v>16.146663400000001</v>
      </c>
      <c r="F108" s="8">
        <v>13.507878</v>
      </c>
      <c r="G108" s="8">
        <v>14.707669099999999</v>
      </c>
      <c r="H108" s="8">
        <v>15.9017584</v>
      </c>
      <c r="I108" s="8">
        <v>17.618672999999998</v>
      </c>
      <c r="J108" s="8">
        <v>19.155497900000004</v>
      </c>
      <c r="K108" s="8">
        <v>20.6273065</v>
      </c>
      <c r="L108" s="8">
        <v>23.038649599999999</v>
      </c>
      <c r="M108" s="8">
        <v>25.360471800000003</v>
      </c>
      <c r="N108" s="8">
        <v>27.621150199999999</v>
      </c>
      <c r="O108" s="8">
        <v>30.049123599999998</v>
      </c>
      <c r="P108" s="8">
        <v>32.171422700000001</v>
      </c>
      <c r="Q108" s="8">
        <v>34.344269700000005</v>
      </c>
      <c r="R108" s="8">
        <v>37.126716799999997</v>
      </c>
      <c r="S108" s="8">
        <v>39.235954499999998</v>
      </c>
      <c r="T108" s="8">
        <v>41.408967299999993</v>
      </c>
      <c r="U108" s="8">
        <v>43.536967399999995</v>
      </c>
      <c r="V108" s="8">
        <v>45.313858400000001</v>
      </c>
      <c r="W108" s="8">
        <v>46.345203699999999</v>
      </c>
      <c r="X108" s="8">
        <v>48.4399084</v>
      </c>
      <c r="Y108" s="8">
        <v>49.392372799999997</v>
      </c>
      <c r="Z108" s="8">
        <v>50.258607599999998</v>
      </c>
      <c r="AA108" s="8">
        <v>49.141592360000004</v>
      </c>
    </row>
    <row r="109" spans="1:27">
      <c r="A109" s="16" t="s">
        <v>23</v>
      </c>
      <c r="B109" s="16" t="s">
        <v>193</v>
      </c>
      <c r="C109" s="8">
        <v>8259.120686222881</v>
      </c>
      <c r="D109" s="8">
        <v>7747.0091872978801</v>
      </c>
      <c r="E109" s="8">
        <v>6570.4461750579303</v>
      </c>
      <c r="F109" s="8">
        <v>6050.2261080995695</v>
      </c>
      <c r="G109" s="8">
        <v>4023.3813894841601</v>
      </c>
      <c r="H109" s="8">
        <v>2579.4626918956496</v>
      </c>
      <c r="I109" s="8">
        <v>4095.8743822322999</v>
      </c>
      <c r="J109" s="8">
        <v>4061.1981715806701</v>
      </c>
      <c r="K109" s="8">
        <v>3566.8802079310299</v>
      </c>
      <c r="L109" s="8">
        <v>3037.6932231641099</v>
      </c>
      <c r="M109" s="8">
        <v>3131.2207081145002</v>
      </c>
      <c r="N109" s="8">
        <v>3176.0189899856196</v>
      </c>
      <c r="O109" s="8">
        <v>2777.7526901483202</v>
      </c>
      <c r="P109" s="8">
        <v>2724.3966944480198</v>
      </c>
      <c r="Q109" s="8">
        <v>2230.7829883501599</v>
      </c>
      <c r="R109" s="8">
        <v>2242.3981832907498</v>
      </c>
      <c r="S109" s="8">
        <v>2159.9476583596902</v>
      </c>
      <c r="T109" s="8">
        <v>1955.1841571060299</v>
      </c>
      <c r="U109" s="8">
        <v>1895.13467321599</v>
      </c>
      <c r="V109" s="8">
        <v>1822.5443554357701</v>
      </c>
      <c r="W109" s="8">
        <v>1171.9140487084201</v>
      </c>
      <c r="X109" s="8">
        <v>1177.4687595799501</v>
      </c>
      <c r="Y109" s="8">
        <v>974.97586971080989</v>
      </c>
      <c r="Z109" s="8">
        <v>989.21966752230003</v>
      </c>
      <c r="AA109" s="8">
        <v>956.37806626728002</v>
      </c>
    </row>
    <row r="110" spans="1:27">
      <c r="A110" s="16" t="s">
        <v>23</v>
      </c>
      <c r="B110" s="16" t="s">
        <v>93</v>
      </c>
      <c r="C110" s="8">
        <v>3.1797011999999998</v>
      </c>
      <c r="D110" s="8">
        <v>3.8519578000000001</v>
      </c>
      <c r="E110" s="8">
        <v>4.407451</v>
      </c>
      <c r="F110" s="8">
        <v>4.2823604</v>
      </c>
      <c r="G110" s="8">
        <v>4.645613</v>
      </c>
      <c r="H110" s="8">
        <v>4.8465619999999996</v>
      </c>
      <c r="I110" s="8">
        <v>5.0218639999999999</v>
      </c>
      <c r="J110" s="8">
        <v>5.0017494999999998</v>
      </c>
      <c r="K110" s="8">
        <v>4.8635986000000004</v>
      </c>
      <c r="L110" s="8">
        <v>4.9738065999999996</v>
      </c>
      <c r="M110" s="8">
        <v>5.1022870000000005</v>
      </c>
      <c r="N110" s="8">
        <v>5.1841889999999999</v>
      </c>
      <c r="O110" s="8">
        <v>5.2850190000000001</v>
      </c>
      <c r="P110" s="8">
        <v>5.3485385999999995</v>
      </c>
      <c r="Q110" s="8">
        <v>5.4025479999999995</v>
      </c>
      <c r="R110" s="8">
        <v>5.5218749999999996</v>
      </c>
      <c r="S110" s="8">
        <v>5.4973154000000006</v>
      </c>
      <c r="T110" s="8">
        <v>5.539002</v>
      </c>
      <c r="U110" s="8">
        <v>5.6226580000000004</v>
      </c>
      <c r="V110" s="8">
        <v>5.6550379999999993</v>
      </c>
      <c r="W110" s="8">
        <v>5.7277974</v>
      </c>
      <c r="X110" s="8">
        <v>5.8054354999999997</v>
      </c>
      <c r="Y110" s="8">
        <v>5.8342837000000003</v>
      </c>
      <c r="Z110" s="8">
        <v>5.9056255000000002</v>
      </c>
      <c r="AA110" s="8">
        <v>5.8645502999999994</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8">
        <v>70.571643600000002</v>
      </c>
      <c r="D113" s="8">
        <v>63.183106800000004</v>
      </c>
      <c r="E113" s="8">
        <v>54.13368037</v>
      </c>
      <c r="F113" s="8">
        <v>42.383952630000003</v>
      </c>
      <c r="G113" s="8">
        <v>45.675492900000002</v>
      </c>
      <c r="H113" s="8">
        <v>41.8251481</v>
      </c>
      <c r="I113" s="8">
        <v>45.240228300000005</v>
      </c>
      <c r="J113" s="8">
        <v>45.402771399999999</v>
      </c>
      <c r="K113" s="8">
        <v>46.7087918</v>
      </c>
      <c r="L113" s="8">
        <v>45.833010260000002</v>
      </c>
      <c r="M113" s="8">
        <v>50.551017940000001</v>
      </c>
      <c r="N113" s="8">
        <v>51.548293000000008</v>
      </c>
      <c r="O113" s="8">
        <v>51.754853439999998</v>
      </c>
      <c r="P113" s="8">
        <v>50.861025129999994</v>
      </c>
      <c r="Q113" s="8">
        <v>46.730417099999997</v>
      </c>
      <c r="R113" s="8">
        <v>49.423908770000004</v>
      </c>
      <c r="S113" s="8">
        <v>49.922771060000002</v>
      </c>
      <c r="T113" s="8">
        <v>51.396287299999997</v>
      </c>
      <c r="U113" s="8">
        <v>53.692807300000005</v>
      </c>
      <c r="V113" s="8">
        <v>56.73658657</v>
      </c>
      <c r="W113" s="8">
        <v>54.950990400000002</v>
      </c>
      <c r="X113" s="8">
        <v>59.465383360000004</v>
      </c>
      <c r="Y113" s="8">
        <v>59.329636200000003</v>
      </c>
      <c r="Z113" s="8">
        <v>59.281724000000004</v>
      </c>
      <c r="AA113" s="8">
        <v>57.375274000000005</v>
      </c>
    </row>
    <row r="114" spans="1:27">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93</v>
      </c>
      <c r="C115" s="8">
        <v>3.9944582999999998</v>
      </c>
      <c r="D115" s="8">
        <v>4.143783</v>
      </c>
      <c r="E115" s="8">
        <v>4.2054440000000008</v>
      </c>
      <c r="F115" s="8">
        <v>4.0542268000000004</v>
      </c>
      <c r="G115" s="8">
        <v>4.6106239999999996</v>
      </c>
      <c r="H115" s="8">
        <v>4.5051733</v>
      </c>
      <c r="I115" s="8">
        <v>4.9688856999999995</v>
      </c>
      <c r="J115" s="8">
        <v>5.1151566999999991</v>
      </c>
      <c r="K115" s="8">
        <v>5.1076635999999995</v>
      </c>
      <c r="L115" s="8">
        <v>4.9483750000000004</v>
      </c>
      <c r="M115" s="8">
        <v>5.2790349999999995</v>
      </c>
      <c r="N115" s="8">
        <v>5.3607104000000003</v>
      </c>
      <c r="O115" s="8">
        <v>5.3075557</v>
      </c>
      <c r="P115" s="8">
        <v>5.1321045000000005</v>
      </c>
      <c r="Q115" s="8">
        <v>4.8123630000000004</v>
      </c>
      <c r="R115" s="8">
        <v>5.2173115000000001</v>
      </c>
      <c r="S115" s="8">
        <v>5.2245900000000001</v>
      </c>
      <c r="T115" s="8">
        <v>5.1900453999999998</v>
      </c>
      <c r="U115" s="8">
        <v>5.3048950000000001</v>
      </c>
      <c r="V115" s="8">
        <v>5.4780389999999999</v>
      </c>
      <c r="W115" s="8">
        <v>5.3135310000000002</v>
      </c>
      <c r="X115" s="8">
        <v>5.6945510000000006</v>
      </c>
      <c r="Y115" s="8">
        <v>5.7548260000000004</v>
      </c>
      <c r="Z115" s="8">
        <v>5.8080967000000001</v>
      </c>
      <c r="AA115" s="8">
        <v>5.6601533000000002</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8">
        <v>21.158095899999999</v>
      </c>
      <c r="D118" s="8">
        <v>19.368313220000001</v>
      </c>
      <c r="E118" s="8">
        <v>16.959044915</v>
      </c>
      <c r="F118" s="8">
        <v>13.740826524000001</v>
      </c>
      <c r="G118" s="8">
        <v>14.55005193</v>
      </c>
      <c r="H118" s="8">
        <v>14.205526130000001</v>
      </c>
      <c r="I118" s="8">
        <v>14.663611619999999</v>
      </c>
      <c r="J118" s="8">
        <v>14.466960125</v>
      </c>
      <c r="K118" s="8">
        <v>13.063523925999998</v>
      </c>
      <c r="L118" s="8">
        <v>13.724850129999998</v>
      </c>
      <c r="M118" s="8">
        <v>14.181138514000002</v>
      </c>
      <c r="N118" s="8">
        <v>14.359748139999999</v>
      </c>
      <c r="O118" s="8">
        <v>14.750908430000001</v>
      </c>
      <c r="P118" s="8">
        <v>14.856512157999997</v>
      </c>
      <c r="Q118" s="8">
        <v>14.835775577</v>
      </c>
      <c r="R118" s="8">
        <v>15.383214865000001</v>
      </c>
      <c r="S118" s="8">
        <v>15.655406812000001</v>
      </c>
      <c r="T118" s="8">
        <v>13.140398300000001</v>
      </c>
      <c r="U118" s="8">
        <v>13.855738986000002</v>
      </c>
      <c r="V118" s="8">
        <v>14.29518315</v>
      </c>
      <c r="W118" s="8">
        <v>14.434632599999999</v>
      </c>
      <c r="X118" s="8">
        <v>14.750372799999999</v>
      </c>
      <c r="Y118" s="8">
        <v>14.1183984</v>
      </c>
      <c r="Z118" s="8">
        <v>14.0090041</v>
      </c>
      <c r="AA118" s="8">
        <v>13.946248699999998</v>
      </c>
    </row>
    <row r="119" spans="1:27">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93</v>
      </c>
      <c r="C120" s="8">
        <v>5.9613069999999997</v>
      </c>
      <c r="D120" s="8">
        <v>5.4887847000000001</v>
      </c>
      <c r="E120" s="8">
        <v>4.8696752999999999</v>
      </c>
      <c r="F120" s="8">
        <v>3.8552680000000001</v>
      </c>
      <c r="G120" s="8">
        <v>4.1935175999999998</v>
      </c>
      <c r="H120" s="8">
        <v>4.1925319999999999</v>
      </c>
      <c r="I120" s="8">
        <v>4.3931620000000002</v>
      </c>
      <c r="J120" s="8">
        <v>4.2221690000000001</v>
      </c>
      <c r="K120" s="8">
        <v>3.9963926000000001</v>
      </c>
      <c r="L120" s="8">
        <v>4.0337546</v>
      </c>
      <c r="M120" s="8">
        <v>3.9872604999999997</v>
      </c>
      <c r="N120" s="8">
        <v>3.8915187999999996</v>
      </c>
      <c r="O120" s="8">
        <v>3.8746035000000001</v>
      </c>
      <c r="P120" s="8">
        <v>3.710172</v>
      </c>
      <c r="Q120" s="8">
        <v>3.642198</v>
      </c>
      <c r="R120" s="8">
        <v>3.5991919999999999</v>
      </c>
      <c r="S120" s="8">
        <v>3.5064839999999999</v>
      </c>
      <c r="T120" s="8">
        <v>3.3857651</v>
      </c>
      <c r="U120" s="8">
        <v>3.4008987000000004</v>
      </c>
      <c r="V120" s="8">
        <v>3.3448782000000001</v>
      </c>
      <c r="W120" s="8">
        <v>3.2272192</v>
      </c>
      <c r="X120" s="8">
        <v>3.1825889000000003</v>
      </c>
      <c r="Y120" s="8">
        <v>3.0850870000000001</v>
      </c>
      <c r="Z120" s="8">
        <v>2.9999472999999997</v>
      </c>
      <c r="AA120" s="8">
        <v>2.9010021999999998</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8">
        <v>0</v>
      </c>
      <c r="D123" s="8">
        <v>0</v>
      </c>
      <c r="E123" s="8">
        <v>0</v>
      </c>
      <c r="F123" s="8">
        <v>0</v>
      </c>
      <c r="G123" s="8">
        <v>5.0875934999999997E-2</v>
      </c>
      <c r="H123" s="8">
        <v>0.11526771</v>
      </c>
      <c r="I123" s="8">
        <v>0.19078413</v>
      </c>
      <c r="J123" s="8">
        <v>0.26348623999999998</v>
      </c>
      <c r="K123" s="8">
        <v>0.39607584000000001</v>
      </c>
      <c r="L123" s="8">
        <v>0.5475490999999999</v>
      </c>
      <c r="M123" s="8">
        <v>0.6869769</v>
      </c>
      <c r="N123" s="8">
        <v>0.68433849999999996</v>
      </c>
      <c r="O123" s="8">
        <v>0.8558422</v>
      </c>
      <c r="P123" s="8">
        <v>0.95666679999999993</v>
      </c>
      <c r="Q123" s="8">
        <v>1.1397697</v>
      </c>
      <c r="R123" s="8">
        <v>1.3326447000000001</v>
      </c>
      <c r="S123" s="8">
        <v>1.4885415</v>
      </c>
      <c r="T123" s="8">
        <v>1.4756275999999999</v>
      </c>
      <c r="U123" s="8">
        <v>1.7420644999999999</v>
      </c>
      <c r="V123" s="8">
        <v>1.8530922000000001</v>
      </c>
      <c r="W123" s="8">
        <v>1.735741</v>
      </c>
      <c r="X123" s="8">
        <v>1.9169690000000001</v>
      </c>
      <c r="Y123" s="8">
        <v>2.0208651</v>
      </c>
      <c r="Z123" s="8">
        <v>2.2634354999999999</v>
      </c>
      <c r="AA123" s="8">
        <v>2.0729468</v>
      </c>
    </row>
    <row r="124" spans="1:27">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93</v>
      </c>
      <c r="C125" s="8">
        <v>0.18180853</v>
      </c>
      <c r="D125" s="8">
        <v>0.22082576000000001</v>
      </c>
      <c r="E125" s="8">
        <v>0.19560929999999999</v>
      </c>
      <c r="F125" s="8">
        <v>0.31951404</v>
      </c>
      <c r="G125" s="8">
        <v>0.37494528000000005</v>
      </c>
      <c r="H125" s="8">
        <v>0.37474373999999999</v>
      </c>
      <c r="I125" s="8">
        <v>0.35742780000000002</v>
      </c>
      <c r="J125" s="8">
        <v>0.32556209999999997</v>
      </c>
      <c r="K125" s="8">
        <v>0.35250340000000002</v>
      </c>
      <c r="L125" s="8">
        <v>0.37695012999999999</v>
      </c>
      <c r="M125" s="8">
        <v>0.38266797000000002</v>
      </c>
      <c r="N125" s="8">
        <v>0.33247019999999999</v>
      </c>
      <c r="O125" s="8">
        <v>0.35635139999999998</v>
      </c>
      <c r="P125" s="8">
        <v>0.3513213</v>
      </c>
      <c r="Q125" s="8">
        <v>0.38014010000000004</v>
      </c>
      <c r="R125" s="8">
        <v>0.36496033</v>
      </c>
      <c r="S125" s="8">
        <v>0.35489456000000003</v>
      </c>
      <c r="T125" s="8">
        <v>0.31436658000000001</v>
      </c>
      <c r="U125" s="8">
        <v>0.32723574999999999</v>
      </c>
      <c r="V125" s="8">
        <v>0.32627659999999997</v>
      </c>
      <c r="W125" s="8">
        <v>0.28489663999999998</v>
      </c>
      <c r="X125" s="8">
        <v>0.28909370000000001</v>
      </c>
      <c r="Y125" s="8">
        <v>0.28149615</v>
      </c>
      <c r="Z125" s="8">
        <v>0.30281824000000002</v>
      </c>
      <c r="AA125" s="8">
        <v>0.26647867000000003</v>
      </c>
    </row>
    <row r="127" spans="1:27" collapsed="1"/>
  </sheetData>
  <sheetProtection algorithmName="SHA-512" hashValue="t338USwa1XYWPryICfH4Kj/djo2VpRoAFG2Jh8UeByjKD+yWJ7JoUdUurt8PKyy80nh6v3Ro4AXlCS+jGZSN5w==" saltValue="+AWG4aZhFcunyfGsx01xW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5" t="s">
        <v>200</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4.45" customHeight="1">
      <c r="A2" s="19" t="s">
        <v>18</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-32566.496570126052</v>
      </c>
      <c r="F6" s="8">
        <v>-449308.25134965114</v>
      </c>
      <c r="G6" s="8">
        <v>-419914.25348084746</v>
      </c>
      <c r="H6" s="8">
        <v>-364924.14979138342</v>
      </c>
      <c r="I6" s="8">
        <v>-340087.25313160277</v>
      </c>
      <c r="J6" s="8">
        <v>-171385.18644485358</v>
      </c>
      <c r="K6" s="8">
        <v>-160173.07139917577</v>
      </c>
      <c r="L6" s="8">
        <v>-97812.513709614417</v>
      </c>
      <c r="M6" s="8">
        <v>-70855.316352790396</v>
      </c>
      <c r="N6" s="8">
        <v>-35051.64397758204</v>
      </c>
      <c r="O6" s="8">
        <v>-32758.545764317056</v>
      </c>
      <c r="P6" s="8">
        <v>-30696.496126647082</v>
      </c>
      <c r="Q6" s="8">
        <v>-28607.278717110672</v>
      </c>
      <c r="R6" s="8">
        <v>-26735.774494525976</v>
      </c>
      <c r="S6" s="8">
        <v>-24986.70457929634</v>
      </c>
      <c r="T6" s="8">
        <v>-16805.82942455923</v>
      </c>
      <c r="U6" s="8">
        <v>-10460.572784323153</v>
      </c>
      <c r="V6" s="8">
        <v>-4020.8244692379258</v>
      </c>
      <c r="W6" s="8">
        <v>-6.0409697007955141E-5</v>
      </c>
      <c r="X6" s="8">
        <v>-5.6607092499097624E-5</v>
      </c>
      <c r="Y6" s="8">
        <v>-5.2754389115628943E-5</v>
      </c>
      <c r="Z6" s="8">
        <v>-4.9303167384051829E-5</v>
      </c>
      <c r="AA6" s="8">
        <v>-4.6077726514317374E-5</v>
      </c>
    </row>
    <row r="7" spans="1:27">
      <c r="A7" s="16" t="s">
        <v>16</v>
      </c>
      <c r="B7" s="16" t="s">
        <v>11</v>
      </c>
      <c r="C7" s="8">
        <v>0</v>
      </c>
      <c r="D7" s="8">
        <v>-1.92741838279752E-4</v>
      </c>
      <c r="E7" s="8">
        <v>-5.2169885415443394E-3</v>
      </c>
      <c r="F7" s="8">
        <v>-268026.66237516672</v>
      </c>
      <c r="G7" s="8">
        <v>-250492.20775748993</v>
      </c>
      <c r="H7" s="8">
        <v>-234724.49421465592</v>
      </c>
      <c r="I7" s="8">
        <v>-218749.04285123895</v>
      </c>
      <c r="J7" s="8">
        <v>-204438.35774795461</v>
      </c>
      <c r="K7" s="8">
        <v>-191063.88578022539</v>
      </c>
      <c r="L7" s="8">
        <v>-2.4859052146033924E-3</v>
      </c>
      <c r="M7" s="8">
        <v>-2.3167134224010713E-3</v>
      </c>
      <c r="N7" s="8">
        <v>-2.1651527306129036E-3</v>
      </c>
      <c r="O7" s="8">
        <v>-2.0235072243082676E-3</v>
      </c>
      <c r="P7" s="8">
        <v>-1.896133672114368E-3</v>
      </c>
      <c r="Q7" s="8">
        <v>-1.7670819881017937E-3</v>
      </c>
      <c r="R7" s="8">
        <v>-1.6514784930931061E-3</v>
      </c>
      <c r="S7" s="8">
        <v>-1.5434378435823549E-3</v>
      </c>
      <c r="T7" s="8">
        <v>-1.4462831814363939E-3</v>
      </c>
      <c r="U7" s="8">
        <v>-1.3478485178531562E-3</v>
      </c>
      <c r="V7" s="8">
        <v>-1.2596715116614508E-3</v>
      </c>
      <c r="W7" s="8">
        <v>-1.1772630946828013E-3</v>
      </c>
      <c r="X7" s="8">
        <v>0</v>
      </c>
      <c r="Y7" s="8">
        <v>0</v>
      </c>
      <c r="Z7" s="8">
        <v>0</v>
      </c>
      <c r="AA7" s="8">
        <v>0</v>
      </c>
    </row>
    <row r="8" spans="1:27">
      <c r="A8" s="16" t="s">
        <v>16</v>
      </c>
      <c r="B8" s="16" t="s">
        <v>7</v>
      </c>
      <c r="C8" s="8">
        <v>9.58495378433661E-5</v>
      </c>
      <c r="D8" s="8">
        <v>8.9816104424107391E-5</v>
      </c>
      <c r="E8" s="8">
        <v>8.3703181217350907E-5</v>
      </c>
      <c r="F8" s="8">
        <v>7.8227272143960194E-5</v>
      </c>
      <c r="G8" s="8">
        <v>1.7590024121958431E-4</v>
      </c>
      <c r="H8" s="8">
        <v>1.7314609624265699E-4</v>
      </c>
      <c r="I8" s="8">
        <v>1.956793163594602E-4</v>
      </c>
      <c r="J8" s="8">
        <v>1.8409405176402361E-4</v>
      </c>
      <c r="K8" s="8">
        <v>1.7408825325718769E-4</v>
      </c>
      <c r="L8" s="8">
        <v>1.6443398618657759E-4</v>
      </c>
      <c r="M8" s="8">
        <v>1.5794645076992731E-4</v>
      </c>
      <c r="N8" s="8">
        <v>1.8637720972743049E-4</v>
      </c>
      <c r="O8" s="8">
        <v>1.8425989294499441E-4</v>
      </c>
      <c r="P8" s="8">
        <v>2.034259502802359E-4</v>
      </c>
      <c r="Q8" s="8">
        <v>1.9829923600635441E-4</v>
      </c>
      <c r="R8" s="8">
        <v>9.1991592140994378E-4</v>
      </c>
      <c r="S8" s="8">
        <v>8.6130628261216658E-4</v>
      </c>
      <c r="T8" s="8">
        <v>1.070159478496021E-3</v>
      </c>
      <c r="U8" s="8">
        <v>9.9882761108363604E-4</v>
      </c>
      <c r="V8" s="8">
        <v>9.3519532878778996E-4</v>
      </c>
      <c r="W8" s="8">
        <v>2954.6007779349939</v>
      </c>
      <c r="X8" s="8">
        <v>2768.6177536502696</v>
      </c>
      <c r="Y8" s="8">
        <v>2580.1844244638432</v>
      </c>
      <c r="Z8" s="8">
        <v>2411.3873133697566</v>
      </c>
      <c r="AA8" s="8">
        <v>2253.6330099700576</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4.0549023867795435E-4</v>
      </c>
      <c r="D10" s="8">
        <v>4.1123536586477281E-4</v>
      </c>
      <c r="E10" s="8">
        <v>4.1759739855455602E-4</v>
      </c>
      <c r="F10" s="8">
        <v>4.7163357520669852E-4</v>
      </c>
      <c r="G10" s="8">
        <v>4.6151954572224525E-4</v>
      </c>
      <c r="H10" s="8">
        <v>4.4447066735691797E-4</v>
      </c>
      <c r="I10" s="8">
        <v>6.2075474430114312E-4</v>
      </c>
      <c r="J10" s="8">
        <v>5.8513618244407026E-4</v>
      </c>
      <c r="K10" s="8">
        <v>5.5487306233886519E-4</v>
      </c>
      <c r="L10" s="8">
        <v>5.2919822137328931E-4</v>
      </c>
      <c r="M10" s="8">
        <v>5.0880987231127599E-4</v>
      </c>
      <c r="N10" s="8">
        <v>5.1526832103251669E-4</v>
      </c>
      <c r="O10" s="8">
        <v>4.9657327509290781E-4</v>
      </c>
      <c r="P10" s="8">
        <v>5.0324525828399156E-4</v>
      </c>
      <c r="Q10" s="8">
        <v>4.736492295152385E-4</v>
      </c>
      <c r="R10" s="8">
        <v>2.5292192432510682E-3</v>
      </c>
      <c r="S10" s="8">
        <v>2.3691352319237702E-3</v>
      </c>
      <c r="T10" s="8">
        <v>5997.2331401620359</v>
      </c>
      <c r="U10" s="8">
        <v>9787.022183174462</v>
      </c>
      <c r="V10" s="8">
        <v>9146.749706981218</v>
      </c>
      <c r="W10" s="8">
        <v>8548.3645857424635</v>
      </c>
      <c r="X10" s="8">
        <v>8010.2713562209283</v>
      </c>
      <c r="Y10" s="8">
        <v>14902.20312574655</v>
      </c>
      <c r="Z10" s="8">
        <v>13927.292642594583</v>
      </c>
      <c r="AA10" s="8">
        <v>16298.611492660453</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13723.51871746884</v>
      </c>
      <c r="D13" s="8">
        <v>31270.588885475881</v>
      </c>
      <c r="E13" s="8">
        <v>150141.10879218351</v>
      </c>
      <c r="F13" s="8">
        <v>693166.71042870649</v>
      </c>
      <c r="G13" s="8">
        <v>650365.01454814593</v>
      </c>
      <c r="H13" s="8">
        <v>611811.95633174235</v>
      </c>
      <c r="I13" s="8">
        <v>572394.8332937255</v>
      </c>
      <c r="J13" s="8">
        <v>537026.07474818267</v>
      </c>
      <c r="K13" s="8">
        <v>731596.07422312128</v>
      </c>
      <c r="L13" s="8">
        <v>687363.83943432255</v>
      </c>
      <c r="M13" s="8">
        <v>649986.30624755274</v>
      </c>
      <c r="N13" s="8">
        <v>681448.62910131272</v>
      </c>
      <c r="O13" s="8">
        <v>706012.5427403393</v>
      </c>
      <c r="P13" s="8">
        <v>726363.45036526781</v>
      </c>
      <c r="Q13" s="8">
        <v>676926.83756129455</v>
      </c>
      <c r="R13" s="8">
        <v>633541.37459404534</v>
      </c>
      <c r="S13" s="8">
        <v>594390.84694153187</v>
      </c>
      <c r="T13" s="8">
        <v>559291.82312880515</v>
      </c>
      <c r="U13" s="8">
        <v>537577.9744533425</v>
      </c>
      <c r="V13" s="8">
        <v>509877.57233143447</v>
      </c>
      <c r="W13" s="8">
        <v>500028.38442916906</v>
      </c>
      <c r="X13" s="8">
        <v>476287.90387622756</v>
      </c>
      <c r="Y13" s="8">
        <v>443871.54177385167</v>
      </c>
      <c r="Z13" s="8">
        <v>423256.59705518221</v>
      </c>
      <c r="AA13" s="8">
        <v>409845.50831076724</v>
      </c>
    </row>
    <row r="14" spans="1:27">
      <c r="A14" s="16" t="s">
        <v>16</v>
      </c>
      <c r="B14" s="16" t="s">
        <v>8</v>
      </c>
      <c r="C14" s="8">
        <v>23474.445139890177</v>
      </c>
      <c r="D14" s="8">
        <v>37526.967050877865</v>
      </c>
      <c r="E14" s="8">
        <v>34972.869602835628</v>
      </c>
      <c r="F14" s="8">
        <v>68108.93289624255</v>
      </c>
      <c r="G14" s="8">
        <v>63653.208301034567</v>
      </c>
      <c r="H14" s="8">
        <v>59646.434809887709</v>
      </c>
      <c r="I14" s="8">
        <v>55586.872495345699</v>
      </c>
      <c r="J14" s="8">
        <v>59151.677019163915</v>
      </c>
      <c r="K14" s="8">
        <v>106303.89273798351</v>
      </c>
      <c r="L14" s="8">
        <v>99612.389858699782</v>
      </c>
      <c r="M14" s="8">
        <v>92832.727201868373</v>
      </c>
      <c r="N14" s="8">
        <v>86759.558118298635</v>
      </c>
      <c r="O14" s="8">
        <v>81083.699155278693</v>
      </c>
      <c r="P14" s="8">
        <v>75979.729934912204</v>
      </c>
      <c r="Q14" s="8">
        <v>70808.516411305071</v>
      </c>
      <c r="R14" s="8">
        <v>66176.183582845828</v>
      </c>
      <c r="S14" s="8">
        <v>61846.901017386299</v>
      </c>
      <c r="T14" s="8">
        <v>64884.550359868445</v>
      </c>
      <c r="U14" s="8">
        <v>62781.500933820804</v>
      </c>
      <c r="V14" s="8">
        <v>58674.300048160985</v>
      </c>
      <c r="W14" s="8">
        <v>55437.865673770561</v>
      </c>
      <c r="X14" s="8">
        <v>56519.856338199927</v>
      </c>
      <c r="Y14" s="8">
        <v>60333.500697567659</v>
      </c>
      <c r="Z14" s="8">
        <v>56509.423259627001</v>
      </c>
      <c r="AA14" s="8">
        <v>53097.102150612191</v>
      </c>
    </row>
    <row r="15" spans="1:27">
      <c r="A15" s="16" t="s">
        <v>16</v>
      </c>
      <c r="B15" s="16" t="s">
        <v>83</v>
      </c>
      <c r="C15" s="8">
        <v>3162.3349349652235</v>
      </c>
      <c r="D15" s="8">
        <v>24063.080689582152</v>
      </c>
      <c r="E15" s="8">
        <v>36562.061038815234</v>
      </c>
      <c r="F15" s="8">
        <v>115042.42813268394</v>
      </c>
      <c r="G15" s="8">
        <v>107516.28794452481</v>
      </c>
      <c r="H15" s="8">
        <v>100748.46852602069</v>
      </c>
      <c r="I15" s="8">
        <v>93891.483877314473</v>
      </c>
      <c r="J15" s="8">
        <v>87749.050372562837</v>
      </c>
      <c r="K15" s="8">
        <v>97965.855985225018</v>
      </c>
      <c r="L15" s="8">
        <v>91799.206964268582</v>
      </c>
      <c r="M15" s="8">
        <v>85551.313040588881</v>
      </c>
      <c r="N15" s="8">
        <v>79954.498268910684</v>
      </c>
      <c r="O15" s="8">
        <v>74723.830248112165</v>
      </c>
      <c r="P15" s="8">
        <v>70020.195388389082</v>
      </c>
      <c r="Q15" s="8">
        <v>65254.590488180547</v>
      </c>
      <c r="R15" s="8">
        <v>75581.511800294786</v>
      </c>
      <c r="S15" s="8">
        <v>70636.927081346294</v>
      </c>
      <c r="T15" s="8">
        <v>66723.844628092993</v>
      </c>
      <c r="U15" s="8">
        <v>62182.590877087358</v>
      </c>
      <c r="V15" s="8">
        <v>58114.571054675143</v>
      </c>
      <c r="W15" s="8">
        <v>57887.225293581854</v>
      </c>
      <c r="X15" s="8">
        <v>54243.404057067331</v>
      </c>
      <c r="Y15" s="8">
        <v>56269.81902458633</v>
      </c>
      <c r="Z15" s="8">
        <v>52588.619402584081</v>
      </c>
      <c r="AA15" s="8">
        <v>60671.787283406731</v>
      </c>
    </row>
    <row r="16" spans="1:27">
      <c r="A16" s="16" t="s">
        <v>16</v>
      </c>
      <c r="B16" s="16" t="s">
        <v>192</v>
      </c>
      <c r="C16" s="8">
        <v>0</v>
      </c>
      <c r="D16" s="8">
        <v>0</v>
      </c>
      <c r="E16" s="8">
        <v>9.5118259220432315E-3</v>
      </c>
      <c r="F16" s="8">
        <v>2.3086200659096494E-2</v>
      </c>
      <c r="G16" s="8">
        <v>2.1924680989785374E-2</v>
      </c>
      <c r="H16" s="8">
        <v>2.0694117073472209E-2</v>
      </c>
      <c r="I16" s="8">
        <v>1.9573181283183305E-2</v>
      </c>
      <c r="J16" s="8">
        <v>1.8459087958697187E-2</v>
      </c>
      <c r="K16" s="8">
        <v>1.7430916692213624E-2</v>
      </c>
      <c r="L16" s="8">
        <v>1.6520468304218491E-2</v>
      </c>
      <c r="M16" s="8">
        <v>1.5566972830951483E-2</v>
      </c>
      <c r="N16" s="8">
        <v>1.4756717636991872E-2</v>
      </c>
      <c r="O16" s="8">
        <v>1.3990757304270667E-2</v>
      </c>
      <c r="P16" s="8">
        <v>1.3529478371297541E-2</v>
      </c>
      <c r="Q16" s="8">
        <v>1.2850584708149634E-2</v>
      </c>
      <c r="R16" s="8">
        <v>1.4003553738775926E-2</v>
      </c>
      <c r="S16" s="8">
        <v>1.3277176055275187E-2</v>
      </c>
      <c r="T16" s="8">
        <v>1.3668636419267162E-2</v>
      </c>
      <c r="U16" s="8">
        <v>1.3906434537235019E-2</v>
      </c>
      <c r="V16" s="8">
        <v>1.3262352210094527E-2</v>
      </c>
      <c r="W16" s="8">
        <v>1.3971221746920084E-2</v>
      </c>
      <c r="X16" s="8">
        <v>1.3366559697455789E-2</v>
      </c>
      <c r="Y16" s="8">
        <v>1.4933659164105606E-2</v>
      </c>
      <c r="Z16" s="8">
        <v>1.4149510923607257E-2</v>
      </c>
      <c r="AA16" s="8">
        <v>1.5239261229199216E-2</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40360.299293664022</v>
      </c>
      <c r="D18" s="67">
        <v>92860.636934245529</v>
      </c>
      <c r="E18" s="67">
        <v>189109.54765984628</v>
      </c>
      <c r="F18" s="67">
        <v>158983.18136887674</v>
      </c>
      <c r="G18" s="67">
        <v>151128.07211746872</v>
      </c>
      <c r="H18" s="67">
        <v>172558.23697334525</v>
      </c>
      <c r="I18" s="67">
        <v>163036.91407315937</v>
      </c>
      <c r="J18" s="67">
        <v>308103.27717541938</v>
      </c>
      <c r="K18" s="67">
        <v>584628.88392680662</v>
      </c>
      <c r="L18" s="67">
        <v>780962.93727587175</v>
      </c>
      <c r="M18" s="67">
        <v>757515.04405423522</v>
      </c>
      <c r="N18" s="67">
        <v>813111.05480415036</v>
      </c>
      <c r="O18" s="67">
        <v>829061.53902749647</v>
      </c>
      <c r="P18" s="67">
        <v>841666.89190193778</v>
      </c>
      <c r="Q18" s="67">
        <v>784382.67749912059</v>
      </c>
      <c r="R18" s="67">
        <v>748563.31128387037</v>
      </c>
      <c r="S18" s="67">
        <v>701887.98542514793</v>
      </c>
      <c r="T18" s="67">
        <v>680091.6351248821</v>
      </c>
      <c r="U18" s="67">
        <v>661868.52922051563</v>
      </c>
      <c r="V18" s="67">
        <v>631792.38160988991</v>
      </c>
      <c r="W18" s="67">
        <v>624856.45349374786</v>
      </c>
      <c r="X18" s="67">
        <v>597830.06669131876</v>
      </c>
      <c r="Y18" s="67">
        <v>577957.26392712072</v>
      </c>
      <c r="Z18" s="67">
        <v>548693.33377356536</v>
      </c>
      <c r="AA18" s="67">
        <v>542166.6574406001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-3.0778386714765613E-3</v>
      </c>
      <c r="F21" s="8">
        <v>-192006.07956849175</v>
      </c>
      <c r="G21" s="8">
        <v>-179444.93412618019</v>
      </c>
      <c r="H21" s="8">
        <v>-168149.42778536901</v>
      </c>
      <c r="I21" s="8">
        <v>-156705.10445490736</v>
      </c>
      <c r="J21" s="8">
        <v>-8.134338726073332E-4</v>
      </c>
      <c r="K21" s="8">
        <v>-7.6021857231847669E-4</v>
      </c>
      <c r="L21" s="8">
        <v>-7.1236515285115541E-4</v>
      </c>
      <c r="M21" s="8">
        <v>-6.63881270116875E-4</v>
      </c>
      <c r="N21" s="8">
        <v>-6.2044978498314611E-4</v>
      </c>
      <c r="O21" s="8">
        <v>-5.79859611972275E-4</v>
      </c>
      <c r="P21" s="8">
        <v>-5.4335923398329464E-4</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2.8396455569822301E-5</v>
      </c>
      <c r="D23" s="8">
        <v>2.6608986085061299E-5</v>
      </c>
      <c r="E23" s="8">
        <v>2.4797966896569601E-5</v>
      </c>
      <c r="F23" s="8">
        <v>2.3175669990339E-5</v>
      </c>
      <c r="G23" s="8">
        <v>4.7921152942397703E-5</v>
      </c>
      <c r="H23" s="8">
        <v>4.7688282745464203E-5</v>
      </c>
      <c r="I23" s="8">
        <v>5.0182158053599398E-5</v>
      </c>
      <c r="J23" s="8">
        <v>4.6899213121142397E-5</v>
      </c>
      <c r="K23" s="8">
        <v>4.3831040287924995E-5</v>
      </c>
      <c r="L23" s="8">
        <v>4.1072011196869796E-5</v>
      </c>
      <c r="M23" s="8">
        <v>3.8276632216637404E-5</v>
      </c>
      <c r="N23" s="8">
        <v>4.31840394540139E-5</v>
      </c>
      <c r="O23" s="8">
        <v>4.8432519240926595E-5</v>
      </c>
      <c r="P23" s="8">
        <v>5.2978530732038002E-5</v>
      </c>
      <c r="Q23" s="8">
        <v>5.3247055246082801E-5</v>
      </c>
      <c r="R23" s="8">
        <v>1.3939451299251298E-4</v>
      </c>
      <c r="S23" s="8">
        <v>1.3027524575110998E-4</v>
      </c>
      <c r="T23" s="8">
        <v>1.9768223942611099E-4</v>
      </c>
      <c r="U23" s="8">
        <v>1.8422790006570699E-4</v>
      </c>
      <c r="V23" s="8">
        <v>1.7217560749008899E-4</v>
      </c>
      <c r="W23" s="8">
        <v>1.90476150043238E-4</v>
      </c>
      <c r="X23" s="8">
        <v>1.7848626261028399E-4</v>
      </c>
      <c r="Y23" s="8">
        <v>1.6633840979709999E-4</v>
      </c>
      <c r="Z23" s="8">
        <v>1.5545645771100099E-4</v>
      </c>
      <c r="AA23" s="8">
        <v>1.5009914614291E-4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8.3751007578466207E-5</v>
      </c>
      <c r="D25" s="8">
        <v>9.3935073470836702E-5</v>
      </c>
      <c r="E25" s="8">
        <v>8.7541811435814409E-5</v>
      </c>
      <c r="F25" s="8">
        <v>1.245403167907907E-4</v>
      </c>
      <c r="G25" s="8">
        <v>1.1639281939822698E-4</v>
      </c>
      <c r="H25" s="8">
        <v>1.0906624962940251E-4</v>
      </c>
      <c r="I25" s="8">
        <v>1.0724084214178331E-4</v>
      </c>
      <c r="J25" s="8">
        <v>1.002250860859008E-4</v>
      </c>
      <c r="K25" s="8">
        <v>9.3668304727089196E-5</v>
      </c>
      <c r="L25" s="8">
        <v>8.7772173219504305E-5</v>
      </c>
      <c r="M25" s="8">
        <v>8.5927537755687899E-5</v>
      </c>
      <c r="N25" s="8">
        <v>9.0825048060877705E-5</v>
      </c>
      <c r="O25" s="8">
        <v>9.4457075841975705E-5</v>
      </c>
      <c r="P25" s="8">
        <v>1.1178795937397861E-4</v>
      </c>
      <c r="Q25" s="8">
        <v>1.0417962214453941E-4</v>
      </c>
      <c r="R25" s="8">
        <v>6.7145582091989397E-4</v>
      </c>
      <c r="S25" s="8">
        <v>6.2752880442324918E-4</v>
      </c>
      <c r="T25" s="8">
        <v>3842.5436658591193</v>
      </c>
      <c r="U25" s="8">
        <v>5464.9942392311668</v>
      </c>
      <c r="V25" s="8">
        <v>5107.4712501953445</v>
      </c>
      <c r="W25" s="8">
        <v>4773.3376267169397</v>
      </c>
      <c r="X25" s="8">
        <v>4472.8707136108806</v>
      </c>
      <c r="Y25" s="8">
        <v>7565.0527549234994</v>
      </c>
      <c r="Z25" s="8">
        <v>7070.1427596415242</v>
      </c>
      <c r="AA25" s="8">
        <v>6623.8897602481438</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5820.7225558348146</v>
      </c>
      <c r="D28" s="8">
        <v>16459.914640009909</v>
      </c>
      <c r="E28" s="8">
        <v>55165.492240538435</v>
      </c>
      <c r="F28" s="8">
        <v>88423.092065991223</v>
      </c>
      <c r="G28" s="8">
        <v>82638.403776974781</v>
      </c>
      <c r="H28" s="8">
        <v>77436.570588410192</v>
      </c>
      <c r="I28" s="8">
        <v>72166.203849208148</v>
      </c>
      <c r="J28" s="8">
        <v>67445.050307577563</v>
      </c>
      <c r="K28" s="8">
        <v>63032.757279245125</v>
      </c>
      <c r="L28" s="8">
        <v>59065.039199079722</v>
      </c>
      <c r="M28" s="8">
        <v>55045.046892097467</v>
      </c>
      <c r="N28" s="8">
        <v>51443.969052443921</v>
      </c>
      <c r="O28" s="8">
        <v>48078.475736556531</v>
      </c>
      <c r="P28" s="8">
        <v>45052.083666841274</v>
      </c>
      <c r="Q28" s="8">
        <v>41985.819247250576</v>
      </c>
      <c r="R28" s="8">
        <v>39239.083513348683</v>
      </c>
      <c r="S28" s="8">
        <v>36680.252059531129</v>
      </c>
      <c r="T28" s="8">
        <v>36687.384670081949</v>
      </c>
      <c r="U28" s="8">
        <v>49432.012238165837</v>
      </c>
      <c r="V28" s="8">
        <v>52574.23015593375</v>
      </c>
      <c r="W28" s="8">
        <v>61687.724196618386</v>
      </c>
      <c r="X28" s="8">
        <v>58304.377351663934</v>
      </c>
      <c r="Y28" s="8">
        <v>54336.156177269339</v>
      </c>
      <c r="Z28" s="8">
        <v>50781.456354583206</v>
      </c>
      <c r="AA28" s="8">
        <v>54219.604909558526</v>
      </c>
    </row>
    <row r="29" spans="1:27">
      <c r="A29" s="16" t="s">
        <v>22</v>
      </c>
      <c r="B29" s="16" t="s">
        <v>8</v>
      </c>
      <c r="C29" s="8">
        <v>23474.444202440052</v>
      </c>
      <c r="D29" s="8">
        <v>37526.96602401555</v>
      </c>
      <c r="E29" s="8">
        <v>34972.864370293559</v>
      </c>
      <c r="F29" s="8">
        <v>32684.919964467776</v>
      </c>
      <c r="G29" s="8">
        <v>30546.654163891726</v>
      </c>
      <c r="H29" s="8">
        <v>28623.836295117639</v>
      </c>
      <c r="I29" s="8">
        <v>26675.685523307347</v>
      </c>
      <c r="J29" s="8">
        <v>24930.547211100446</v>
      </c>
      <c r="K29" s="8">
        <v>23299.576826314598</v>
      </c>
      <c r="L29" s="8">
        <v>21832.940172226627</v>
      </c>
      <c r="M29" s="8">
        <v>20346.980749845974</v>
      </c>
      <c r="N29" s="8">
        <v>19015.869854372708</v>
      </c>
      <c r="O29" s="8">
        <v>17771.840980445133</v>
      </c>
      <c r="P29" s="8">
        <v>16653.158285611549</v>
      </c>
      <c r="Q29" s="8">
        <v>15519.737075655588</v>
      </c>
      <c r="R29" s="8">
        <v>14504.427170338027</v>
      </c>
      <c r="S29" s="8">
        <v>13555.539416333062</v>
      </c>
      <c r="T29" s="8">
        <v>12702.260039898281</v>
      </c>
      <c r="U29" s="8">
        <v>11837.738694672769</v>
      </c>
      <c r="V29" s="8">
        <v>11063.307295168281</v>
      </c>
      <c r="W29" s="8">
        <v>10941.610600923857</v>
      </c>
      <c r="X29" s="8">
        <v>12876.30163139963</v>
      </c>
      <c r="Y29" s="8">
        <v>11999.934959423614</v>
      </c>
      <c r="Z29" s="8">
        <v>11214.892530845807</v>
      </c>
      <c r="AA29" s="8">
        <v>10481.207973232213</v>
      </c>
    </row>
    <row r="30" spans="1:27">
      <c r="A30" s="16" t="s">
        <v>22</v>
      </c>
      <c r="B30" s="16" t="s">
        <v>83</v>
      </c>
      <c r="C30" s="8">
        <v>1.384002934507226E-3</v>
      </c>
      <c r="D30" s="8">
        <v>9921.7703730602916</v>
      </c>
      <c r="E30" s="8">
        <v>15054.708532929091</v>
      </c>
      <c r="F30" s="8">
        <v>53178.913300276647</v>
      </c>
      <c r="G30" s="8">
        <v>49699.918958378476</v>
      </c>
      <c r="H30" s="8">
        <v>46571.462017929545</v>
      </c>
      <c r="I30" s="8">
        <v>43401.788018290339</v>
      </c>
      <c r="J30" s="8">
        <v>40562.418698022033</v>
      </c>
      <c r="K30" s="8">
        <v>37908.802511604626</v>
      </c>
      <c r="L30" s="8">
        <v>35522.560062945129</v>
      </c>
      <c r="M30" s="8">
        <v>33104.879146700769</v>
      </c>
      <c r="N30" s="8">
        <v>30939.13938231079</v>
      </c>
      <c r="O30" s="8">
        <v>28915.083528813651</v>
      </c>
      <c r="P30" s="8">
        <v>27094.968017779789</v>
      </c>
      <c r="Q30" s="8">
        <v>25250.872691617173</v>
      </c>
      <c r="R30" s="8">
        <v>23598.94674179659</v>
      </c>
      <c r="S30" s="8">
        <v>22055.090423914331</v>
      </c>
      <c r="T30" s="8">
        <v>20666.790369424594</v>
      </c>
      <c r="U30" s="8">
        <v>19260.199633526641</v>
      </c>
      <c r="V30" s="8">
        <v>18000.186592119</v>
      </c>
      <c r="W30" s="8">
        <v>16822.604427239352</v>
      </c>
      <c r="X30" s="8">
        <v>15763.674480739255</v>
      </c>
      <c r="Y30" s="8">
        <v>14690.792800434654</v>
      </c>
      <c r="Z30" s="8">
        <v>13729.71474502926</v>
      </c>
      <c r="AA30" s="8">
        <v>13373.032446670408</v>
      </c>
    </row>
    <row r="31" spans="1:27">
      <c r="A31" s="16" t="s">
        <v>22</v>
      </c>
      <c r="B31" s="16" t="s">
        <v>192</v>
      </c>
      <c r="C31" s="8">
        <v>0</v>
      </c>
      <c r="D31" s="8">
        <v>0</v>
      </c>
      <c r="E31" s="8">
        <v>2.560503198231917E-3</v>
      </c>
      <c r="F31" s="8">
        <v>8.4450799966859953E-3</v>
      </c>
      <c r="G31" s="8">
        <v>7.8925981255456197E-3</v>
      </c>
      <c r="H31" s="8">
        <v>7.3957833639213847E-3</v>
      </c>
      <c r="I31" s="8">
        <v>6.8924231252721997E-3</v>
      </c>
      <c r="J31" s="8">
        <v>6.4415169377126076E-3</v>
      </c>
      <c r="K31" s="8">
        <v>6.0201092859051035E-3</v>
      </c>
      <c r="L31" s="8">
        <v>5.6411619339363809E-3</v>
      </c>
      <c r="M31" s="8">
        <v>5.2572219944328992E-3</v>
      </c>
      <c r="N31" s="8">
        <v>4.913291582213669E-3</v>
      </c>
      <c r="O31" s="8">
        <v>4.5918612905095271E-3</v>
      </c>
      <c r="P31" s="8">
        <v>4.3276141197265833E-3</v>
      </c>
      <c r="Q31" s="8">
        <v>4.0522176436574306E-3</v>
      </c>
      <c r="R31" s="8">
        <v>4.3999321562511809E-3</v>
      </c>
      <c r="S31" s="8">
        <v>4.1153171856906107E-3</v>
      </c>
      <c r="T31" s="8">
        <v>4.0231826875278438E-3</v>
      </c>
      <c r="U31" s="8">
        <v>4.1502863090423338E-3</v>
      </c>
      <c r="V31" s="8">
        <v>3.9087673168349841E-3</v>
      </c>
      <c r="W31" s="8">
        <v>3.8241843402851785E-3</v>
      </c>
      <c r="X31" s="8">
        <v>3.6051377103125861E-3</v>
      </c>
      <c r="Y31" s="8">
        <v>3.8964714732982269E-3</v>
      </c>
      <c r="Z31" s="8">
        <v>3.6514186641065562E-3</v>
      </c>
      <c r="AA31" s="8">
        <v>4.5847327825149975E-3</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29295.168254425265</v>
      </c>
      <c r="D33" s="67">
        <v>63908.651157629807</v>
      </c>
      <c r="E33" s="67">
        <v>105193.06473876539</v>
      </c>
      <c r="F33" s="67">
        <v>-17719.145644960121</v>
      </c>
      <c r="G33" s="67">
        <v>-16559.949170023112</v>
      </c>
      <c r="H33" s="67">
        <v>-15517.551331373734</v>
      </c>
      <c r="I33" s="67">
        <v>-14461.420014255402</v>
      </c>
      <c r="J33" s="67">
        <v>132938.02199190742</v>
      </c>
      <c r="K33" s="67">
        <v>124241.14201455441</v>
      </c>
      <c r="L33" s="67">
        <v>116420.54449189245</v>
      </c>
      <c r="M33" s="67">
        <v>108496.91150618911</v>
      </c>
      <c r="N33" s="67">
        <v>101398.98271597832</v>
      </c>
      <c r="O33" s="67">
        <v>94765.404400706597</v>
      </c>
      <c r="P33" s="67">
        <v>88800.213919253991</v>
      </c>
      <c r="Q33" s="67">
        <v>82756.43322416766</v>
      </c>
      <c r="R33" s="67">
        <v>77342.462636265787</v>
      </c>
      <c r="S33" s="67">
        <v>72290.886772899772</v>
      </c>
      <c r="T33" s="67">
        <v>73898.982966128868</v>
      </c>
      <c r="U33" s="67">
        <v>85994.949140110621</v>
      </c>
      <c r="V33" s="67">
        <v>86745.199374359305</v>
      </c>
      <c r="W33" s="67">
        <v>94225.280866159024</v>
      </c>
      <c r="X33" s="67">
        <v>91417.227961037672</v>
      </c>
      <c r="Y33" s="67">
        <v>88591.940754861003</v>
      </c>
      <c r="Z33" s="67">
        <v>82796.21019697492</v>
      </c>
      <c r="AA33" s="67">
        <v>84697.739824541219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-32566.49349228738</v>
      </c>
      <c r="F36" s="8">
        <v>-257302.17178115938</v>
      </c>
      <c r="G36" s="8">
        <v>-240469.31935466727</v>
      </c>
      <c r="H36" s="8">
        <v>-196774.7220060144</v>
      </c>
      <c r="I36" s="8">
        <v>-183382.14867669545</v>
      </c>
      <c r="J36" s="8">
        <v>-171385.18563141971</v>
      </c>
      <c r="K36" s="8">
        <v>-160173.0706389572</v>
      </c>
      <c r="L36" s="8">
        <v>-97812.512997249258</v>
      </c>
      <c r="M36" s="8">
        <v>-70855.315688909133</v>
      </c>
      <c r="N36" s="8">
        <v>-35051.643357132256</v>
      </c>
      <c r="O36" s="8">
        <v>-32758.545184457445</v>
      </c>
      <c r="P36" s="8">
        <v>-30696.495583287848</v>
      </c>
      <c r="Q36" s="8">
        <v>-28607.278717110672</v>
      </c>
      <c r="R36" s="8">
        <v>-26735.774494525976</v>
      </c>
      <c r="S36" s="8">
        <v>-24986.70457929634</v>
      </c>
      <c r="T36" s="8">
        <v>-16805.82942455923</v>
      </c>
      <c r="U36" s="8">
        <v>-10460.572784323153</v>
      </c>
      <c r="V36" s="8">
        <v>-4020.8244692379258</v>
      </c>
      <c r="W36" s="8">
        <v>-6.0409697007955141E-5</v>
      </c>
      <c r="X36" s="8">
        <v>-5.6607092499097624E-5</v>
      </c>
      <c r="Y36" s="8">
        <v>-5.2754389115628943E-5</v>
      </c>
      <c r="Z36" s="8">
        <v>-4.9303167384051829E-5</v>
      </c>
      <c r="AA36" s="8">
        <v>-4.6077726514317374E-5</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2.6864156243223697E-5</v>
      </c>
      <c r="D38" s="8">
        <v>2.51731402852446E-5</v>
      </c>
      <c r="E38" s="8">
        <v>2.3459845387594801E-5</v>
      </c>
      <c r="F38" s="8">
        <v>2.19250891411781E-5</v>
      </c>
      <c r="G38" s="8">
        <v>4.0896199356177606E-5</v>
      </c>
      <c r="H38" s="8">
        <v>4.3856524426150897E-5</v>
      </c>
      <c r="I38" s="8">
        <v>4.72748879856068E-5</v>
      </c>
      <c r="J38" s="8">
        <v>4.41821382919995E-5</v>
      </c>
      <c r="K38" s="8">
        <v>4.1291718018405198E-5</v>
      </c>
      <c r="L38" s="8">
        <v>3.8692531449159801E-5</v>
      </c>
      <c r="M38" s="8">
        <v>3.9477945201272003E-5</v>
      </c>
      <c r="N38" s="8">
        <v>5.2307678247510895E-5</v>
      </c>
      <c r="O38" s="8">
        <v>4.88856805915344E-5</v>
      </c>
      <c r="P38" s="8">
        <v>5.1650062524861402E-5</v>
      </c>
      <c r="Q38" s="8">
        <v>5.1771045011612198E-5</v>
      </c>
      <c r="R38" s="8">
        <v>1.09569073639267E-4</v>
      </c>
      <c r="S38" s="8">
        <v>1.02955289768177E-4</v>
      </c>
      <c r="T38" s="8">
        <v>2.6642586272940998E-4</v>
      </c>
      <c r="U38" s="8">
        <v>2.48292802410201E-4</v>
      </c>
      <c r="V38" s="8">
        <v>2.3204934798228498E-4</v>
      </c>
      <c r="W38" s="8">
        <v>2954.6000896785299</v>
      </c>
      <c r="X38" s="8">
        <v>2768.6171071549902</v>
      </c>
      <c r="Y38" s="8">
        <v>2580.1838206658099</v>
      </c>
      <c r="Z38" s="8">
        <v>2411.38674761417</v>
      </c>
      <c r="AA38" s="8">
        <v>2253.6324740515902</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8.3183297918550201E-5</v>
      </c>
      <c r="D40" s="8">
        <v>8.3576380947379707E-5</v>
      </c>
      <c r="E40" s="8">
        <v>9.1673065134373211E-5</v>
      </c>
      <c r="F40" s="8">
        <v>9.8569636860383397E-5</v>
      </c>
      <c r="G40" s="8">
        <v>9.2121155918625295E-5</v>
      </c>
      <c r="H40" s="8">
        <v>8.6322412667004685E-5</v>
      </c>
      <c r="I40" s="8">
        <v>8.6955741503993105E-5</v>
      </c>
      <c r="J40" s="8">
        <v>8.1267048111937997E-5</v>
      </c>
      <c r="K40" s="8">
        <v>7.8492016794770686E-5</v>
      </c>
      <c r="L40" s="8">
        <v>7.7858271546814899E-5</v>
      </c>
      <c r="M40" s="8">
        <v>7.8740115813115291E-5</v>
      </c>
      <c r="N40" s="8">
        <v>9.4463820717054315E-5</v>
      </c>
      <c r="O40" s="8">
        <v>8.8283944570788388E-5</v>
      </c>
      <c r="P40" s="8">
        <v>8.8461098287905801E-5</v>
      </c>
      <c r="Q40" s="8">
        <v>8.2440397389257694E-5</v>
      </c>
      <c r="R40" s="8">
        <v>1.5736110928557789E-4</v>
      </c>
      <c r="S40" s="8">
        <v>1.470664572352797E-4</v>
      </c>
      <c r="T40" s="8">
        <v>1.6923479536074061E-4</v>
      </c>
      <c r="U40" s="8">
        <v>2.249054616492704E-4</v>
      </c>
      <c r="V40" s="8">
        <v>2.1019202017441902E-4</v>
      </c>
      <c r="W40" s="8">
        <v>5.5592850871426128E-4</v>
      </c>
      <c r="X40" s="8">
        <v>5.2093452002464891E-4</v>
      </c>
      <c r="Y40" s="8">
        <v>1938.5653171375507</v>
      </c>
      <c r="Z40" s="8">
        <v>1811.7432865398218</v>
      </c>
      <c r="AA40" s="8">
        <v>1693.2180243319651</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1.0732399003532884E-3</v>
      </c>
      <c r="D43" s="8">
        <v>1.0956910016257364E-3</v>
      </c>
      <c r="E43" s="8">
        <v>7694.6739229653858</v>
      </c>
      <c r="F43" s="8">
        <v>129743.50472706623</v>
      </c>
      <c r="G43" s="8">
        <v>121255.6118606816</v>
      </c>
      <c r="H43" s="8">
        <v>113622.94427214889</v>
      </c>
      <c r="I43" s="8">
        <v>105889.71717089885</v>
      </c>
      <c r="J43" s="8">
        <v>98962.352468603625</v>
      </c>
      <c r="K43" s="8">
        <v>92488.17988342591</v>
      </c>
      <c r="L43" s="8">
        <v>86666.333602779559</v>
      </c>
      <c r="M43" s="8">
        <v>80767.785170715535</v>
      </c>
      <c r="N43" s="8">
        <v>75483.911353476244</v>
      </c>
      <c r="O43" s="8">
        <v>70545.711525655948</v>
      </c>
      <c r="P43" s="8">
        <v>66105.076097660014</v>
      </c>
      <c r="Q43" s="8">
        <v>61605.935811485309</v>
      </c>
      <c r="R43" s="8">
        <v>57575.640936594136</v>
      </c>
      <c r="S43" s="8">
        <v>53809.010306795324</v>
      </c>
      <c r="T43" s="8">
        <v>50421.907776119973</v>
      </c>
      <c r="U43" s="8">
        <v>46990.171584012627</v>
      </c>
      <c r="V43" s="8">
        <v>43916.048230351225</v>
      </c>
      <c r="W43" s="8">
        <v>45213.32483435225</v>
      </c>
      <c r="X43" s="8">
        <v>42367.285213442388</v>
      </c>
      <c r="Y43" s="8">
        <v>39483.749322964919</v>
      </c>
      <c r="Z43" s="8">
        <v>45068.689310782174</v>
      </c>
      <c r="AA43" s="8">
        <v>49635.682871343983</v>
      </c>
    </row>
    <row r="44" spans="1:27">
      <c r="A44" s="16" t="s">
        <v>23</v>
      </c>
      <c r="B44" s="16" t="s">
        <v>8</v>
      </c>
      <c r="C44" s="8">
        <v>3.7073442211011336E-4</v>
      </c>
      <c r="D44" s="8">
        <v>3.99803341097465E-4</v>
      </c>
      <c r="E44" s="8">
        <v>4.4625372063138487E-3</v>
      </c>
      <c r="F44" s="8">
        <v>19486.32493663887</v>
      </c>
      <c r="G44" s="8">
        <v>18211.518627300436</v>
      </c>
      <c r="H44" s="8">
        <v>17065.159577755869</v>
      </c>
      <c r="I44" s="8">
        <v>15903.697380316529</v>
      </c>
      <c r="J44" s="8">
        <v>22064.597464269566</v>
      </c>
      <c r="K44" s="8">
        <v>60284.441519321554</v>
      </c>
      <c r="L44" s="8">
        <v>56489.721457985375</v>
      </c>
      <c r="M44" s="8">
        <v>52645.006398722231</v>
      </c>
      <c r="N44" s="8">
        <v>49200.940545849699</v>
      </c>
      <c r="O44" s="8">
        <v>45982.187413220483</v>
      </c>
      <c r="P44" s="8">
        <v>43087.750231030725</v>
      </c>
      <c r="Q44" s="8">
        <v>40155.179173723896</v>
      </c>
      <c r="R44" s="8">
        <v>37528.204824803295</v>
      </c>
      <c r="S44" s="8">
        <v>35073.088612671592</v>
      </c>
      <c r="T44" s="8">
        <v>32865.345629547402</v>
      </c>
      <c r="U44" s="8">
        <v>30628.515884796612</v>
      </c>
      <c r="V44" s="8">
        <v>28624.781199812769</v>
      </c>
      <c r="W44" s="8">
        <v>26752.132028579152</v>
      </c>
      <c r="X44" s="8">
        <v>27016.369096679267</v>
      </c>
      <c r="Y44" s="8">
        <v>32838.033404083086</v>
      </c>
      <c r="Z44" s="8">
        <v>30812.724781623547</v>
      </c>
      <c r="AA44" s="8">
        <v>28796.939040786157</v>
      </c>
    </row>
    <row r="45" spans="1:27">
      <c r="A45" s="16" t="s">
        <v>23</v>
      </c>
      <c r="B45" s="16" t="s">
        <v>83</v>
      </c>
      <c r="C45" s="8">
        <v>1.1829573122067801E-3</v>
      </c>
      <c r="D45" s="8">
        <v>4.2047311266109659E-2</v>
      </c>
      <c r="E45" s="8">
        <v>9.7923031659357118E-2</v>
      </c>
      <c r="F45" s="8">
        <v>16304.492888291486</v>
      </c>
      <c r="G45" s="8">
        <v>15237.843816589002</v>
      </c>
      <c r="H45" s="8">
        <v>14278.668445162986</v>
      </c>
      <c r="I45" s="8">
        <v>13306.856048492338</v>
      </c>
      <c r="J45" s="8">
        <v>12436.314061130091</v>
      </c>
      <c r="K45" s="8">
        <v>11622.723419043481</v>
      </c>
      <c r="L45" s="8">
        <v>10891.10875075902</v>
      </c>
      <c r="M45" s="8">
        <v>10149.85514451768</v>
      </c>
      <c r="N45" s="8">
        <v>9485.8459287018304</v>
      </c>
      <c r="O45" s="8">
        <v>8865.2765684472815</v>
      </c>
      <c r="P45" s="8">
        <v>8307.23470108521</v>
      </c>
      <c r="Q45" s="8">
        <v>7741.8406913023637</v>
      </c>
      <c r="R45" s="8">
        <v>15495.819308654376</v>
      </c>
      <c r="S45" s="8">
        <v>14482.074179450843</v>
      </c>
      <c r="T45" s="8">
        <v>14103.766562550469</v>
      </c>
      <c r="U45" s="8">
        <v>13143.85807037688</v>
      </c>
      <c r="V45" s="8">
        <v>12283.979507464808</v>
      </c>
      <c r="W45" s="8">
        <v>15054.893700845565</v>
      </c>
      <c r="X45" s="8">
        <v>14107.234492653373</v>
      </c>
      <c r="Y45" s="8">
        <v>18865.331926959239</v>
      </c>
      <c r="Z45" s="8">
        <v>17631.151331302612</v>
      </c>
      <c r="AA45" s="8">
        <v>22298.268488682646</v>
      </c>
    </row>
    <row r="46" spans="1:27">
      <c r="A46" s="16" t="s">
        <v>23</v>
      </c>
      <c r="B46" s="16" t="s">
        <v>192</v>
      </c>
      <c r="C46" s="8">
        <v>0</v>
      </c>
      <c r="D46" s="8">
        <v>0</v>
      </c>
      <c r="E46" s="8">
        <v>3.1330151909982505E-3</v>
      </c>
      <c r="F46" s="8">
        <v>7.7880752776953149E-3</v>
      </c>
      <c r="G46" s="8">
        <v>7.2785750238562007E-3</v>
      </c>
      <c r="H46" s="8">
        <v>6.8204111267565655E-3</v>
      </c>
      <c r="I46" s="8">
        <v>6.3562109733019167E-3</v>
      </c>
      <c r="J46" s="8">
        <v>5.9403840855435028E-3</v>
      </c>
      <c r="K46" s="8">
        <v>5.5517608260644358E-3</v>
      </c>
      <c r="L46" s="8">
        <v>5.2022945682464071E-3</v>
      </c>
      <c r="M46" s="8">
        <v>4.8482241328993998E-3</v>
      </c>
      <c r="N46" s="8">
        <v>4.5363191378572192E-3</v>
      </c>
      <c r="O46" s="8">
        <v>4.2496609443461704E-3</v>
      </c>
      <c r="P46" s="8">
        <v>4.0926154366674522E-3</v>
      </c>
      <c r="Q46" s="8">
        <v>3.8482179916015224E-3</v>
      </c>
      <c r="R46" s="8">
        <v>4.5482443252519815E-3</v>
      </c>
      <c r="S46" s="8">
        <v>4.2670458426611758E-3</v>
      </c>
      <c r="T46" s="8">
        <v>4.6991656558606366E-3</v>
      </c>
      <c r="U46" s="8">
        <v>4.8249715704347784E-3</v>
      </c>
      <c r="V46" s="8">
        <v>4.5540765408983155E-3</v>
      </c>
      <c r="W46" s="8">
        <v>5.341929791850125E-3</v>
      </c>
      <c r="X46" s="8">
        <v>5.0132040105928108E-3</v>
      </c>
      <c r="Y46" s="8">
        <v>6.1519139074970447E-3</v>
      </c>
      <c r="Z46" s="8">
        <v>5.7513712962556718E-3</v>
      </c>
      <c r="AA46" s="8">
        <v>5.5352482931322125E-3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9">
        <v>2.7369790888319557E-3</v>
      </c>
      <c r="D48" s="69">
        <v>4.3651555130065488E-2</v>
      </c>
      <c r="E48" s="69">
        <v>-24871.713935605028</v>
      </c>
      <c r="F48" s="69">
        <v>-91767.841320592794</v>
      </c>
      <c r="G48" s="69">
        <v>-85764.337638503843</v>
      </c>
      <c r="H48" s="69">
        <v>-51807.942760356571</v>
      </c>
      <c r="I48" s="69">
        <v>-48281.871586546113</v>
      </c>
      <c r="J48" s="69">
        <v>-37921.915571583129</v>
      </c>
      <c r="K48" s="69">
        <v>4222.279854378311</v>
      </c>
      <c r="L48" s="69">
        <v>56234.656133120079</v>
      </c>
      <c r="M48" s="69">
        <v>72707.335991488522</v>
      </c>
      <c r="N48" s="69">
        <v>99119.059153986149</v>
      </c>
      <c r="O48" s="69">
        <v>92634.634709696838</v>
      </c>
      <c r="P48" s="69">
        <v>86803.569679214706</v>
      </c>
      <c r="Q48" s="69">
        <v>80895.680941830331</v>
      </c>
      <c r="R48" s="69">
        <v>83863.895390700345</v>
      </c>
      <c r="S48" s="69">
        <v>78377.473036689014</v>
      </c>
      <c r="T48" s="69">
        <v>80585.195678484932</v>
      </c>
      <c r="U48" s="69">
        <v>80301.978053032813</v>
      </c>
      <c r="V48" s="69">
        <v>80803.989464708793</v>
      </c>
      <c r="W48" s="69">
        <v>89974.956490904093</v>
      </c>
      <c r="X48" s="69">
        <v>86259.511387461447</v>
      </c>
      <c r="Y48" s="69">
        <v>95705.869890970134</v>
      </c>
      <c r="Z48" s="69">
        <v>97735.701159930453</v>
      </c>
      <c r="AA48" s="69">
        <v>104677.7463883669</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-1.92741838279752E-4</v>
      </c>
      <c r="E52" s="8">
        <v>-5.2169885415443394E-3</v>
      </c>
      <c r="F52" s="8">
        <v>-268026.66237516672</v>
      </c>
      <c r="G52" s="8">
        <v>-250492.20775748993</v>
      </c>
      <c r="H52" s="8">
        <v>-234724.49421465592</v>
      </c>
      <c r="I52" s="8">
        <v>-218749.04285123895</v>
      </c>
      <c r="J52" s="8">
        <v>-204438.35774795461</v>
      </c>
      <c r="K52" s="8">
        <v>-191063.88578022539</v>
      </c>
      <c r="L52" s="8">
        <v>-2.4859052146033924E-3</v>
      </c>
      <c r="M52" s="8">
        <v>-2.3167134224010713E-3</v>
      </c>
      <c r="N52" s="8">
        <v>-2.1651527306129036E-3</v>
      </c>
      <c r="O52" s="8">
        <v>-2.0235072243082676E-3</v>
      </c>
      <c r="P52" s="8">
        <v>-1.896133672114368E-3</v>
      </c>
      <c r="Q52" s="8">
        <v>-1.7670819881017937E-3</v>
      </c>
      <c r="R52" s="8">
        <v>-1.6514784930931061E-3</v>
      </c>
      <c r="S52" s="8">
        <v>-1.5434378435823549E-3</v>
      </c>
      <c r="T52" s="8">
        <v>-1.4462831814363939E-3</v>
      </c>
      <c r="U52" s="8">
        <v>-1.3478485178531562E-3</v>
      </c>
      <c r="V52" s="8">
        <v>-1.2596715116614508E-3</v>
      </c>
      <c r="W52" s="8">
        <v>-1.1772630946828013E-3</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8.14288286907739E-5</v>
      </c>
      <c r="D55" s="8">
        <v>8.0652221028677809E-5</v>
      </c>
      <c r="E55" s="8">
        <v>8.64779462990197E-5</v>
      </c>
      <c r="F55" s="8">
        <v>1.0213417885125089E-4</v>
      </c>
      <c r="G55" s="8">
        <v>9.9681321283017602E-5</v>
      </c>
      <c r="H55" s="8">
        <v>9.5982507329252708E-5</v>
      </c>
      <c r="I55" s="8">
        <v>2.0655668995114479E-4</v>
      </c>
      <c r="J55" s="8">
        <v>1.930436354145916E-4</v>
      </c>
      <c r="K55" s="8">
        <v>1.8041461248675161E-4</v>
      </c>
      <c r="L55" s="8">
        <v>1.690580678774393E-4</v>
      </c>
      <c r="M55" s="8">
        <v>1.5755190210634771E-4</v>
      </c>
      <c r="N55" s="8">
        <v>1.4724476828267849E-4</v>
      </c>
      <c r="O55" s="8">
        <v>1.376119329361373E-4</v>
      </c>
      <c r="P55" s="8">
        <v>1.3017089877344782E-4</v>
      </c>
      <c r="Q55" s="8">
        <v>1.2131141067764741E-4</v>
      </c>
      <c r="R55" s="8">
        <v>1.2280450785397475E-3</v>
      </c>
      <c r="S55" s="8">
        <v>1.147705680558604E-3</v>
      </c>
      <c r="T55" s="8">
        <v>2154.688876674571</v>
      </c>
      <c r="U55" s="8">
        <v>4322.0272991782176</v>
      </c>
      <c r="V55" s="8">
        <v>4039.2778485742242</v>
      </c>
      <c r="W55" s="8">
        <v>3775.0260256534389</v>
      </c>
      <c r="X55" s="8">
        <v>3537.3997624268559</v>
      </c>
      <c r="Y55" s="8">
        <v>5398.5847122225177</v>
      </c>
      <c r="Z55" s="8">
        <v>5045.4062716998824</v>
      </c>
      <c r="AA55" s="8">
        <v>7981.5032561184717</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1.482737917005155E-3</v>
      </c>
      <c r="D58" s="8">
        <v>1.5067044046306937E-3</v>
      </c>
      <c r="E58" s="8">
        <v>66576.967146107912</v>
      </c>
      <c r="F58" s="8">
        <v>429892.91305720835</v>
      </c>
      <c r="G58" s="8">
        <v>401769.07751165627</v>
      </c>
      <c r="H58" s="8">
        <v>376478.9505728613</v>
      </c>
      <c r="I58" s="8">
        <v>350855.62921898498</v>
      </c>
      <c r="J58" s="8">
        <v>327902.45854189375</v>
      </c>
      <c r="K58" s="8">
        <v>534211.73097476386</v>
      </c>
      <c r="L58" s="8">
        <v>500584.74662667856</v>
      </c>
      <c r="M58" s="8">
        <v>474223.82832885097</v>
      </c>
      <c r="N58" s="8">
        <v>515599.91011570703</v>
      </c>
      <c r="O58" s="8">
        <v>549532.6922170769</v>
      </c>
      <c r="P58" s="8">
        <v>578345.7038546945</v>
      </c>
      <c r="Q58" s="8">
        <v>538983.24322149623</v>
      </c>
      <c r="R58" s="8">
        <v>503722.65707605047</v>
      </c>
      <c r="S58" s="8">
        <v>470768.83825771086</v>
      </c>
      <c r="T58" s="8">
        <v>441135.38873465452</v>
      </c>
      <c r="U58" s="8">
        <v>411111.52194140968</v>
      </c>
      <c r="V58" s="8">
        <v>384216.37562492443</v>
      </c>
      <c r="W58" s="8">
        <v>359080.72484701738</v>
      </c>
      <c r="X58" s="8">
        <v>339416.04611009097</v>
      </c>
      <c r="Y58" s="8">
        <v>316315.24210532184</v>
      </c>
      <c r="Z58" s="8">
        <v>295857.95795133669</v>
      </c>
      <c r="AA58" s="8">
        <v>276502.77018611465</v>
      </c>
    </row>
    <row r="59" spans="1:27">
      <c r="A59" s="16" t="s">
        <v>24</v>
      </c>
      <c r="B59" s="16" t="s">
        <v>8</v>
      </c>
      <c r="C59" s="8">
        <v>1.112842348148539E-4</v>
      </c>
      <c r="D59" s="8">
        <v>1.1999430176626099E-4</v>
      </c>
      <c r="E59" s="8">
        <v>1.4515985726608891E-4</v>
      </c>
      <c r="F59" s="8">
        <v>14028.148842977167</v>
      </c>
      <c r="G59" s="8">
        <v>13110.41947576631</v>
      </c>
      <c r="H59" s="8">
        <v>12285.158918591236</v>
      </c>
      <c r="I59" s="8">
        <v>11449.025649021492</v>
      </c>
      <c r="J59" s="8">
        <v>10700.023968067891</v>
      </c>
      <c r="K59" s="8">
        <v>21358.651609437322</v>
      </c>
      <c r="L59" s="8">
        <v>20014.190224331036</v>
      </c>
      <c r="M59" s="8">
        <v>18652.015715970694</v>
      </c>
      <c r="N59" s="8">
        <v>17431.790383902415</v>
      </c>
      <c r="O59" s="8">
        <v>16291.392877614224</v>
      </c>
      <c r="P59" s="8">
        <v>15265.899834604455</v>
      </c>
      <c r="Q59" s="8">
        <v>14226.896039357236</v>
      </c>
      <c r="R59" s="8">
        <v>13296.164519060381</v>
      </c>
      <c r="S59" s="8">
        <v>12426.321976969288</v>
      </c>
      <c r="T59" s="8">
        <v>11644.12325348308</v>
      </c>
      <c r="U59" s="8">
        <v>10851.619151649376</v>
      </c>
      <c r="V59" s="8">
        <v>10141.700140567347</v>
      </c>
      <c r="W59" s="8">
        <v>9478.2244338974997</v>
      </c>
      <c r="X59" s="8">
        <v>8881.5994011926814</v>
      </c>
      <c r="Y59" s="8">
        <v>8277.1139069892179</v>
      </c>
      <c r="Z59" s="8">
        <v>7735.6204811309217</v>
      </c>
      <c r="AA59" s="8">
        <v>7514.1086326592567</v>
      </c>
    </row>
    <row r="60" spans="1:27">
      <c r="A60" s="16" t="s">
        <v>24</v>
      </c>
      <c r="B60" s="16" t="s">
        <v>83</v>
      </c>
      <c r="C60" s="8">
        <v>3162.3009721198532</v>
      </c>
      <c r="D60" s="8">
        <v>14141.238622608897</v>
      </c>
      <c r="E60" s="8">
        <v>18914.948110485169</v>
      </c>
      <c r="F60" s="8">
        <v>38624.75839000538</v>
      </c>
      <c r="G60" s="8">
        <v>36097.905027333916</v>
      </c>
      <c r="H60" s="8">
        <v>33825.653001948122</v>
      </c>
      <c r="I60" s="8">
        <v>31523.464318977036</v>
      </c>
      <c r="J60" s="8">
        <v>29461.181598824664</v>
      </c>
      <c r="K60" s="8">
        <v>43491.212198699104</v>
      </c>
      <c r="L60" s="8">
        <v>40753.574241843613</v>
      </c>
      <c r="M60" s="8">
        <v>37979.868220933553</v>
      </c>
      <c r="N60" s="8">
        <v>35495.203934911449</v>
      </c>
      <c r="O60" s="8">
        <v>33173.087780397313</v>
      </c>
      <c r="P60" s="8">
        <v>31084.943998977571</v>
      </c>
      <c r="Q60" s="8">
        <v>28969.289164352202</v>
      </c>
      <c r="R60" s="8">
        <v>27074.102015218301</v>
      </c>
      <c r="S60" s="8">
        <v>25302.899072595752</v>
      </c>
      <c r="T60" s="8">
        <v>23710.159449218638</v>
      </c>
      <c r="U60" s="8">
        <v>22096.435665787765</v>
      </c>
      <c r="V60" s="8">
        <v>20650.874450082018</v>
      </c>
      <c r="W60" s="8">
        <v>19299.882664274817</v>
      </c>
      <c r="X60" s="8">
        <v>18085.014452618372</v>
      </c>
      <c r="Y60" s="8">
        <v>16854.14158714053</v>
      </c>
      <c r="Z60" s="8">
        <v>15751.535730557045</v>
      </c>
      <c r="AA60" s="8">
        <v>14721.076489309859</v>
      </c>
    </row>
    <row r="61" spans="1:27">
      <c r="A61" s="16" t="s">
        <v>24</v>
      </c>
      <c r="B61" s="16" t="s">
        <v>192</v>
      </c>
      <c r="C61" s="8">
        <v>0</v>
      </c>
      <c r="D61" s="8">
        <v>0</v>
      </c>
      <c r="E61" s="8">
        <v>1.0100260500119052E-3</v>
      </c>
      <c r="F61" s="8">
        <v>3.7405655113014842E-3</v>
      </c>
      <c r="G61" s="8">
        <v>3.495855617065083E-3</v>
      </c>
      <c r="H61" s="8">
        <v>3.2758022648687311E-3</v>
      </c>
      <c r="I61" s="8">
        <v>3.0528497352076229E-3</v>
      </c>
      <c r="J61" s="8">
        <v>2.8531305928572999E-3</v>
      </c>
      <c r="K61" s="8">
        <v>2.6664771888435814E-3</v>
      </c>
      <c r="L61" s="8">
        <v>2.4986306561962358E-3</v>
      </c>
      <c r="M61" s="8">
        <v>2.328572764893675E-3</v>
      </c>
      <c r="N61" s="8">
        <v>2.1762362282664541E-3</v>
      </c>
      <c r="O61" s="8">
        <v>2.0428018990984384E-3</v>
      </c>
      <c r="P61" s="8">
        <v>1.9631664085912126E-3</v>
      </c>
      <c r="Q61" s="8">
        <v>1.836557041275646E-3</v>
      </c>
      <c r="R61" s="8">
        <v>1.833548182089993E-3</v>
      </c>
      <c r="S61" s="8">
        <v>1.7135964313825249E-3</v>
      </c>
      <c r="T61" s="8">
        <v>1.7146708824625951E-3</v>
      </c>
      <c r="U61" s="8">
        <v>1.6993496999251471E-3</v>
      </c>
      <c r="V61" s="8">
        <v>1.5986826723298239E-3</v>
      </c>
      <c r="W61" s="8">
        <v>1.5981980233994949E-3</v>
      </c>
      <c r="X61" s="8">
        <v>1.5448214429107561E-3</v>
      </c>
      <c r="Y61" s="8">
        <v>1.6417997624452361E-3</v>
      </c>
      <c r="Z61" s="8">
        <v>1.5387490438518098E-3</v>
      </c>
      <c r="AA61" s="8">
        <v>1.8583625535925549E-3</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9">
        <v>3162.3026475708339</v>
      </c>
      <c r="D63" s="69">
        <v>14141.240137217987</v>
      </c>
      <c r="E63" s="69">
        <v>85491.911281268403</v>
      </c>
      <c r="F63" s="69">
        <v>214519.16175772386</v>
      </c>
      <c r="G63" s="69">
        <v>200485.19785280348</v>
      </c>
      <c r="H63" s="69">
        <v>187865.27165052952</v>
      </c>
      <c r="I63" s="69">
        <v>175079.07959515098</v>
      </c>
      <c r="J63" s="69">
        <v>163625.30940700593</v>
      </c>
      <c r="K63" s="69">
        <v>407997.71184956672</v>
      </c>
      <c r="L63" s="69">
        <v>561352.51127463672</v>
      </c>
      <c r="M63" s="69">
        <v>530855.71243516658</v>
      </c>
      <c r="N63" s="69">
        <v>568526.90459284908</v>
      </c>
      <c r="O63" s="69">
        <v>598997.17303199507</v>
      </c>
      <c r="P63" s="69">
        <v>624696.5478854801</v>
      </c>
      <c r="Q63" s="69">
        <v>582179.42861599219</v>
      </c>
      <c r="R63" s="69">
        <v>544092.92502044397</v>
      </c>
      <c r="S63" s="69">
        <v>508498.06062514021</v>
      </c>
      <c r="T63" s="69">
        <v>478644.36058241851</v>
      </c>
      <c r="U63" s="69">
        <v>448381.60440952622</v>
      </c>
      <c r="V63" s="69">
        <v>419048.22840315913</v>
      </c>
      <c r="W63" s="69">
        <v>391633.85839177808</v>
      </c>
      <c r="X63" s="69">
        <v>369920.06127115031</v>
      </c>
      <c r="Y63" s="69">
        <v>346845.08395347383</v>
      </c>
      <c r="Z63" s="69">
        <v>324390.52197347354</v>
      </c>
      <c r="AA63" s="69">
        <v>306719.46042256476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2.7334923558884202E-5</v>
      </c>
      <c r="D68" s="8">
        <v>2.5614274247224901E-5</v>
      </c>
      <c r="E68" s="8">
        <v>2.38709555798873E-5</v>
      </c>
      <c r="F68" s="8">
        <v>2.2309304274054801E-5</v>
      </c>
      <c r="G68" s="8">
        <v>6.0202067543890298E-5</v>
      </c>
      <c r="H68" s="8">
        <v>5.6412532670792099E-5</v>
      </c>
      <c r="I68" s="8">
        <v>7.2312758270361602E-5</v>
      </c>
      <c r="J68" s="8">
        <v>6.7582017056281007E-5</v>
      </c>
      <c r="K68" s="8">
        <v>6.3160763586408999E-5</v>
      </c>
      <c r="L68" s="8">
        <v>5.9184987903161702E-5</v>
      </c>
      <c r="M68" s="8">
        <v>5.5156831835108904E-5</v>
      </c>
      <c r="N68" s="8">
        <v>6.5412594126014895E-5</v>
      </c>
      <c r="O68" s="8">
        <v>6.11332655213045E-5</v>
      </c>
      <c r="P68" s="8">
        <v>7.3140885991178001E-5</v>
      </c>
      <c r="Q68" s="8">
        <v>6.8162885417617292E-5</v>
      </c>
      <c r="R68" s="8">
        <v>6.4535633820561502E-4</v>
      </c>
      <c r="S68" s="8">
        <v>6.0313676451015494E-4</v>
      </c>
      <c r="T68" s="8">
        <v>5.8137378126633694E-4</v>
      </c>
      <c r="U68" s="8">
        <v>5.4180522836494004E-4</v>
      </c>
      <c r="V68" s="8">
        <v>5.0636002636825499E-4</v>
      </c>
      <c r="W68" s="8">
        <v>4.7323366937123399E-4</v>
      </c>
      <c r="X68" s="8">
        <v>4.43445066315382E-4</v>
      </c>
      <c r="Y68" s="8">
        <v>4.1326400185949204E-4</v>
      </c>
      <c r="Z68" s="8">
        <v>3.8622803901344597E-4</v>
      </c>
      <c r="AA68" s="8">
        <v>3.6154959817067203E-4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7.9583011100746096E-5</v>
      </c>
      <c r="D70" s="8">
        <v>7.5851269948014398E-5</v>
      </c>
      <c r="E70" s="8">
        <v>7.5462639063642706E-5</v>
      </c>
      <c r="F70" s="8">
        <v>7.494838046089509E-5</v>
      </c>
      <c r="G70" s="8">
        <v>7.5181081870504202E-5</v>
      </c>
      <c r="H70" s="8">
        <v>7.52131616860245E-5</v>
      </c>
      <c r="I70" s="8">
        <v>1.41611347284672E-4</v>
      </c>
      <c r="J70" s="8">
        <v>1.3234705350021459E-4</v>
      </c>
      <c r="K70" s="8">
        <v>1.2368883501247889E-4</v>
      </c>
      <c r="L70" s="8">
        <v>1.159030035150646E-4</v>
      </c>
      <c r="M70" s="8">
        <v>1.0801459458814799E-4</v>
      </c>
      <c r="N70" s="8">
        <v>1.038233005284692E-4</v>
      </c>
      <c r="O70" s="8">
        <v>9.7031121962197787E-5</v>
      </c>
      <c r="P70" s="8">
        <v>9.3298524193886093E-5</v>
      </c>
      <c r="Q70" s="8">
        <v>8.6948585980045596E-5</v>
      </c>
      <c r="R70" s="8">
        <v>3.9323698047628332E-4</v>
      </c>
      <c r="S70" s="8">
        <v>3.6751119660444507E-4</v>
      </c>
      <c r="T70" s="8">
        <v>3.4897218897651669E-4</v>
      </c>
      <c r="U70" s="8">
        <v>3.403395864547906E-4</v>
      </c>
      <c r="V70" s="8">
        <v>3.1807437977569798E-4</v>
      </c>
      <c r="W70" s="8">
        <v>2.9726577540851041E-4</v>
      </c>
      <c r="X70" s="8">
        <v>2.78553809716172E-4</v>
      </c>
      <c r="Y70" s="8">
        <v>2.6078732536579139E-4</v>
      </c>
      <c r="Z70" s="8">
        <v>2.4372647223659368E-4</v>
      </c>
      <c r="AA70" s="8">
        <v>3.7049188034177038E-4</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1.4179189555310258E-3</v>
      </c>
      <c r="D73" s="8">
        <v>1.4697946185085889E-3</v>
      </c>
      <c r="E73" s="8">
        <v>1.6977452412373505E-3</v>
      </c>
      <c r="F73" s="8">
        <v>19011.264127999402</v>
      </c>
      <c r="G73" s="8">
        <v>17767.536563274982</v>
      </c>
      <c r="H73" s="8">
        <v>16649.124818254921</v>
      </c>
      <c r="I73" s="8">
        <v>15515.978127844932</v>
      </c>
      <c r="J73" s="8">
        <v>14500.91413413398</v>
      </c>
      <c r="K73" s="8">
        <v>13552.25619635059</v>
      </c>
      <c r="L73" s="8">
        <v>12699.18337741809</v>
      </c>
      <c r="M73" s="8">
        <v>11834.871422758904</v>
      </c>
      <c r="N73" s="8">
        <v>11060.627494824845</v>
      </c>
      <c r="O73" s="8">
        <v>10337.035066042601</v>
      </c>
      <c r="P73" s="8">
        <v>9686.3505914037978</v>
      </c>
      <c r="Q73" s="8">
        <v>9027.0934809453665</v>
      </c>
      <c r="R73" s="8">
        <v>9336.0063455627642</v>
      </c>
      <c r="S73" s="8">
        <v>11013.132564319794</v>
      </c>
      <c r="T73" s="8">
        <v>10319.8898048799</v>
      </c>
      <c r="U73" s="8">
        <v>10727.722359969961</v>
      </c>
      <c r="V73" s="8">
        <v>11118.071288071558</v>
      </c>
      <c r="W73" s="8">
        <v>17174.790899662108</v>
      </c>
      <c r="X73" s="8">
        <v>20390.404671608092</v>
      </c>
      <c r="Y73" s="8">
        <v>19002.624864781214</v>
      </c>
      <c r="Z73" s="8">
        <v>17778.615557436657</v>
      </c>
      <c r="AA73" s="8">
        <v>16618.405576756464</v>
      </c>
    </row>
    <row r="74" spans="1:27">
      <c r="A74" s="16" t="s">
        <v>25</v>
      </c>
      <c r="B74" s="16" t="s">
        <v>8</v>
      </c>
      <c r="C74" s="8">
        <v>2.6583006967286339E-4</v>
      </c>
      <c r="D74" s="8">
        <v>2.825545550455782E-4</v>
      </c>
      <c r="E74" s="8">
        <v>3.6225244196855862E-4</v>
      </c>
      <c r="F74" s="8">
        <v>1909.5387985315538</v>
      </c>
      <c r="G74" s="8">
        <v>1784.6156990651446</v>
      </c>
      <c r="H74" s="8">
        <v>1672.2796331691452</v>
      </c>
      <c r="I74" s="8">
        <v>1558.4635525972701</v>
      </c>
      <c r="J74" s="8">
        <v>1456.5079926758829</v>
      </c>
      <c r="K74" s="8">
        <v>1361.2224226824383</v>
      </c>
      <c r="L74" s="8">
        <v>1275.5376604932032</v>
      </c>
      <c r="M74" s="8">
        <v>1188.7240114720648</v>
      </c>
      <c r="N74" s="8">
        <v>1110.9570197579162</v>
      </c>
      <c r="O74" s="8">
        <v>1038.2775882696121</v>
      </c>
      <c r="P74" s="8">
        <v>972.92120950678907</v>
      </c>
      <c r="Q74" s="8">
        <v>906.70376801259749</v>
      </c>
      <c r="R74" s="8">
        <v>847.3867220085184</v>
      </c>
      <c r="S74" s="8">
        <v>791.95066942362132</v>
      </c>
      <c r="T74" s="8">
        <v>7672.8211104315169</v>
      </c>
      <c r="U74" s="8">
        <v>9463.6268880402877</v>
      </c>
      <c r="V74" s="8">
        <v>8844.5111082700259</v>
      </c>
      <c r="W74" s="8">
        <v>8265.8983099728448</v>
      </c>
      <c r="X74" s="8">
        <v>7745.5859146066095</v>
      </c>
      <c r="Y74" s="8">
        <v>7218.4181414309742</v>
      </c>
      <c r="Z74" s="8">
        <v>6746.1851899202838</v>
      </c>
      <c r="AA74" s="8">
        <v>6304.8462351639109</v>
      </c>
    </row>
    <row r="75" spans="1:27">
      <c r="A75" s="16" t="s">
        <v>25</v>
      </c>
      <c r="B75" s="16" t="s">
        <v>83</v>
      </c>
      <c r="C75" s="8">
        <v>2.9701797815579523E-2</v>
      </c>
      <c r="D75" s="8">
        <v>2.8004811764800196E-2</v>
      </c>
      <c r="E75" s="8">
        <v>2592.3049423203283</v>
      </c>
      <c r="F75" s="8">
        <v>6934.2621241580973</v>
      </c>
      <c r="G75" s="8">
        <v>6480.6188058193675</v>
      </c>
      <c r="H75" s="8">
        <v>6072.6837978191006</v>
      </c>
      <c r="I75" s="8">
        <v>5659.3742922131287</v>
      </c>
      <c r="J75" s="8">
        <v>5289.1348517090191</v>
      </c>
      <c r="K75" s="8">
        <v>4943.1166831270302</v>
      </c>
      <c r="L75" s="8">
        <v>4631.9627016677841</v>
      </c>
      <c r="M75" s="8">
        <v>4316.7093033937299</v>
      </c>
      <c r="N75" s="8">
        <v>4034.3077609603129</v>
      </c>
      <c r="O75" s="8">
        <v>3770.3810866308709</v>
      </c>
      <c r="P75" s="8">
        <v>3533.0472387594468</v>
      </c>
      <c r="Q75" s="8">
        <v>3292.5865100814708</v>
      </c>
      <c r="R75" s="8">
        <v>9412.6422721291838</v>
      </c>
      <c r="S75" s="8">
        <v>8796.8619427490394</v>
      </c>
      <c r="T75" s="8">
        <v>8243.1267634204614</v>
      </c>
      <c r="U75" s="8">
        <v>7682.0960165451124</v>
      </c>
      <c r="V75" s="8">
        <v>7179.5290072821172</v>
      </c>
      <c r="W75" s="8">
        <v>6709.8425638424533</v>
      </c>
      <c r="X75" s="8">
        <v>6287.4786927530249</v>
      </c>
      <c r="Y75" s="8">
        <v>5859.5507903609059</v>
      </c>
      <c r="Z75" s="8">
        <v>5476.2156965905369</v>
      </c>
      <c r="AA75" s="8">
        <v>10279.407978647412</v>
      </c>
    </row>
    <row r="76" spans="1:27">
      <c r="A76" s="16" t="s">
        <v>25</v>
      </c>
      <c r="B76" s="16" t="s">
        <v>192</v>
      </c>
      <c r="C76" s="8">
        <v>0</v>
      </c>
      <c r="D76" s="8">
        <v>0</v>
      </c>
      <c r="E76" s="8">
        <v>4.2432905363221904E-4</v>
      </c>
      <c r="F76" s="8">
        <v>8.8448694957730305E-4</v>
      </c>
      <c r="G76" s="8">
        <v>8.2662331713172893E-4</v>
      </c>
      <c r="H76" s="8">
        <v>7.7458992334665598E-4</v>
      </c>
      <c r="I76" s="8">
        <v>7.2187099561642513E-4</v>
      </c>
      <c r="J76" s="8">
        <v>6.7464579010781801E-4</v>
      </c>
      <c r="K76" s="8">
        <v>6.3051008403729994E-4</v>
      </c>
      <c r="L76" s="8">
        <v>5.9082141471448199E-4</v>
      </c>
      <c r="M76" s="8">
        <v>5.5595862330616792E-4</v>
      </c>
      <c r="N76" s="8">
        <v>5.6191266811370197E-4</v>
      </c>
      <c r="O76" s="8">
        <v>5.2992659814536202E-4</v>
      </c>
      <c r="P76" s="8">
        <v>5.52291993450618E-4</v>
      </c>
      <c r="Q76" s="8">
        <v>5.2888382435417006E-4</v>
      </c>
      <c r="R76" s="8">
        <v>6.4023098313696104E-4</v>
      </c>
      <c r="S76" s="8">
        <v>5.9834671304545811E-4</v>
      </c>
      <c r="T76" s="8">
        <v>6.398970931622719E-4</v>
      </c>
      <c r="U76" s="8">
        <v>6.4111794419120305E-4</v>
      </c>
      <c r="V76" s="8">
        <v>6.1191313421519002E-4</v>
      </c>
      <c r="W76" s="8">
        <v>6.2247917824670494E-4</v>
      </c>
      <c r="X76" s="8">
        <v>6.0534439378175401E-4</v>
      </c>
      <c r="Y76" s="8">
        <v>6.4488968633437209E-4</v>
      </c>
      <c r="Z76" s="8">
        <v>6.0633772009128606E-4</v>
      </c>
      <c r="AA76" s="8">
        <v>6.5457556866538606E-4</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3.1492464775443041E-2</v>
      </c>
      <c r="D78" s="67">
        <v>2.9858626482549604E-2</v>
      </c>
      <c r="E78" s="67">
        <v>2592.3075259806596</v>
      </c>
      <c r="F78" s="67">
        <v>27855.066032433686</v>
      </c>
      <c r="G78" s="67">
        <v>26032.772030165961</v>
      </c>
      <c r="H78" s="67">
        <v>24394.089155458783</v>
      </c>
      <c r="I78" s="67">
        <v>22733.81690845043</v>
      </c>
      <c r="J78" s="67">
        <v>21246.557853093746</v>
      </c>
      <c r="K78" s="67">
        <v>19856.596119519741</v>
      </c>
      <c r="L78" s="67">
        <v>18606.684505488483</v>
      </c>
      <c r="M78" s="67">
        <v>17340.305456754748</v>
      </c>
      <c r="N78" s="67">
        <v>16205.893006691636</v>
      </c>
      <c r="O78" s="67">
        <v>15145.694429034069</v>
      </c>
      <c r="P78" s="67">
        <v>14192.319758401436</v>
      </c>
      <c r="Q78" s="67">
        <v>13226.384443034729</v>
      </c>
      <c r="R78" s="67">
        <v>19596.03701852477</v>
      </c>
      <c r="S78" s="67">
        <v>20601.946745487126</v>
      </c>
      <c r="T78" s="67">
        <v>26235.839248974946</v>
      </c>
      <c r="U78" s="67">
        <v>27873.44678781812</v>
      </c>
      <c r="V78" s="67">
        <v>27142.11283997124</v>
      </c>
      <c r="W78" s="67">
        <v>32150.533166456029</v>
      </c>
      <c r="X78" s="67">
        <v>34423.470606310999</v>
      </c>
      <c r="Y78" s="67">
        <v>32080.595115514108</v>
      </c>
      <c r="Z78" s="67">
        <v>30001.017680239711</v>
      </c>
      <c r="AA78" s="67">
        <v>33202.661177184833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1.32540024714359E-5</v>
      </c>
      <c r="D83" s="8">
        <v>1.2419703806576599E-5</v>
      </c>
      <c r="E83" s="8">
        <v>1.15744133532992E-5</v>
      </c>
      <c r="F83" s="8">
        <v>1.0817208738388301E-5</v>
      </c>
      <c r="G83" s="8">
        <v>2.6880821377118702E-5</v>
      </c>
      <c r="H83" s="8">
        <v>2.5188756400249801E-5</v>
      </c>
      <c r="I83" s="8">
        <v>2.5909512049892398E-5</v>
      </c>
      <c r="J83" s="8">
        <v>2.5430683294600699E-5</v>
      </c>
      <c r="K83" s="8">
        <v>2.5804731364448501E-5</v>
      </c>
      <c r="L83" s="8">
        <v>2.5484455637386299E-5</v>
      </c>
      <c r="M83" s="8">
        <v>2.5035041516909E-5</v>
      </c>
      <c r="N83" s="8">
        <v>2.5472897899890798E-5</v>
      </c>
      <c r="O83" s="8">
        <v>2.5808427591228901E-5</v>
      </c>
      <c r="P83" s="8">
        <v>2.5656471032158502E-5</v>
      </c>
      <c r="Q83" s="8">
        <v>2.5118250331042102E-5</v>
      </c>
      <c r="R83" s="8">
        <v>2.55959965725488E-5</v>
      </c>
      <c r="S83" s="8">
        <v>2.4938982582724699E-5</v>
      </c>
      <c r="T83" s="8">
        <v>2.46775950741631E-5</v>
      </c>
      <c r="U83" s="8">
        <v>2.4501680242787999E-5</v>
      </c>
      <c r="V83" s="8">
        <v>2.4610346947161E-5</v>
      </c>
      <c r="W83" s="8">
        <v>2.4546644370523101E-5</v>
      </c>
      <c r="X83" s="8">
        <v>2.4563950736346199E-5</v>
      </c>
      <c r="Y83" s="8">
        <v>2.4195621952202699E-5</v>
      </c>
      <c r="Z83" s="8">
        <v>2.40710895935067E-5</v>
      </c>
      <c r="AA83" s="8">
        <v>2.4269723400948401E-5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7.7544093389418E-5</v>
      </c>
      <c r="D85" s="8">
        <v>7.7220420469864204E-5</v>
      </c>
      <c r="E85" s="8">
        <v>7.6441936621706011E-5</v>
      </c>
      <c r="F85" s="8">
        <v>7.1441062243378497E-5</v>
      </c>
      <c r="G85" s="8">
        <v>7.8143167251871207E-5</v>
      </c>
      <c r="H85" s="8">
        <v>7.7886336045233597E-5</v>
      </c>
      <c r="I85" s="8">
        <v>7.8390123419550011E-5</v>
      </c>
      <c r="J85" s="8">
        <v>7.8253359331425303E-5</v>
      </c>
      <c r="K85" s="8">
        <v>7.8609293317774805E-5</v>
      </c>
      <c r="L85" s="8">
        <v>7.8606705214466195E-5</v>
      </c>
      <c r="M85" s="8">
        <v>7.8575722047977112E-5</v>
      </c>
      <c r="N85" s="8">
        <v>7.8911383443437013E-5</v>
      </c>
      <c r="O85" s="8">
        <v>7.9189199781808599E-5</v>
      </c>
      <c r="P85" s="8">
        <v>7.952677765477331E-5</v>
      </c>
      <c r="Q85" s="8">
        <v>7.87692133237484E-5</v>
      </c>
      <c r="R85" s="8">
        <v>7.9120254029565207E-5</v>
      </c>
      <c r="S85" s="8">
        <v>7.9323093102192093E-5</v>
      </c>
      <c r="T85" s="8">
        <v>7.9421360835674299E-5</v>
      </c>
      <c r="U85" s="8">
        <v>7.9520031187094002E-5</v>
      </c>
      <c r="V85" s="8">
        <v>7.9945247698778204E-5</v>
      </c>
      <c r="W85" s="8">
        <v>8.0177800825284384E-5</v>
      </c>
      <c r="X85" s="8">
        <v>8.0694861995412586E-5</v>
      </c>
      <c r="Y85" s="8">
        <v>8.0675657869872099E-5</v>
      </c>
      <c r="Z85" s="8">
        <v>8.0986883053058207E-5</v>
      </c>
      <c r="AA85" s="8">
        <v>8.1469994807754296E-5</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7902.792187737251</v>
      </c>
      <c r="D88" s="8">
        <v>14810.67017327595</v>
      </c>
      <c r="E88" s="8">
        <v>20703.973784826539</v>
      </c>
      <c r="F88" s="8">
        <v>26095.936450441241</v>
      </c>
      <c r="G88" s="8">
        <v>26934.384835558303</v>
      </c>
      <c r="H88" s="8">
        <v>27624.366080066975</v>
      </c>
      <c r="I88" s="8">
        <v>27967.304926788587</v>
      </c>
      <c r="J88" s="8">
        <v>28215.299295973804</v>
      </c>
      <c r="K88" s="8">
        <v>28311.149889335815</v>
      </c>
      <c r="L88" s="8">
        <v>28348.536628366641</v>
      </c>
      <c r="M88" s="8">
        <v>28114.774433129896</v>
      </c>
      <c r="N88" s="8">
        <v>27860.211084860712</v>
      </c>
      <c r="O88" s="8">
        <v>27518.628195007379</v>
      </c>
      <c r="P88" s="8">
        <v>27174.236154668291</v>
      </c>
      <c r="Q88" s="8">
        <v>25324.745800117133</v>
      </c>
      <c r="R88" s="8">
        <v>23667.986722489219</v>
      </c>
      <c r="S88" s="8">
        <v>22119.613753174839</v>
      </c>
      <c r="T88" s="8">
        <v>20727.252143068843</v>
      </c>
      <c r="U88" s="8">
        <v>19316.546329784338</v>
      </c>
      <c r="V88" s="8">
        <v>18052.847032153488</v>
      </c>
      <c r="W88" s="8">
        <v>16871.819651518952</v>
      </c>
      <c r="X88" s="8">
        <v>15809.790529422111</v>
      </c>
      <c r="Y88" s="8">
        <v>14733.769303514386</v>
      </c>
      <c r="Z88" s="8">
        <v>13769.877881043494</v>
      </c>
      <c r="AA88" s="8">
        <v>12869.044766993626</v>
      </c>
    </row>
    <row r="89" spans="1:27">
      <c r="A89" s="16" t="s">
        <v>26</v>
      </c>
      <c r="B89" s="16" t="s">
        <v>8</v>
      </c>
      <c r="C89" s="8">
        <v>1.8960139466488567E-4</v>
      </c>
      <c r="D89" s="8">
        <v>2.2451012159883073E-4</v>
      </c>
      <c r="E89" s="8">
        <v>2.6259256516309847E-4</v>
      </c>
      <c r="F89" s="8">
        <v>3.5362718328040254E-4</v>
      </c>
      <c r="G89" s="8">
        <v>3.350109578707801E-4</v>
      </c>
      <c r="H89" s="8">
        <v>3.8525382111284829E-4</v>
      </c>
      <c r="I89" s="8">
        <v>3.9010305819146205E-4</v>
      </c>
      <c r="J89" s="8">
        <v>3.8305012624908412E-4</v>
      </c>
      <c r="K89" s="8">
        <v>3.6022759405236884E-4</v>
      </c>
      <c r="L89" s="8">
        <v>3.4366353575514567E-4</v>
      </c>
      <c r="M89" s="8">
        <v>3.2585741533412287E-4</v>
      </c>
      <c r="N89" s="8">
        <v>3.14415914209301E-4</v>
      </c>
      <c r="O89" s="8">
        <v>2.9572922970257711E-4</v>
      </c>
      <c r="P89" s="8">
        <v>3.7415868922834126E-4</v>
      </c>
      <c r="Q89" s="8">
        <v>3.545557564589255E-4</v>
      </c>
      <c r="R89" s="8">
        <v>3.4663560410718244E-4</v>
      </c>
      <c r="S89" s="8">
        <v>3.4198873749963096E-4</v>
      </c>
      <c r="T89" s="8">
        <v>3.2650816344648311E-4</v>
      </c>
      <c r="U89" s="8">
        <v>3.146617627687158E-4</v>
      </c>
      <c r="V89" s="8">
        <v>3.0434257008299468E-4</v>
      </c>
      <c r="W89" s="8">
        <v>3.0039720707612463E-4</v>
      </c>
      <c r="X89" s="8">
        <v>2.9432173876552971E-4</v>
      </c>
      <c r="Y89" s="8">
        <v>2.8564077535445982E-4</v>
      </c>
      <c r="Z89" s="8">
        <v>2.7610644347512183E-4</v>
      </c>
      <c r="AA89" s="8">
        <v>2.6877066095107386E-4</v>
      </c>
    </row>
    <row r="90" spans="1:27">
      <c r="A90" s="16" t="s">
        <v>26</v>
      </c>
      <c r="B90" s="16" t="s">
        <v>83</v>
      </c>
      <c r="C90" s="8">
        <v>1.6940873079915801E-3</v>
      </c>
      <c r="D90" s="8">
        <v>1.6417899320839439E-3</v>
      </c>
      <c r="E90" s="8">
        <v>1.5300489938545963E-3</v>
      </c>
      <c r="F90" s="8">
        <v>1.4299523303069502E-3</v>
      </c>
      <c r="G90" s="8">
        <v>1.336404046643618E-3</v>
      </c>
      <c r="H90" s="8">
        <v>1.263160942138884E-3</v>
      </c>
      <c r="I90" s="8">
        <v>1.1993416280199432E-3</v>
      </c>
      <c r="J90" s="8">
        <v>1.1628770261709401E-3</v>
      </c>
      <c r="K90" s="8">
        <v>1.1727507801763879E-3</v>
      </c>
      <c r="L90" s="8">
        <v>1.207053041255792E-3</v>
      </c>
      <c r="M90" s="8">
        <v>1.2250431643909029E-3</v>
      </c>
      <c r="N90" s="8">
        <v>1.2620263106988899E-3</v>
      </c>
      <c r="O90" s="8">
        <v>1.283823040936225E-3</v>
      </c>
      <c r="P90" s="8">
        <v>1.431787063819351E-3</v>
      </c>
      <c r="Q90" s="8">
        <v>1.4308273370656111E-3</v>
      </c>
      <c r="R90" s="8">
        <v>1.4624963169034867E-3</v>
      </c>
      <c r="S90" s="8">
        <v>1.4626363267724481E-3</v>
      </c>
      <c r="T90" s="8">
        <v>1.4834788237703428E-3</v>
      </c>
      <c r="U90" s="8">
        <v>1.4908509594697939E-3</v>
      </c>
      <c r="V90" s="8">
        <v>1.4977271993110088E-3</v>
      </c>
      <c r="W90" s="8">
        <v>1.9373796684854401E-3</v>
      </c>
      <c r="X90" s="8">
        <v>1.9383033048303929E-3</v>
      </c>
      <c r="Y90" s="8">
        <v>1.9196909961611002E-3</v>
      </c>
      <c r="Z90" s="8">
        <v>1.8991046323550091E-3</v>
      </c>
      <c r="AA90" s="8">
        <v>1.8800964134294571E-3</v>
      </c>
    </row>
    <row r="91" spans="1:27">
      <c r="A91" s="16" t="s">
        <v>26</v>
      </c>
      <c r="B91" s="16" t="s">
        <v>192</v>
      </c>
      <c r="C91" s="8">
        <v>0</v>
      </c>
      <c r="D91" s="8">
        <v>0</v>
      </c>
      <c r="E91" s="8">
        <v>2.3839524291689412E-3</v>
      </c>
      <c r="F91" s="8">
        <v>2.2279929238363987E-3</v>
      </c>
      <c r="G91" s="8">
        <v>2.431028906186742E-3</v>
      </c>
      <c r="H91" s="8">
        <v>2.4275303945788698E-3</v>
      </c>
      <c r="I91" s="8">
        <v>2.5498264537851386E-3</v>
      </c>
      <c r="J91" s="8">
        <v>2.5494105524759593E-3</v>
      </c>
      <c r="K91" s="8">
        <v>2.5620593073632028E-3</v>
      </c>
      <c r="L91" s="8">
        <v>2.5875597311249862E-3</v>
      </c>
      <c r="M91" s="8">
        <v>2.5769953154193411E-3</v>
      </c>
      <c r="N91" s="8">
        <v>2.5689580205408256E-3</v>
      </c>
      <c r="O91" s="8">
        <v>2.5765065721711695E-3</v>
      </c>
      <c r="P91" s="8">
        <v>2.593790412861674E-3</v>
      </c>
      <c r="Q91" s="8">
        <v>2.5847082072608641E-3</v>
      </c>
      <c r="R91" s="8">
        <v>2.581598092045809E-3</v>
      </c>
      <c r="S91" s="8">
        <v>2.582869882495419E-3</v>
      </c>
      <c r="T91" s="8">
        <v>2.591720100253814E-3</v>
      </c>
      <c r="U91" s="8">
        <v>2.5907090136415558E-3</v>
      </c>
      <c r="V91" s="8">
        <v>2.5889125458162139E-3</v>
      </c>
      <c r="W91" s="8">
        <v>2.5844304131385802E-3</v>
      </c>
      <c r="X91" s="8">
        <v>2.5980521398578818E-3</v>
      </c>
      <c r="Y91" s="8">
        <v>2.5985843345307249E-3</v>
      </c>
      <c r="Z91" s="8">
        <v>2.601634199301932E-3</v>
      </c>
      <c r="AA91" s="8">
        <v>2.606342031294063E-3</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7902.7941622240496</v>
      </c>
      <c r="D93" s="67">
        <v>14810.672129216127</v>
      </c>
      <c r="E93" s="67">
        <v>20703.978049436879</v>
      </c>
      <c r="F93" s="67">
        <v>26095.940544271951</v>
      </c>
      <c r="G93" s="67">
        <v>26934.3890430262</v>
      </c>
      <c r="H93" s="67">
        <v>27624.370259087227</v>
      </c>
      <c r="I93" s="67">
        <v>27967.30917035936</v>
      </c>
      <c r="J93" s="67">
        <v>28215.303494995555</v>
      </c>
      <c r="K93" s="67">
        <v>28311.154088787524</v>
      </c>
      <c r="L93" s="67">
        <v>28348.540870734108</v>
      </c>
      <c r="M93" s="67">
        <v>28114.778664636557</v>
      </c>
      <c r="N93" s="67">
        <v>27860.21533464524</v>
      </c>
      <c r="O93" s="67">
        <v>27518.63245606385</v>
      </c>
      <c r="P93" s="67">
        <v>27174.240659587704</v>
      </c>
      <c r="Q93" s="67">
        <v>25324.750274095899</v>
      </c>
      <c r="R93" s="67">
        <v>23667.991217935483</v>
      </c>
      <c r="S93" s="67">
        <v>22119.618244931858</v>
      </c>
      <c r="T93" s="67">
        <v>20727.256648874889</v>
      </c>
      <c r="U93" s="67">
        <v>19316.550830027783</v>
      </c>
      <c r="V93" s="67">
        <v>18052.8515276914</v>
      </c>
      <c r="W93" s="67">
        <v>16871.824578450687</v>
      </c>
      <c r="X93" s="67">
        <v>15809.795465358107</v>
      </c>
      <c r="Y93" s="67">
        <v>14733.774212301772</v>
      </c>
      <c r="Z93" s="67">
        <v>13769.882762946743</v>
      </c>
      <c r="AA93" s="67">
        <v>12869.04962794245</v>
      </c>
    </row>
  </sheetData>
  <sheetProtection algorithmName="SHA-512" hashValue="uBNRj8GGZWUCsuoBBxNBvYs/k/pyI0A44nHXRIpL1pnW7/Md6Tj9BnB27l8FokNNO/CWE9YIVPauWQivE+/2+Q==" saltValue="gxF7IGjFvdw13IIlvTeabA=="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85546875" bestFit="1" customWidth="1"/>
    <col min="12" max="27" width="9.28515625" bestFit="1" customWidth="1"/>
    <col min="28" max="31" width="9.42578125" customWidth="1"/>
  </cols>
  <sheetData>
    <row r="1" spans="1:27" ht="23.25" customHeight="1">
      <c r="A1" s="65" t="s">
        <v>201</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19</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3113354.4640000002</v>
      </c>
      <c r="D6" s="8">
        <v>2609540.915</v>
      </c>
      <c r="E6" s="8">
        <v>2404529.9235</v>
      </c>
      <c r="F6" s="8">
        <v>497656.231321692</v>
      </c>
      <c r="G6" s="8">
        <v>537523.25843733526</v>
      </c>
      <c r="H6" s="8">
        <v>487969.23450187175</v>
      </c>
      <c r="I6" s="8">
        <v>484528.41766640125</v>
      </c>
      <c r="J6" s="8">
        <v>442123.17035212653</v>
      </c>
      <c r="K6" s="8">
        <v>357812.71549241495</v>
      </c>
      <c r="L6" s="8">
        <v>296766.77310936397</v>
      </c>
      <c r="M6" s="8">
        <v>274390.75323534175</v>
      </c>
      <c r="N6" s="8">
        <v>313054.20229701849</v>
      </c>
      <c r="O6" s="8">
        <v>276965.23364918603</v>
      </c>
      <c r="P6" s="8">
        <v>242544.12199786102</v>
      </c>
      <c r="Q6" s="8">
        <v>140387.55960053109</v>
      </c>
      <c r="R6" s="8">
        <v>131588.76829550252</v>
      </c>
      <c r="S6" s="8">
        <v>98479.100902264603</v>
      </c>
      <c r="T6" s="8">
        <v>94525.60961679199</v>
      </c>
      <c r="U6" s="8">
        <v>76100.795410492996</v>
      </c>
      <c r="V6" s="8">
        <v>80759.494500000001</v>
      </c>
      <c r="W6" s="8">
        <v>73127.820000000007</v>
      </c>
      <c r="X6" s="8">
        <v>59640.953500000003</v>
      </c>
      <c r="Y6" s="8">
        <v>52142.578999999998</v>
      </c>
      <c r="Z6" s="8">
        <v>54899.351000000002</v>
      </c>
      <c r="AA6" s="8">
        <v>52488.605000000003</v>
      </c>
    </row>
    <row r="7" spans="1:27">
      <c r="A7" s="16" t="s">
        <v>16</v>
      </c>
      <c r="B7" s="16" t="s">
        <v>11</v>
      </c>
      <c r="C7" s="8">
        <v>335281.20199999999</v>
      </c>
      <c r="D7" s="8">
        <v>325013.24400000001</v>
      </c>
      <c r="E7" s="8">
        <v>205678.50599999999</v>
      </c>
      <c r="F7" s="8">
        <v>63851.62075604283</v>
      </c>
      <c r="G7" s="8">
        <v>62651.03939054576</v>
      </c>
      <c r="H7" s="8">
        <v>59666.221818910395</v>
      </c>
      <c r="I7" s="8">
        <v>49854.167256713568</v>
      </c>
      <c r="J7" s="8">
        <v>57268.604249422126</v>
      </c>
      <c r="K7" s="8">
        <v>50763.221015119598</v>
      </c>
      <c r="L7" s="8">
        <v>43223.046000000002</v>
      </c>
      <c r="M7" s="8">
        <v>41193.055999999997</v>
      </c>
      <c r="N7" s="8">
        <v>40672.311999999998</v>
      </c>
      <c r="O7" s="8">
        <v>28646.213</v>
      </c>
      <c r="P7" s="8">
        <v>20709.03</v>
      </c>
      <c r="Q7" s="8">
        <v>30557.061000000002</v>
      </c>
      <c r="R7" s="8">
        <v>29957.927</v>
      </c>
      <c r="S7" s="8">
        <v>28191.508999999998</v>
      </c>
      <c r="T7" s="8">
        <v>27376.749</v>
      </c>
      <c r="U7" s="8">
        <v>24133.86</v>
      </c>
      <c r="V7" s="8">
        <v>21341.34</v>
      </c>
      <c r="W7" s="8">
        <v>21772.437999999998</v>
      </c>
      <c r="X7" s="8">
        <v>0</v>
      </c>
      <c r="Y7" s="8">
        <v>0</v>
      </c>
      <c r="Z7" s="8">
        <v>0</v>
      </c>
      <c r="AA7" s="8">
        <v>0</v>
      </c>
    </row>
    <row r="8" spans="1:27">
      <c r="A8" s="16" t="s">
        <v>16</v>
      </c>
      <c r="B8" s="16" t="s">
        <v>7</v>
      </c>
      <c r="C8" s="8">
        <v>199286.72768893006</v>
      </c>
      <c r="D8" s="8">
        <v>135043.28022880366</v>
      </c>
      <c r="E8" s="8">
        <v>301103.56869987032</v>
      </c>
      <c r="F8" s="8">
        <v>484001.75833631394</v>
      </c>
      <c r="G8" s="8">
        <v>378487.42262751015</v>
      </c>
      <c r="H8" s="8">
        <v>351885.92860604363</v>
      </c>
      <c r="I8" s="8">
        <v>309743.3694373832</v>
      </c>
      <c r="J8" s="8">
        <v>355537.3815665181</v>
      </c>
      <c r="K8" s="8">
        <v>188356.14197554591</v>
      </c>
      <c r="L8" s="8">
        <v>107210.07076704669</v>
      </c>
      <c r="M8" s="8">
        <v>133794.69275293118</v>
      </c>
      <c r="N8" s="8">
        <v>132699.1029355489</v>
      </c>
      <c r="O8" s="8">
        <v>159622.33740477878</v>
      </c>
      <c r="P8" s="8">
        <v>154379.92716831606</v>
      </c>
      <c r="Q8" s="8">
        <v>156119.6766776593</v>
      </c>
      <c r="R8" s="8">
        <v>154762.65156663189</v>
      </c>
      <c r="S8" s="8">
        <v>192131.31023858881</v>
      </c>
      <c r="T8" s="8">
        <v>131622.6769563047</v>
      </c>
      <c r="U8" s="8">
        <v>102532.58623606269</v>
      </c>
      <c r="V8" s="8">
        <v>63530.287626307399</v>
      </c>
      <c r="W8" s="8">
        <v>157902.88540438499</v>
      </c>
      <c r="X8" s="8">
        <v>145691.22210092918</v>
      </c>
      <c r="Y8" s="8">
        <v>141812.5303876434</v>
      </c>
      <c r="Z8" s="8">
        <v>134203.67924405308</v>
      </c>
      <c r="AA8" s="8">
        <v>95504.471813207696</v>
      </c>
    </row>
    <row r="9" spans="1:27">
      <c r="A9" s="16" t="s">
        <v>16</v>
      </c>
      <c r="B9" s="16" t="s">
        <v>12</v>
      </c>
      <c r="C9" s="8">
        <v>8132.4520000000002</v>
      </c>
      <c r="D9" s="8">
        <v>3030.8854999999999</v>
      </c>
      <c r="E9" s="8">
        <v>17525.925999999999</v>
      </c>
      <c r="F9" s="8">
        <v>18864.853999999999</v>
      </c>
      <c r="G9" s="8">
        <v>73524.72</v>
      </c>
      <c r="H9" s="8">
        <v>35952.008000000002</v>
      </c>
      <c r="I9" s="8">
        <v>114339.704</v>
      </c>
      <c r="J9" s="8">
        <v>58534.347999999998</v>
      </c>
      <c r="K9" s="8">
        <v>15203.847</v>
      </c>
      <c r="L9" s="8">
        <v>5004.2444999999998</v>
      </c>
      <c r="M9" s="8">
        <v>7266.2120000000004</v>
      </c>
      <c r="N9" s="8">
        <v>12821.694</v>
      </c>
      <c r="O9" s="8">
        <v>16522.822</v>
      </c>
      <c r="P9" s="8">
        <v>0</v>
      </c>
      <c r="Q9" s="8">
        <v>0</v>
      </c>
      <c r="R9" s="8">
        <v>0</v>
      </c>
      <c r="S9" s="8">
        <v>0</v>
      </c>
      <c r="T9" s="8">
        <v>0</v>
      </c>
      <c r="U9" s="8">
        <v>0</v>
      </c>
      <c r="V9" s="8">
        <v>0</v>
      </c>
      <c r="W9" s="8">
        <v>0</v>
      </c>
      <c r="X9" s="8">
        <v>0</v>
      </c>
      <c r="Y9" s="8">
        <v>0</v>
      </c>
      <c r="Z9" s="8">
        <v>0</v>
      </c>
      <c r="AA9" s="8">
        <v>0</v>
      </c>
    </row>
    <row r="10" spans="1:27">
      <c r="A10" s="16" t="s">
        <v>16</v>
      </c>
      <c r="B10" s="16" t="s">
        <v>4</v>
      </c>
      <c r="C10" s="8">
        <v>47314.092451298558</v>
      </c>
      <c r="D10" s="8">
        <v>22070.483506055858</v>
      </c>
      <c r="E10" s="8">
        <v>63857.816544378715</v>
      </c>
      <c r="F10" s="8">
        <v>818479.61360734771</v>
      </c>
      <c r="G10" s="8">
        <v>209220.97179651231</v>
      </c>
      <c r="H10" s="8">
        <v>165453.4477789854</v>
      </c>
      <c r="I10" s="8">
        <v>335231.75885468238</v>
      </c>
      <c r="J10" s="8">
        <v>145830.06002095013</v>
      </c>
      <c r="K10" s="8">
        <v>52583.663662192877</v>
      </c>
      <c r="L10" s="8">
        <v>23998.872094586022</v>
      </c>
      <c r="M10" s="8">
        <v>35308.010871788261</v>
      </c>
      <c r="N10" s="8">
        <v>120859.86550002468</v>
      </c>
      <c r="O10" s="8">
        <v>124433.50070229638</v>
      </c>
      <c r="P10" s="8">
        <v>197218.98247167433</v>
      </c>
      <c r="Q10" s="8">
        <v>220534.56767575897</v>
      </c>
      <c r="R10" s="8">
        <v>260833.15527346617</v>
      </c>
      <c r="S10" s="8">
        <v>342719.71289113461</v>
      </c>
      <c r="T10" s="8">
        <v>558721.08408499381</v>
      </c>
      <c r="U10" s="8">
        <v>349669.37467787095</v>
      </c>
      <c r="V10" s="8">
        <v>446596.6056608716</v>
      </c>
      <c r="W10" s="8">
        <v>357913.97416857799</v>
      </c>
      <c r="X10" s="8">
        <v>482852.31622672785</v>
      </c>
      <c r="Y10" s="8">
        <v>552141.32414070598</v>
      </c>
      <c r="Z10" s="8">
        <v>526403.01638353558</v>
      </c>
      <c r="AA10" s="8">
        <v>441840.45604074094</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3703368.9381402289</v>
      </c>
      <c r="D18" s="67">
        <v>3094698.8082348597</v>
      </c>
      <c r="E18" s="67">
        <v>2992695.740744249</v>
      </c>
      <c r="F18" s="67">
        <v>1882854.0780213967</v>
      </c>
      <c r="G18" s="67">
        <v>1261407.4122519037</v>
      </c>
      <c r="H18" s="67">
        <v>1100926.8407058113</v>
      </c>
      <c r="I18" s="67">
        <v>1293697.4172151806</v>
      </c>
      <c r="J18" s="67">
        <v>1059293.5641890168</v>
      </c>
      <c r="K18" s="67">
        <v>664719.58914527332</v>
      </c>
      <c r="L18" s="67">
        <v>476203.00647099665</v>
      </c>
      <c r="M18" s="67">
        <v>491952.72486006113</v>
      </c>
      <c r="N18" s="67">
        <v>620107.17673259205</v>
      </c>
      <c r="O18" s="67">
        <v>606190.10675626108</v>
      </c>
      <c r="P18" s="67">
        <v>614852.06163785141</v>
      </c>
      <c r="Q18" s="67">
        <v>547598.86495394935</v>
      </c>
      <c r="R18" s="67">
        <v>577142.50213560055</v>
      </c>
      <c r="S18" s="67">
        <v>661521.63303198805</v>
      </c>
      <c r="T18" s="67">
        <v>812246.11965809052</v>
      </c>
      <c r="U18" s="67">
        <v>552436.61632442661</v>
      </c>
      <c r="V18" s="67">
        <v>612227.72778717894</v>
      </c>
      <c r="W18" s="67">
        <v>610717.117572963</v>
      </c>
      <c r="X18" s="67">
        <v>688184.49182765698</v>
      </c>
      <c r="Y18" s="67">
        <v>746096.43352834939</v>
      </c>
      <c r="Z18" s="67">
        <v>715506.04662758869</v>
      </c>
      <c r="AA18" s="67">
        <v>589833.53285394865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1638665.56</v>
      </c>
      <c r="D21" s="8">
        <v>1222761.0549999999</v>
      </c>
      <c r="E21" s="8">
        <v>1175392.2</v>
      </c>
      <c r="F21" s="8">
        <v>247878.72682990658</v>
      </c>
      <c r="G21" s="8">
        <v>263707.75909245142</v>
      </c>
      <c r="H21" s="8">
        <v>227293.13995069318</v>
      </c>
      <c r="I21" s="8">
        <v>233503.72973482159</v>
      </c>
      <c r="J21" s="8">
        <v>211926.432</v>
      </c>
      <c r="K21" s="8">
        <v>170196.552</v>
      </c>
      <c r="L21" s="8">
        <v>134916.12</v>
      </c>
      <c r="M21" s="8">
        <v>121385.36</v>
      </c>
      <c r="N21" s="8">
        <v>133701.04</v>
      </c>
      <c r="O21" s="8">
        <v>122406.012</v>
      </c>
      <c r="P21" s="8">
        <v>105564.66800000001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4946.4566585325001</v>
      </c>
      <c r="D23" s="8">
        <v>7065.6881258822996</v>
      </c>
      <c r="E23" s="8">
        <v>31737.7570506556</v>
      </c>
      <c r="F23" s="8">
        <v>95702.632911290304</v>
      </c>
      <c r="G23" s="8">
        <v>74837.465850652094</v>
      </c>
      <c r="H23" s="8">
        <v>72783.681889953004</v>
      </c>
      <c r="I23" s="8">
        <v>63414.549903452302</v>
      </c>
      <c r="J23" s="8">
        <v>70923.193865024994</v>
      </c>
      <c r="K23" s="8">
        <v>25179.975615267398</v>
      </c>
      <c r="L23" s="8">
        <v>9274.316535178401</v>
      </c>
      <c r="M23" s="8">
        <v>16643.271509462698</v>
      </c>
      <c r="N23" s="8">
        <v>29374.337692624798</v>
      </c>
      <c r="O23" s="8">
        <v>36021.665869560704</v>
      </c>
      <c r="P23" s="8">
        <v>42262.9420539188</v>
      </c>
      <c r="Q23" s="8">
        <v>43874.810144584997</v>
      </c>
      <c r="R23" s="8">
        <v>46359.725335230403</v>
      </c>
      <c r="S23" s="8">
        <v>59025.697557467</v>
      </c>
      <c r="T23" s="8">
        <v>8.6771590000000003E-3</v>
      </c>
      <c r="U23" s="8">
        <v>7.5839505000000005E-3</v>
      </c>
      <c r="V23" s="8">
        <v>7.5378284E-3</v>
      </c>
      <c r="W23" s="8">
        <v>8.4023269999999994E-3</v>
      </c>
      <c r="X23" s="8">
        <v>8.0257130000000003E-3</v>
      </c>
      <c r="Y23" s="8">
        <v>7.4214004999999996E-3</v>
      </c>
      <c r="Z23" s="8">
        <v>7.1357454999999995E-3</v>
      </c>
      <c r="AA23" s="8">
        <v>6.8471704000000006E-3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3919.5297043425303</v>
      </c>
      <c r="D25" s="8">
        <v>8029.4427498510495</v>
      </c>
      <c r="E25" s="8">
        <v>11963.778689465551</v>
      </c>
      <c r="F25" s="8">
        <v>358327.52518074377</v>
      </c>
      <c r="G25" s="8">
        <v>73323.969650949381</v>
      </c>
      <c r="H25" s="8">
        <v>39486.310025462546</v>
      </c>
      <c r="I25" s="8">
        <v>120046.61187231705</v>
      </c>
      <c r="J25" s="8">
        <v>28430.658096812072</v>
      </c>
      <c r="K25" s="8">
        <v>11948.442138942832</v>
      </c>
      <c r="L25" s="8">
        <v>5149.3690024460702</v>
      </c>
      <c r="M25" s="8">
        <v>6388.8414688719904</v>
      </c>
      <c r="N25" s="8">
        <v>38838.958164945565</v>
      </c>
      <c r="O25" s="8">
        <v>33555.641317027148</v>
      </c>
      <c r="P25" s="8">
        <v>73283.394183909069</v>
      </c>
      <c r="Q25" s="8">
        <v>96105.481280944514</v>
      </c>
      <c r="R25" s="8">
        <v>107004.46314356581</v>
      </c>
      <c r="S25" s="8">
        <v>137018.84643407419</v>
      </c>
      <c r="T25" s="8">
        <v>284170.51381687232</v>
      </c>
      <c r="U25" s="8">
        <v>169709.13806242231</v>
      </c>
      <c r="V25" s="8">
        <v>204401.33439235159</v>
      </c>
      <c r="W25" s="8">
        <v>183557.33420220419</v>
      </c>
      <c r="X25" s="8">
        <v>260824.70849856158</v>
      </c>
      <c r="Y25" s="8">
        <v>297200.82263157424</v>
      </c>
      <c r="Z25" s="8">
        <v>314722.4587160747</v>
      </c>
      <c r="AA25" s="8">
        <v>208741.73653878199</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1647531.5463628753</v>
      </c>
      <c r="D33" s="67">
        <v>1237856.1858757334</v>
      </c>
      <c r="E33" s="67">
        <v>1219093.735740121</v>
      </c>
      <c r="F33" s="67">
        <v>701908.88492194063</v>
      </c>
      <c r="G33" s="67">
        <v>411869.19459405285</v>
      </c>
      <c r="H33" s="67">
        <v>339563.13186610874</v>
      </c>
      <c r="I33" s="67">
        <v>416964.89151059091</v>
      </c>
      <c r="J33" s="67">
        <v>311280.28396183706</v>
      </c>
      <c r="K33" s="67">
        <v>207324.96975421024</v>
      </c>
      <c r="L33" s="67">
        <v>149339.80553762446</v>
      </c>
      <c r="M33" s="67">
        <v>144417.47297833467</v>
      </c>
      <c r="N33" s="67">
        <v>201914.33585757038</v>
      </c>
      <c r="O33" s="67">
        <v>191983.31918658788</v>
      </c>
      <c r="P33" s="67">
        <v>221111.00423782784</v>
      </c>
      <c r="Q33" s="67">
        <v>139980.29142552952</v>
      </c>
      <c r="R33" s="67">
        <v>153364.18847879622</v>
      </c>
      <c r="S33" s="67">
        <v>196044.5439915412</v>
      </c>
      <c r="T33" s="67">
        <v>284170.52249403135</v>
      </c>
      <c r="U33" s="67">
        <v>169709.14564637281</v>
      </c>
      <c r="V33" s="67">
        <v>204401.34193018</v>
      </c>
      <c r="W33" s="67">
        <v>183557.34260453118</v>
      </c>
      <c r="X33" s="67">
        <v>260824.71652427458</v>
      </c>
      <c r="Y33" s="67">
        <v>297200.83005297475</v>
      </c>
      <c r="Z33" s="67">
        <v>314722.46585182019</v>
      </c>
      <c r="AA33" s="67">
        <v>208741.7433859524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1474688.9040000001</v>
      </c>
      <c r="D36" s="8">
        <v>1386779.86</v>
      </c>
      <c r="E36" s="8">
        <v>1229137.7235000001</v>
      </c>
      <c r="F36" s="8">
        <v>249777.50449178542</v>
      </c>
      <c r="G36" s="8">
        <v>273815.49934488389</v>
      </c>
      <c r="H36" s="8">
        <v>260676.09455117854</v>
      </c>
      <c r="I36" s="8">
        <v>251024.68793157968</v>
      </c>
      <c r="J36" s="8">
        <v>230196.73835212653</v>
      </c>
      <c r="K36" s="8">
        <v>187616.16349241495</v>
      </c>
      <c r="L36" s="8">
        <v>161850.65310936398</v>
      </c>
      <c r="M36" s="8">
        <v>153005.39323534173</v>
      </c>
      <c r="N36" s="8">
        <v>179353.16229701851</v>
      </c>
      <c r="O36" s="8">
        <v>154559.22164918602</v>
      </c>
      <c r="P36" s="8">
        <v>136979.45399786101</v>
      </c>
      <c r="Q36" s="8">
        <v>140387.55960053109</v>
      </c>
      <c r="R36" s="8">
        <v>131588.76829550252</v>
      </c>
      <c r="S36" s="8">
        <v>98479.100902264603</v>
      </c>
      <c r="T36" s="8">
        <v>94525.60961679199</v>
      </c>
      <c r="U36" s="8">
        <v>76100.795410492996</v>
      </c>
      <c r="V36" s="8">
        <v>80759.494500000001</v>
      </c>
      <c r="W36" s="8">
        <v>73127.820000000007</v>
      </c>
      <c r="X36" s="8">
        <v>59640.953500000003</v>
      </c>
      <c r="Y36" s="8">
        <v>52142.578999999998</v>
      </c>
      <c r="Z36" s="8">
        <v>54899.351000000002</v>
      </c>
      <c r="AA36" s="8">
        <v>52488.605000000003</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113546.81338489456</v>
      </c>
      <c r="D38" s="8">
        <v>107798.78160690903</v>
      </c>
      <c r="E38" s="8">
        <v>159126.24217466573</v>
      </c>
      <c r="F38" s="8">
        <v>263579.98823920748</v>
      </c>
      <c r="G38" s="8">
        <v>198239.88149832271</v>
      </c>
      <c r="H38" s="8">
        <v>190387.80350549199</v>
      </c>
      <c r="I38" s="8">
        <v>152792.82380877319</v>
      </c>
      <c r="J38" s="8">
        <v>186991.97602459381</v>
      </c>
      <c r="K38" s="8">
        <v>116600.97509612051</v>
      </c>
      <c r="L38" s="8">
        <v>79909.087103563696</v>
      </c>
      <c r="M38" s="8">
        <v>89770.610132835005</v>
      </c>
      <c r="N38" s="8">
        <v>103324.761738866</v>
      </c>
      <c r="O38" s="8">
        <v>123600.66819497899</v>
      </c>
      <c r="P38" s="8">
        <v>112116.98131755459</v>
      </c>
      <c r="Q38" s="8">
        <v>112244.8628280735</v>
      </c>
      <c r="R38" s="8">
        <v>108402.90159113931</v>
      </c>
      <c r="S38" s="8">
        <v>133105.58676075892</v>
      </c>
      <c r="T38" s="8">
        <v>131622.6428352785</v>
      </c>
      <c r="U38" s="8">
        <v>102532.556478973</v>
      </c>
      <c r="V38" s="8">
        <v>63530.258246199999</v>
      </c>
      <c r="W38" s="8">
        <v>157902.856</v>
      </c>
      <c r="X38" s="8">
        <v>145691.19399999999</v>
      </c>
      <c r="Y38" s="8">
        <v>141812.50399999999</v>
      </c>
      <c r="Z38" s="8">
        <v>134203.65400000001</v>
      </c>
      <c r="AA38" s="8">
        <v>95504.448000000004</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880.11648329610989</v>
      </c>
      <c r="D40" s="8">
        <v>1309.5456480202797</v>
      </c>
      <c r="E40" s="8">
        <v>4985.23073542363</v>
      </c>
      <c r="F40" s="8">
        <v>75071.249984380498</v>
      </c>
      <c r="G40" s="8">
        <v>1619.5067377220601</v>
      </c>
      <c r="H40" s="8">
        <v>2962.7134256473496</v>
      </c>
      <c r="I40" s="8">
        <v>7031.8458047331997</v>
      </c>
      <c r="J40" s="8">
        <v>3508.9716339580605</v>
      </c>
      <c r="K40" s="8">
        <v>904.53781670972012</v>
      </c>
      <c r="L40" s="8">
        <v>3364.2074840294799</v>
      </c>
      <c r="M40" s="8">
        <v>7883.6893082471006</v>
      </c>
      <c r="N40" s="8">
        <v>22901.921308981862</v>
      </c>
      <c r="O40" s="8">
        <v>27160.607973947332</v>
      </c>
      <c r="P40" s="8">
        <v>44806.493728960799</v>
      </c>
      <c r="Q40" s="8">
        <v>53648.347980506005</v>
      </c>
      <c r="R40" s="8">
        <v>49914.074382374405</v>
      </c>
      <c r="S40" s="8">
        <v>117388.47912308198</v>
      </c>
      <c r="T40" s="8">
        <v>124222.17094899886</v>
      </c>
      <c r="U40" s="8">
        <v>94571.776234945108</v>
      </c>
      <c r="V40" s="8">
        <v>117112.22827724939</v>
      </c>
      <c r="W40" s="8">
        <v>64490.280662787496</v>
      </c>
      <c r="X40" s="8">
        <v>73796.592567902728</v>
      </c>
      <c r="Y40" s="8">
        <v>69555.836183735591</v>
      </c>
      <c r="Z40" s="8">
        <v>27211.108225732401</v>
      </c>
      <c r="AA40" s="8">
        <v>3782.75834353954</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7">
        <v>1589115.8338681906</v>
      </c>
      <c r="D48" s="67">
        <v>1495888.1872549294</v>
      </c>
      <c r="E48" s="67">
        <v>1393249.1964100895</v>
      </c>
      <c r="F48" s="67">
        <v>588428.7427153734</v>
      </c>
      <c r="G48" s="67">
        <v>473674.88758092868</v>
      </c>
      <c r="H48" s="67">
        <v>454026.61148231791</v>
      </c>
      <c r="I48" s="67">
        <v>410849.35754508607</v>
      </c>
      <c r="J48" s="67">
        <v>420697.68601067842</v>
      </c>
      <c r="K48" s="67">
        <v>305121.67640524521</v>
      </c>
      <c r="L48" s="67">
        <v>245123.94769695716</v>
      </c>
      <c r="M48" s="67">
        <v>250659.69267642385</v>
      </c>
      <c r="N48" s="67">
        <v>305579.84534486633</v>
      </c>
      <c r="O48" s="67">
        <v>305320.49781811232</v>
      </c>
      <c r="P48" s="67">
        <v>293902.92904437642</v>
      </c>
      <c r="Q48" s="67">
        <v>306280.77040911058</v>
      </c>
      <c r="R48" s="67">
        <v>289905.74426901626</v>
      </c>
      <c r="S48" s="67">
        <v>348973.16678610549</v>
      </c>
      <c r="T48" s="67">
        <v>350370.42340106936</v>
      </c>
      <c r="U48" s="67">
        <v>273205.1281244111</v>
      </c>
      <c r="V48" s="67">
        <v>261401.98102344939</v>
      </c>
      <c r="W48" s="67">
        <v>295520.95666278747</v>
      </c>
      <c r="X48" s="67">
        <v>279128.74006790272</v>
      </c>
      <c r="Y48" s="67">
        <v>263510.91918373556</v>
      </c>
      <c r="Z48" s="67">
        <v>216314.11322573241</v>
      </c>
      <c r="AA48" s="67">
        <v>151775.81134353956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335281.20199999999</v>
      </c>
      <c r="D52" s="8">
        <v>325013.24400000001</v>
      </c>
      <c r="E52" s="8">
        <v>205678.50599999999</v>
      </c>
      <c r="F52" s="8">
        <v>63851.62075604283</v>
      </c>
      <c r="G52" s="8">
        <v>62651.03939054576</v>
      </c>
      <c r="H52" s="8">
        <v>59666.221818910395</v>
      </c>
      <c r="I52" s="8">
        <v>49854.167256713568</v>
      </c>
      <c r="J52" s="8">
        <v>57268.604249422126</v>
      </c>
      <c r="K52" s="8">
        <v>50763.221015119598</v>
      </c>
      <c r="L52" s="8">
        <v>43223.046000000002</v>
      </c>
      <c r="M52" s="8">
        <v>41193.055999999997</v>
      </c>
      <c r="N52" s="8">
        <v>40672.311999999998</v>
      </c>
      <c r="O52" s="8">
        <v>28646.213</v>
      </c>
      <c r="P52" s="8">
        <v>20709.03</v>
      </c>
      <c r="Q52" s="8">
        <v>30557.061000000002</v>
      </c>
      <c r="R52" s="8">
        <v>29957.927</v>
      </c>
      <c r="S52" s="8">
        <v>28191.508999999998</v>
      </c>
      <c r="T52" s="8">
        <v>27376.749</v>
      </c>
      <c r="U52" s="8">
        <v>24133.86</v>
      </c>
      <c r="V52" s="8">
        <v>21341.34</v>
      </c>
      <c r="W52" s="8">
        <v>21772.437999999998</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8132.4520000000002</v>
      </c>
      <c r="D54" s="8">
        <v>3030.8854999999999</v>
      </c>
      <c r="E54" s="8">
        <v>17525.925999999999</v>
      </c>
      <c r="F54" s="8">
        <v>18864.853999999999</v>
      </c>
      <c r="G54" s="8">
        <v>73524.72</v>
      </c>
      <c r="H54" s="8">
        <v>35952.008000000002</v>
      </c>
      <c r="I54" s="8">
        <v>114339.704</v>
      </c>
      <c r="J54" s="8">
        <v>58534.347999999998</v>
      </c>
      <c r="K54" s="8">
        <v>15203.847</v>
      </c>
      <c r="L54" s="8">
        <v>5004.2444999999998</v>
      </c>
      <c r="M54" s="8">
        <v>7266.2120000000004</v>
      </c>
      <c r="N54" s="8">
        <v>12821.694</v>
      </c>
      <c r="O54" s="8">
        <v>16522.822</v>
      </c>
      <c r="P54" s="8">
        <v>0</v>
      </c>
      <c r="Q54" s="8">
        <v>0</v>
      </c>
      <c r="R54" s="8">
        <v>0</v>
      </c>
      <c r="S54" s="8">
        <v>0</v>
      </c>
      <c r="T54" s="8">
        <v>0</v>
      </c>
      <c r="U54" s="8">
        <v>0</v>
      </c>
      <c r="V54" s="8">
        <v>0</v>
      </c>
      <c r="W54" s="8">
        <v>0</v>
      </c>
      <c r="X54" s="8">
        <v>0</v>
      </c>
      <c r="Y54" s="8">
        <v>0</v>
      </c>
      <c r="Z54" s="8">
        <v>0</v>
      </c>
      <c r="AA54" s="8">
        <v>0</v>
      </c>
    </row>
    <row r="55" spans="1:27">
      <c r="A55" s="16" t="s">
        <v>24</v>
      </c>
      <c r="B55" s="16" t="s">
        <v>4</v>
      </c>
      <c r="C55" s="8">
        <v>9318.3522280492798</v>
      </c>
      <c r="D55" s="8">
        <v>1786.8180319676298</v>
      </c>
      <c r="E55" s="8">
        <v>13355.088010698999</v>
      </c>
      <c r="F55" s="8">
        <v>149888.88905653553</v>
      </c>
      <c r="G55" s="8">
        <v>56098.237109019799</v>
      </c>
      <c r="H55" s="8">
        <v>45931.263894186304</v>
      </c>
      <c r="I55" s="8">
        <v>119348.53598853771</v>
      </c>
      <c r="J55" s="8">
        <v>36396.8699302569</v>
      </c>
      <c r="K55" s="8">
        <v>13337.973551262869</v>
      </c>
      <c r="L55" s="8">
        <v>6783.2109770798406</v>
      </c>
      <c r="M55" s="8">
        <v>6884.0501283984104</v>
      </c>
      <c r="N55" s="8">
        <v>26617.481872115699</v>
      </c>
      <c r="O55" s="8">
        <v>21047.199455949733</v>
      </c>
      <c r="P55" s="8">
        <v>34924.963650921345</v>
      </c>
      <c r="Q55" s="8">
        <v>25251.277479914661</v>
      </c>
      <c r="R55" s="8">
        <v>52844.653801623994</v>
      </c>
      <c r="S55" s="8">
        <v>29582.109138123098</v>
      </c>
      <c r="T55" s="8">
        <v>90470.753352909698</v>
      </c>
      <c r="U55" s="8">
        <v>59636.368010933897</v>
      </c>
      <c r="V55" s="8">
        <v>97696.734244115796</v>
      </c>
      <c r="W55" s="8">
        <v>85999.265638620811</v>
      </c>
      <c r="X55" s="8">
        <v>121130.67774718361</v>
      </c>
      <c r="Y55" s="8">
        <v>160560.6179922054</v>
      </c>
      <c r="Z55" s="8">
        <v>160422.58699432592</v>
      </c>
      <c r="AA55" s="8">
        <v>209375.92313807999</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7">
        <v>352732.00622804929</v>
      </c>
      <c r="D63" s="67">
        <v>329830.9475319676</v>
      </c>
      <c r="E63" s="67">
        <v>236559.52001069899</v>
      </c>
      <c r="F63" s="67">
        <v>232605.36381257835</v>
      </c>
      <c r="G63" s="67">
        <v>192273.99649956558</v>
      </c>
      <c r="H63" s="67">
        <v>141549.49371309669</v>
      </c>
      <c r="I63" s="67">
        <v>283542.40724525129</v>
      </c>
      <c r="J63" s="67">
        <v>152199.822179679</v>
      </c>
      <c r="K63" s="67">
        <v>79305.041566382468</v>
      </c>
      <c r="L63" s="67">
        <v>55010.501477079844</v>
      </c>
      <c r="M63" s="67">
        <v>55343.318128398409</v>
      </c>
      <c r="N63" s="67">
        <v>80111.487872115686</v>
      </c>
      <c r="O63" s="67">
        <v>66216.234455949743</v>
      </c>
      <c r="P63" s="67">
        <v>55633.993650921344</v>
      </c>
      <c r="Q63" s="67">
        <v>55808.338479914659</v>
      </c>
      <c r="R63" s="67">
        <v>82802.58080162399</v>
      </c>
      <c r="S63" s="67">
        <v>57773.6181381231</v>
      </c>
      <c r="T63" s="67">
        <v>117847.50235290969</v>
      </c>
      <c r="U63" s="67">
        <v>83770.228010933904</v>
      </c>
      <c r="V63" s="67">
        <v>119038.07424411579</v>
      </c>
      <c r="W63" s="67">
        <v>107771.70363862081</v>
      </c>
      <c r="X63" s="67">
        <v>121130.67774718361</v>
      </c>
      <c r="Y63" s="67">
        <v>160560.6179922054</v>
      </c>
      <c r="Z63" s="67">
        <v>160422.58699432592</v>
      </c>
      <c r="AA63" s="67">
        <v>209375.92313807999</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80793.457082482695</v>
      </c>
      <c r="D68" s="8">
        <v>20178.809946803096</v>
      </c>
      <c r="E68" s="8">
        <v>110239.56897637791</v>
      </c>
      <c r="F68" s="8">
        <v>124719.13682807591</v>
      </c>
      <c r="G68" s="8">
        <v>105410.0742433488</v>
      </c>
      <c r="H68" s="8">
        <v>88714.442147902999</v>
      </c>
      <c r="I68" s="8">
        <v>93535.994674176196</v>
      </c>
      <c r="J68" s="8">
        <v>97622.210614160489</v>
      </c>
      <c r="K68" s="8">
        <v>46575.190214030496</v>
      </c>
      <c r="L68" s="8">
        <v>18026.666075274003</v>
      </c>
      <c r="M68" s="8">
        <v>27380.8100463388</v>
      </c>
      <c r="N68" s="8">
        <v>2.4447454999999996E-3</v>
      </c>
      <c r="O68" s="8">
        <v>2.2882639999999999E-3</v>
      </c>
      <c r="P68" s="8">
        <v>2.7408946E-3</v>
      </c>
      <c r="Q68" s="8">
        <v>2.6451979E-3</v>
      </c>
      <c r="R68" s="8">
        <v>2.3586905999999998E-2</v>
      </c>
      <c r="S68" s="8">
        <v>2.4848782E-2</v>
      </c>
      <c r="T68" s="8">
        <v>2.4360693000000003E-2</v>
      </c>
      <c r="U68" s="8">
        <v>2.1093252E-2</v>
      </c>
      <c r="V68" s="8">
        <v>2.0758375000000003E-2</v>
      </c>
      <c r="W68" s="8">
        <v>1.9913025000000001E-2</v>
      </c>
      <c r="X68" s="8">
        <v>1.8980381000000001E-2</v>
      </c>
      <c r="Y68" s="8">
        <v>1.7867793999999999E-2</v>
      </c>
      <c r="Z68" s="8">
        <v>1.7006104000000001E-2</v>
      </c>
      <c r="AA68" s="8">
        <v>1.5853310999999998E-2</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33196.09218961333</v>
      </c>
      <c r="D70" s="8">
        <v>10944.675220558129</v>
      </c>
      <c r="E70" s="8">
        <v>33553.717264784696</v>
      </c>
      <c r="F70" s="8">
        <v>235191.94905438554</v>
      </c>
      <c r="G70" s="8">
        <v>78179.256480636948</v>
      </c>
      <c r="H70" s="8">
        <v>77073.158584090212</v>
      </c>
      <c r="I70" s="8">
        <v>88804.763352090318</v>
      </c>
      <c r="J70" s="8">
        <v>77493.558512057047</v>
      </c>
      <c r="K70" s="8">
        <v>26392.708326815358</v>
      </c>
      <c r="L70" s="8">
        <v>8702.0828303350499</v>
      </c>
      <c r="M70" s="8">
        <v>14151.428160002648</v>
      </c>
      <c r="N70" s="8">
        <v>32501.502324623285</v>
      </c>
      <c r="O70" s="8">
        <v>42670.05015856251</v>
      </c>
      <c r="P70" s="8">
        <v>44204.12907808747</v>
      </c>
      <c r="Q70" s="8">
        <v>45529.459616632194</v>
      </c>
      <c r="R70" s="8">
        <v>51069.962664658466</v>
      </c>
      <c r="S70" s="8">
        <v>58730.276862489598</v>
      </c>
      <c r="T70" s="8">
        <v>59857.644609494651</v>
      </c>
      <c r="U70" s="8">
        <v>25752.0910270844</v>
      </c>
      <c r="V70" s="8">
        <v>27386.307441514462</v>
      </c>
      <c r="W70" s="8">
        <v>23867.092321386503</v>
      </c>
      <c r="X70" s="8">
        <v>27100.33604915547</v>
      </c>
      <c r="Y70" s="8">
        <v>24824.045978741298</v>
      </c>
      <c r="Z70" s="8">
        <v>24046.861097269899</v>
      </c>
      <c r="AA70" s="8">
        <v>19940.037131373498</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113989.54927209602</v>
      </c>
      <c r="D78" s="67">
        <v>31123.485167361225</v>
      </c>
      <c r="E78" s="67">
        <v>143793.2862411626</v>
      </c>
      <c r="F78" s="67">
        <v>359911.08588246146</v>
      </c>
      <c r="G78" s="67">
        <v>183589.33072398574</v>
      </c>
      <c r="H78" s="67">
        <v>165787.60073199321</v>
      </c>
      <c r="I78" s="67">
        <v>182340.75802626653</v>
      </c>
      <c r="J78" s="67">
        <v>175115.76912621752</v>
      </c>
      <c r="K78" s="67">
        <v>72967.898540845854</v>
      </c>
      <c r="L78" s="67">
        <v>26728.748905609053</v>
      </c>
      <c r="M78" s="67">
        <v>41532.238206341448</v>
      </c>
      <c r="N78" s="67">
        <v>32501.504769368785</v>
      </c>
      <c r="O78" s="67">
        <v>42670.052446826507</v>
      </c>
      <c r="P78" s="67">
        <v>44204.131818982067</v>
      </c>
      <c r="Q78" s="67">
        <v>45529.462261830093</v>
      </c>
      <c r="R78" s="67">
        <v>51069.986251564464</v>
      </c>
      <c r="S78" s="67">
        <v>58730.301711271597</v>
      </c>
      <c r="T78" s="67">
        <v>59857.668970187653</v>
      </c>
      <c r="U78" s="67">
        <v>25752.112120336398</v>
      </c>
      <c r="V78" s="67">
        <v>27386.328199889464</v>
      </c>
      <c r="W78" s="67">
        <v>23867.112234411503</v>
      </c>
      <c r="X78" s="67">
        <v>27100.355029536469</v>
      </c>
      <c r="Y78" s="67">
        <v>24824.063846535297</v>
      </c>
      <c r="Z78" s="67">
        <v>24046.8781033739</v>
      </c>
      <c r="AA78" s="67">
        <v>19940.052984684498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5.6302030000000001E-4</v>
      </c>
      <c r="D83" s="8">
        <v>5.4920924000000006E-4</v>
      </c>
      <c r="E83" s="8">
        <v>4.9817109999999998E-4</v>
      </c>
      <c r="F83" s="8">
        <v>3.5774021999999999E-4</v>
      </c>
      <c r="G83" s="8">
        <v>1.0351866E-3</v>
      </c>
      <c r="H83" s="8">
        <v>1.0626956E-3</v>
      </c>
      <c r="I83" s="8">
        <v>1.0509815E-3</v>
      </c>
      <c r="J83" s="8">
        <v>1.0627388E-3</v>
      </c>
      <c r="K83" s="8">
        <v>1.0501275E-3</v>
      </c>
      <c r="L83" s="8">
        <v>1.0530306000000001E-3</v>
      </c>
      <c r="M83" s="8">
        <v>1.0642946999999999E-3</v>
      </c>
      <c r="N83" s="8">
        <v>1.0593126E-3</v>
      </c>
      <c r="O83" s="8">
        <v>1.0519750999999999E-3</v>
      </c>
      <c r="P83" s="8">
        <v>1.0559480999999999E-3</v>
      </c>
      <c r="Q83" s="8">
        <v>1.0598029E-3</v>
      </c>
      <c r="R83" s="8">
        <v>1.0533562000000002E-3</v>
      </c>
      <c r="S83" s="8">
        <v>1.0715809E-3</v>
      </c>
      <c r="T83" s="8">
        <v>1.0831742E-3</v>
      </c>
      <c r="U83" s="8">
        <v>1.0798871999999999E-3</v>
      </c>
      <c r="V83" s="8">
        <v>1.0839039999999999E-3</v>
      </c>
      <c r="W83" s="8">
        <v>1.0890329999999999E-3</v>
      </c>
      <c r="X83" s="8">
        <v>1.0948351999999998E-3</v>
      </c>
      <c r="Y83" s="8">
        <v>1.0984489E-3</v>
      </c>
      <c r="Z83" s="8">
        <v>1.1022035999999999E-3</v>
      </c>
      <c r="AA83" s="8">
        <v>1.1127263E-3</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1.8459973100000001E-3</v>
      </c>
      <c r="D85" s="8">
        <v>1.85565877E-3</v>
      </c>
      <c r="E85" s="8">
        <v>1.84400584E-3</v>
      </c>
      <c r="F85" s="8">
        <v>3.3130243799999994E-4</v>
      </c>
      <c r="G85" s="8">
        <v>1.8181841399999999E-3</v>
      </c>
      <c r="H85" s="8">
        <v>1.8495989700000001E-3</v>
      </c>
      <c r="I85" s="8">
        <v>1.8370041E-3</v>
      </c>
      <c r="J85" s="8">
        <v>1.8478660499999999E-3</v>
      </c>
      <c r="K85" s="8">
        <v>1.8284621000000001E-3</v>
      </c>
      <c r="L85" s="8">
        <v>1.80069558E-3</v>
      </c>
      <c r="M85" s="8">
        <v>1.80626811E-3</v>
      </c>
      <c r="N85" s="8">
        <v>1.8293582699999999E-3</v>
      </c>
      <c r="O85" s="8">
        <v>1.79680967E-3</v>
      </c>
      <c r="P85" s="8">
        <v>1.8297956599999999E-3</v>
      </c>
      <c r="Q85" s="8">
        <v>1.3177616000000002E-3</v>
      </c>
      <c r="R85" s="8">
        <v>1.2812434800000001E-3</v>
      </c>
      <c r="S85" s="8">
        <v>1.33336575E-3</v>
      </c>
      <c r="T85" s="8">
        <v>1.3567183200000001E-3</v>
      </c>
      <c r="U85" s="8">
        <v>1.3424851800000002E-3</v>
      </c>
      <c r="V85" s="8">
        <v>1.3056403299999998E-3</v>
      </c>
      <c r="W85" s="8">
        <v>1.3435789599999999E-3</v>
      </c>
      <c r="X85" s="8">
        <v>1.36392451E-3</v>
      </c>
      <c r="Y85" s="8">
        <v>1.3544495100000001E-3</v>
      </c>
      <c r="Z85" s="8">
        <v>1.3501326099999999E-3</v>
      </c>
      <c r="AA85" s="8">
        <v>8.8896598000000001E-4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2.40901761E-3</v>
      </c>
      <c r="D93" s="67">
        <v>2.4048680100000001E-3</v>
      </c>
      <c r="E93" s="67">
        <v>2.3421769400000002E-3</v>
      </c>
      <c r="F93" s="67">
        <v>6.8904265799999993E-4</v>
      </c>
      <c r="G93" s="67">
        <v>2.8533707399999997E-3</v>
      </c>
      <c r="H93" s="67">
        <v>2.9122945700000001E-3</v>
      </c>
      <c r="I93" s="67">
        <v>2.8879856000000002E-3</v>
      </c>
      <c r="J93" s="67">
        <v>2.9106048499999999E-3</v>
      </c>
      <c r="K93" s="67">
        <v>2.8785896000000002E-3</v>
      </c>
      <c r="L93" s="67">
        <v>2.8537261800000002E-3</v>
      </c>
      <c r="M93" s="67">
        <v>2.8705628099999999E-3</v>
      </c>
      <c r="N93" s="67">
        <v>2.8886708699999999E-3</v>
      </c>
      <c r="O93" s="67">
        <v>2.84878477E-3</v>
      </c>
      <c r="P93" s="67">
        <v>2.8857437600000001E-3</v>
      </c>
      <c r="Q93" s="67">
        <v>2.3775645000000001E-3</v>
      </c>
      <c r="R93" s="67">
        <v>2.3345996800000005E-3</v>
      </c>
      <c r="S93" s="67">
        <v>2.4049466499999998E-3</v>
      </c>
      <c r="T93" s="67">
        <v>2.43989252E-3</v>
      </c>
      <c r="U93" s="67">
        <v>2.4223723800000001E-3</v>
      </c>
      <c r="V93" s="67">
        <v>2.3895443299999999E-3</v>
      </c>
      <c r="W93" s="67">
        <v>2.43261196E-3</v>
      </c>
      <c r="X93" s="67">
        <v>2.4587597099999998E-3</v>
      </c>
      <c r="Y93" s="67">
        <v>2.4528984100000003E-3</v>
      </c>
      <c r="Z93" s="67">
        <v>2.4523362099999999E-3</v>
      </c>
      <c r="AA93" s="67">
        <v>2.00169228E-3</v>
      </c>
    </row>
  </sheetData>
  <sheetProtection algorithmName="SHA-512" hashValue="PYhxrJYdnQVABlhGwJ+QozcSF6G+I9ZrtXk/80CgyP3jHMyDFtjF/29b92bFB68Kp6F8ZWjfmPzSVytMhjH7dA==" saltValue="RBgOnnW4cavmWxRYLAv6J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85546875" bestFit="1" customWidth="1"/>
    <col min="28" max="31" width="9.42578125" customWidth="1"/>
  </cols>
  <sheetData>
    <row r="1" spans="1:27" ht="23.25" customHeight="1">
      <c r="A1" s="65" t="s">
        <v>202</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77</v>
      </c>
      <c r="B2" s="6" t="s">
        <v>218</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1.8905714663939722E-3</v>
      </c>
      <c r="D8" s="8">
        <v>1.7715658110356888E-3</v>
      </c>
      <c r="E8" s="8">
        <v>1.6509922699317441E-3</v>
      </c>
      <c r="F8" s="8">
        <v>1.5429834294129899E-3</v>
      </c>
      <c r="G8" s="8">
        <v>3.3116166300557982E-3</v>
      </c>
      <c r="H8" s="8">
        <v>3.2547188037348653E-3</v>
      </c>
      <c r="I8" s="8">
        <v>3.6553205654734598E-3</v>
      </c>
      <c r="J8" s="8">
        <v>3.4385477418824731E-3</v>
      </c>
      <c r="K8" s="8">
        <v>3.2509887895596917E-3</v>
      </c>
      <c r="L8" s="8">
        <v>3.0702439271566699E-3</v>
      </c>
      <c r="M8" s="8">
        <v>2.9472809727022781E-3</v>
      </c>
      <c r="N8" s="8">
        <v>3.4532325578091961E-3</v>
      </c>
      <c r="O8" s="8">
        <v>3.4057145805125029E-3</v>
      </c>
      <c r="P8" s="8">
        <v>3.7417745774766661E-3</v>
      </c>
      <c r="Q8" s="8">
        <v>3.6429662599861672E-3</v>
      </c>
      <c r="R8" s="8">
        <v>1.6491381819873478E-2</v>
      </c>
      <c r="S8" s="8">
        <v>1.5440912331222904E-2</v>
      </c>
      <c r="T8" s="8">
        <v>1.9154343863317314E-2</v>
      </c>
      <c r="U8" s="8">
        <v>1.7877723403082513E-2</v>
      </c>
      <c r="V8" s="8">
        <v>1.67388323207135E-2</v>
      </c>
      <c r="W8" s="8">
        <v>52804.21488612234</v>
      </c>
      <c r="X8" s="8">
        <v>49480.352097941941</v>
      </c>
      <c r="Y8" s="8">
        <v>46112.697800685972</v>
      </c>
      <c r="Z8" s="8">
        <v>43095.979266830509</v>
      </c>
      <c r="AA8" s="8">
        <v>40276.616254576053</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5.5207935231506751E-3</v>
      </c>
      <c r="D10" s="8">
        <v>5.5897769500497085E-3</v>
      </c>
      <c r="E10" s="8">
        <v>5.6686003477257893E-3</v>
      </c>
      <c r="F10" s="8">
        <v>6.3600390378137283E-3</v>
      </c>
      <c r="G10" s="8">
        <v>6.2335719115434573E-3</v>
      </c>
      <c r="H10" s="8">
        <v>6.0084771645061248E-3</v>
      </c>
      <c r="I10" s="8">
        <v>8.2480054781321963E-3</v>
      </c>
      <c r="J10" s="8">
        <v>7.776454568636456E-3</v>
      </c>
      <c r="K10" s="8">
        <v>7.3788442212297835E-3</v>
      </c>
      <c r="L10" s="8">
        <v>7.0406245131164301E-3</v>
      </c>
      <c r="M10" s="8">
        <v>6.7733578726647294E-3</v>
      </c>
      <c r="N10" s="8">
        <v>6.8606635483065871E-3</v>
      </c>
      <c r="O10" s="8">
        <v>6.6112039055596372E-3</v>
      </c>
      <c r="P10" s="8">
        <v>6.698702825704261E-3</v>
      </c>
      <c r="Q10" s="8">
        <v>6.3056218587065511E-3</v>
      </c>
      <c r="R10" s="8">
        <v>2.9698771148218738E-2</v>
      </c>
      <c r="S10" s="8">
        <v>2.7827888997518598E-2</v>
      </c>
      <c r="T10" s="8">
        <v>65141.572869955904</v>
      </c>
      <c r="U10" s="8">
        <v>106492.00091438474</v>
      </c>
      <c r="V10" s="8">
        <v>99525.234546754422</v>
      </c>
      <c r="W10" s="8">
        <v>93014.242164810348</v>
      </c>
      <c r="X10" s="8">
        <v>87159.282068944391</v>
      </c>
      <c r="Y10" s="8">
        <v>161543.97671246441</v>
      </c>
      <c r="Z10" s="8">
        <v>150975.67920261246</v>
      </c>
      <c r="AA10" s="8">
        <v>176896.1236297783</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149731.35257025837</v>
      </c>
      <c r="D13" s="8">
        <v>330411.63218063267</v>
      </c>
      <c r="E13" s="8">
        <v>1033038.7970536852</v>
      </c>
      <c r="F13" s="8">
        <v>3820874.8137193602</v>
      </c>
      <c r="G13" s="8">
        <v>3595431.9493625928</v>
      </c>
      <c r="H13" s="8">
        <v>3391297.4128598063</v>
      </c>
      <c r="I13" s="8">
        <v>3180503.6271963911</v>
      </c>
      <c r="J13" s="8">
        <v>2990549.2220181781</v>
      </c>
      <c r="K13" s="8">
        <v>3427820.6868870202</v>
      </c>
      <c r="L13" s="8">
        <v>3226778.5794765712</v>
      </c>
      <c r="M13" s="8">
        <v>3041301.2757489029</v>
      </c>
      <c r="N13" s="8">
        <v>3049030.0546283266</v>
      </c>
      <c r="O13" s="8">
        <v>3042113.6600038051</v>
      </c>
      <c r="P13" s="8">
        <v>3030504.5617957874</v>
      </c>
      <c r="Q13" s="8">
        <v>2824247.1015862809</v>
      </c>
      <c r="R13" s="8">
        <v>2645654.5937578012</v>
      </c>
      <c r="S13" s="8">
        <v>2489310.270245932</v>
      </c>
      <c r="T13" s="8">
        <v>2349321.8769306215</v>
      </c>
      <c r="U13" s="8">
        <v>2306632.4517413005</v>
      </c>
      <c r="V13" s="8">
        <v>2209722.3866983685</v>
      </c>
      <c r="W13" s="8">
        <v>2228325.3697164487</v>
      </c>
      <c r="X13" s="8">
        <v>2143387.728601601</v>
      </c>
      <c r="Y13" s="8">
        <v>1997507.8265691905</v>
      </c>
      <c r="Z13" s="8">
        <v>1923709.1400462093</v>
      </c>
      <c r="AA13" s="8">
        <v>1898551.7279306594</v>
      </c>
    </row>
    <row r="14" spans="1:27">
      <c r="A14" s="16" t="s">
        <v>16</v>
      </c>
      <c r="B14" s="16" t="s">
        <v>8</v>
      </c>
      <c r="C14" s="8">
        <v>260146.84889265039</v>
      </c>
      <c r="D14" s="8">
        <v>399690.67922586447</v>
      </c>
      <c r="E14" s="8">
        <v>372487.59899321885</v>
      </c>
      <c r="F14" s="8">
        <v>701021.18416536681</v>
      </c>
      <c r="G14" s="8">
        <v>655159.98506765743</v>
      </c>
      <c r="H14" s="8">
        <v>613919.68106360768</v>
      </c>
      <c r="I14" s="8">
        <v>572136.04035127233</v>
      </c>
      <c r="J14" s="8">
        <v>595107.28347541415</v>
      </c>
      <c r="K14" s="8">
        <v>994587.12225946994</v>
      </c>
      <c r="L14" s="8">
        <v>931980.92393074161</v>
      </c>
      <c r="M14" s="8">
        <v>868549.89616940496</v>
      </c>
      <c r="N14" s="8">
        <v>811728.87479631603</v>
      </c>
      <c r="O14" s="8">
        <v>758625.11643927626</v>
      </c>
      <c r="P14" s="8">
        <v>710872.00100769382</v>
      </c>
      <c r="Q14" s="8">
        <v>662489.74289288255</v>
      </c>
      <c r="R14" s="8">
        <v>619149.29255383881</v>
      </c>
      <c r="S14" s="8">
        <v>578644.20190850075</v>
      </c>
      <c r="T14" s="8">
        <v>588829.52839049092</v>
      </c>
      <c r="U14" s="8">
        <v>564018.08305098931</v>
      </c>
      <c r="V14" s="8">
        <v>527119.70457091089</v>
      </c>
      <c r="W14" s="8">
        <v>496501.65612219018</v>
      </c>
      <c r="X14" s="8">
        <v>496130.63186497625</v>
      </c>
      <c r="Y14" s="8">
        <v>516064.43121314509</v>
      </c>
      <c r="Z14" s="8">
        <v>483142.40941504209</v>
      </c>
      <c r="AA14" s="8">
        <v>453491.72200505773</v>
      </c>
    </row>
    <row r="15" spans="1:27">
      <c r="A15" s="16" t="s">
        <v>16</v>
      </c>
      <c r="B15" s="16" t="s">
        <v>83</v>
      </c>
      <c r="C15" s="8">
        <v>27847.098163757364</v>
      </c>
      <c r="D15" s="8">
        <v>199866.03404949477</v>
      </c>
      <c r="E15" s="8">
        <v>299371.28760231618</v>
      </c>
      <c r="F15" s="8">
        <v>893609.73182601202</v>
      </c>
      <c r="G15" s="8">
        <v>835149.2818477751</v>
      </c>
      <c r="H15" s="8">
        <v>782579.20494020591</v>
      </c>
      <c r="I15" s="8">
        <v>729316.52338648925</v>
      </c>
      <c r="J15" s="8">
        <v>681604.22759644582</v>
      </c>
      <c r="K15" s="8">
        <v>790477.70908235665</v>
      </c>
      <c r="L15" s="8">
        <v>740719.57093380566</v>
      </c>
      <c r="M15" s="8">
        <v>690305.87497343321</v>
      </c>
      <c r="N15" s="8">
        <v>645145.67826360336</v>
      </c>
      <c r="O15" s="8">
        <v>602939.88687870128</v>
      </c>
      <c r="P15" s="8">
        <v>564986.67865013808</v>
      </c>
      <c r="Q15" s="8">
        <v>526533.43991100788</v>
      </c>
      <c r="R15" s="8">
        <v>576422.99969215284</v>
      </c>
      <c r="S15" s="8">
        <v>538713.08505731286</v>
      </c>
      <c r="T15" s="8">
        <v>507863.18224189401</v>
      </c>
      <c r="U15" s="8">
        <v>473297.79414787923</v>
      </c>
      <c r="V15" s="8">
        <v>442334.3880799191</v>
      </c>
      <c r="W15" s="8">
        <v>426467.02747650928</v>
      </c>
      <c r="X15" s="8">
        <v>354757.90985891619</v>
      </c>
      <c r="Y15" s="8">
        <v>333550.64547526592</v>
      </c>
      <c r="Z15" s="8">
        <v>153252.89281021213</v>
      </c>
      <c r="AA15" s="8">
        <v>207841.82854381375</v>
      </c>
    </row>
    <row r="16" spans="1:27">
      <c r="A16" s="16" t="s">
        <v>16</v>
      </c>
      <c r="B16" s="16" t="s">
        <v>192</v>
      </c>
      <c r="C16" s="8">
        <v>0</v>
      </c>
      <c r="D16" s="8">
        <v>0</v>
      </c>
      <c r="E16" s="8">
        <v>6.6229330513143669E-2</v>
      </c>
      <c r="F16" s="8">
        <v>0.16822125520637782</v>
      </c>
      <c r="G16" s="8">
        <v>0.15883013118843217</v>
      </c>
      <c r="H16" s="8">
        <v>0.14943895908701246</v>
      </c>
      <c r="I16" s="8">
        <v>0.14017583078952331</v>
      </c>
      <c r="J16" s="8">
        <v>0.13164131199055867</v>
      </c>
      <c r="K16" s="8">
        <v>0.12371355708506065</v>
      </c>
      <c r="L16" s="8">
        <v>0.11662341313236994</v>
      </c>
      <c r="M16" s="8">
        <v>0.10937593883774596</v>
      </c>
      <c r="N16" s="8">
        <v>0.10329918126688689</v>
      </c>
      <c r="O16" s="8">
        <v>9.7393948044587647E-2</v>
      </c>
      <c r="P16" s="8">
        <v>9.391578987157144E-2</v>
      </c>
      <c r="Q16" s="8">
        <v>8.8765575074172001E-2</v>
      </c>
      <c r="R16" s="8">
        <v>9.7668966831920417E-2</v>
      </c>
      <c r="S16" s="8">
        <v>9.2063652149450975E-2</v>
      </c>
      <c r="T16" s="8">
        <v>9.5025349564980238E-2</v>
      </c>
      <c r="U16" s="8">
        <v>9.6437597860459703E-2</v>
      </c>
      <c r="V16" s="8">
        <v>9.1485147780913254E-2</v>
      </c>
      <c r="W16" s="8">
        <v>9.6546150975414219E-2</v>
      </c>
      <c r="X16" s="8">
        <v>9.1918345136939417E-2</v>
      </c>
      <c r="Y16" s="8">
        <v>0.10315815663012773</v>
      </c>
      <c r="Z16" s="8">
        <v>9.720836074741146E-2</v>
      </c>
      <c r="AA16" s="8">
        <v>0.10442797895480832</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437725.30703803111</v>
      </c>
      <c r="D18" s="67">
        <v>929968.3528173347</v>
      </c>
      <c r="E18" s="67">
        <v>1704897.7571981435</v>
      </c>
      <c r="F18" s="67">
        <v>5415505.9058350166</v>
      </c>
      <c r="G18" s="67">
        <v>5085741.3846533448</v>
      </c>
      <c r="H18" s="67">
        <v>4787796.4575657761</v>
      </c>
      <c r="I18" s="67">
        <v>4481956.3430133099</v>
      </c>
      <c r="J18" s="67">
        <v>4267260.8759463523</v>
      </c>
      <c r="K18" s="67">
        <v>5212885.652572237</v>
      </c>
      <c r="L18" s="67">
        <v>4899479.2010754002</v>
      </c>
      <c r="M18" s="67">
        <v>4600157.1659883186</v>
      </c>
      <c r="N18" s="67">
        <v>4505904.7213013228</v>
      </c>
      <c r="O18" s="67">
        <v>4403678.7707326487</v>
      </c>
      <c r="P18" s="67">
        <v>4306363.3458098872</v>
      </c>
      <c r="Q18" s="67">
        <v>4013270.3831043341</v>
      </c>
      <c r="R18" s="67">
        <v>3841227.0298629124</v>
      </c>
      <c r="S18" s="67">
        <v>3606667.6925441995</v>
      </c>
      <c r="T18" s="67">
        <v>3511156.2746126554</v>
      </c>
      <c r="U18" s="67">
        <v>3450440.4441698748</v>
      </c>
      <c r="V18" s="67">
        <v>3278701.8221199331</v>
      </c>
      <c r="W18" s="67">
        <v>3297112.6069122311</v>
      </c>
      <c r="X18" s="67">
        <v>3130915.9964107242</v>
      </c>
      <c r="Y18" s="67">
        <v>3054779.6809289088</v>
      </c>
      <c r="Z18" s="67">
        <v>2754176.197949267</v>
      </c>
      <c r="AA18" s="67">
        <v>2777058.122791864</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5.4871533387617895E-4</v>
      </c>
      <c r="D23" s="8">
        <v>5.14175392343249E-4</v>
      </c>
      <c r="E23" s="8">
        <v>4.7918039107536399E-4</v>
      </c>
      <c r="F23" s="8">
        <v>4.4783214106719601E-4</v>
      </c>
      <c r="G23" s="8">
        <v>8.8620592519595104E-4</v>
      </c>
      <c r="H23" s="8">
        <v>8.7992077009179802E-4</v>
      </c>
      <c r="I23" s="8">
        <v>9.2189602790434795E-4</v>
      </c>
      <c r="J23" s="8">
        <v>8.6158507256782805E-4</v>
      </c>
      <c r="K23" s="8">
        <v>8.0521969376434895E-4</v>
      </c>
      <c r="L23" s="8">
        <v>7.5453359219813899E-4</v>
      </c>
      <c r="M23" s="8">
        <v>7.0317970710593301E-4</v>
      </c>
      <c r="N23" s="8">
        <v>7.8762197443057406E-4</v>
      </c>
      <c r="O23" s="8">
        <v>8.7798376635653502E-4</v>
      </c>
      <c r="P23" s="8">
        <v>9.5599196272060701E-4</v>
      </c>
      <c r="Q23" s="8">
        <v>9.5877969011332596E-4</v>
      </c>
      <c r="R23" s="8">
        <v>2.4619493336410399E-3</v>
      </c>
      <c r="S23" s="8">
        <v>2.3008872270610498E-3</v>
      </c>
      <c r="T23" s="8">
        <v>3.4690944323843903E-3</v>
      </c>
      <c r="U23" s="8">
        <v>3.2329863535701898E-3</v>
      </c>
      <c r="V23" s="8">
        <v>3.0214825725885198E-3</v>
      </c>
      <c r="W23" s="8">
        <v>3.3331512111635102E-3</v>
      </c>
      <c r="X23" s="8">
        <v>3.1233396005771298E-3</v>
      </c>
      <c r="Y23" s="8">
        <v>2.9107637462871898E-3</v>
      </c>
      <c r="Z23" s="8">
        <v>2.7203399490434302E-3</v>
      </c>
      <c r="AA23" s="8">
        <v>2.6244543290274399E-3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1.1148419533385421E-3</v>
      </c>
      <c r="D25" s="8">
        <v>1.2455713771144673E-3</v>
      </c>
      <c r="E25" s="8">
        <v>1.1607972463986531E-3</v>
      </c>
      <c r="F25" s="8">
        <v>1.6349198708624528E-3</v>
      </c>
      <c r="G25" s="8">
        <v>1.5279624957075558E-3</v>
      </c>
      <c r="H25" s="8">
        <v>1.4317819590831519E-3</v>
      </c>
      <c r="I25" s="8">
        <v>1.417515649789551E-3</v>
      </c>
      <c r="J25" s="8">
        <v>1.324780980742744E-3</v>
      </c>
      <c r="K25" s="8">
        <v>1.2381130657698669E-3</v>
      </c>
      <c r="L25" s="8">
        <v>1.16017765871507E-3</v>
      </c>
      <c r="M25" s="8">
        <v>1.138881802178751E-3</v>
      </c>
      <c r="N25" s="8">
        <v>1.2016460035253228E-3</v>
      </c>
      <c r="O25" s="8">
        <v>1.248302926414572E-3</v>
      </c>
      <c r="P25" s="8">
        <v>1.463425208426953E-3</v>
      </c>
      <c r="Q25" s="8">
        <v>1.3638238510166637E-3</v>
      </c>
      <c r="R25" s="8">
        <v>7.7037306626582197E-3</v>
      </c>
      <c r="S25" s="8">
        <v>7.1997482808528303E-3</v>
      </c>
      <c r="T25" s="8">
        <v>41189.575808513306</v>
      </c>
      <c r="U25" s="8">
        <v>58521.653706224373</v>
      </c>
      <c r="V25" s="8">
        <v>54693.134289649082</v>
      </c>
      <c r="W25" s="8">
        <v>51115.078898341133</v>
      </c>
      <c r="X25" s="8">
        <v>47897.541994227147</v>
      </c>
      <c r="Y25" s="8">
        <v>80537.158760456688</v>
      </c>
      <c r="Z25" s="8">
        <v>75268.372652359758</v>
      </c>
      <c r="AA25" s="8">
        <v>70515.437224965281</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62324.537183414548</v>
      </c>
      <c r="D28" s="8">
        <v>169346.01914177716</v>
      </c>
      <c r="E28" s="8">
        <v>550625.02759707707</v>
      </c>
      <c r="F28" s="8">
        <v>859425.58224786038</v>
      </c>
      <c r="G28" s="8">
        <v>803201.47851260623</v>
      </c>
      <c r="H28" s="8">
        <v>752642.41738520248</v>
      </c>
      <c r="I28" s="8">
        <v>701417.24647489167</v>
      </c>
      <c r="J28" s="8">
        <v>655530.13670984085</v>
      </c>
      <c r="K28" s="8">
        <v>612644.98740865267</v>
      </c>
      <c r="L28" s="8">
        <v>574080.87093671691</v>
      </c>
      <c r="M28" s="8">
        <v>535008.67669042514</v>
      </c>
      <c r="N28" s="8">
        <v>500008.10898300615</v>
      </c>
      <c r="O28" s="8">
        <v>467297.29798480449</v>
      </c>
      <c r="P28" s="8">
        <v>437882.37127494044</v>
      </c>
      <c r="Q28" s="8">
        <v>408079.90636064223</v>
      </c>
      <c r="R28" s="8">
        <v>381383.09041086037</v>
      </c>
      <c r="S28" s="8">
        <v>356492.21796134592</v>
      </c>
      <c r="T28" s="8">
        <v>350758.10056443146</v>
      </c>
      <c r="U28" s="8">
        <v>436550.64955698716</v>
      </c>
      <c r="V28" s="8">
        <v>454090.0277612721</v>
      </c>
      <c r="W28" s="8">
        <v>514226.01606225659</v>
      </c>
      <c r="X28" s="8">
        <v>485622.34304743912</v>
      </c>
      <c r="Y28" s="8">
        <v>452570.67541703559</v>
      </c>
      <c r="Z28" s="8">
        <v>422963.26136364962</v>
      </c>
      <c r="AA28" s="8">
        <v>443411.48145358526</v>
      </c>
    </row>
    <row r="29" spans="1:27">
      <c r="A29" s="16" t="s">
        <v>22</v>
      </c>
      <c r="B29" s="16" t="s">
        <v>8</v>
      </c>
      <c r="C29" s="8">
        <v>254560.7984514811</v>
      </c>
      <c r="D29" s="8">
        <v>394456.25193607586</v>
      </c>
      <c r="E29" s="8">
        <v>367609.38760660065</v>
      </c>
      <c r="F29" s="8">
        <v>343560.17525156023</v>
      </c>
      <c r="G29" s="8">
        <v>321084.27584660781</v>
      </c>
      <c r="H29" s="8">
        <v>300873.00885586691</v>
      </c>
      <c r="I29" s="8">
        <v>280395.46076007187</v>
      </c>
      <c r="J29" s="8">
        <v>262051.83241306007</v>
      </c>
      <c r="K29" s="8">
        <v>244908.25452343147</v>
      </c>
      <c r="L29" s="8">
        <v>229492.03363451376</v>
      </c>
      <c r="M29" s="8">
        <v>213872.70581835895</v>
      </c>
      <c r="N29" s="8">
        <v>199881.03341942967</v>
      </c>
      <c r="O29" s="8">
        <v>186804.70407827807</v>
      </c>
      <c r="P29" s="8">
        <v>175045.92286952105</v>
      </c>
      <c r="Q29" s="8">
        <v>163132.22107830888</v>
      </c>
      <c r="R29" s="8">
        <v>152460.01966421091</v>
      </c>
      <c r="S29" s="8">
        <v>142485.99971460129</v>
      </c>
      <c r="T29" s="8">
        <v>133516.94540117632</v>
      </c>
      <c r="U29" s="8">
        <v>124429.72397397131</v>
      </c>
      <c r="V29" s="8">
        <v>116289.46240837833</v>
      </c>
      <c r="W29" s="8">
        <v>112548.15768404109</v>
      </c>
      <c r="X29" s="8">
        <v>122593.98788444785</v>
      </c>
      <c r="Y29" s="8">
        <v>114250.1878514212</v>
      </c>
      <c r="Z29" s="8">
        <v>106775.87681815855</v>
      </c>
      <c r="AA29" s="8">
        <v>99790.539079838476</v>
      </c>
    </row>
    <row r="30" spans="1:27">
      <c r="A30" s="16" t="s">
        <v>22</v>
      </c>
      <c r="B30" s="16" t="s">
        <v>83</v>
      </c>
      <c r="C30" s="8">
        <v>1.256005598654328E-2</v>
      </c>
      <c r="D30" s="8">
        <v>76946.016808033615</v>
      </c>
      <c r="E30" s="8">
        <v>115936.23907037746</v>
      </c>
      <c r="F30" s="8">
        <v>402483.44080833381</v>
      </c>
      <c r="G30" s="8">
        <v>376152.74831423495</v>
      </c>
      <c r="H30" s="8">
        <v>352475.09046855866</v>
      </c>
      <c r="I30" s="8">
        <v>328485.4822112844</v>
      </c>
      <c r="J30" s="8">
        <v>306995.77768797788</v>
      </c>
      <c r="K30" s="8">
        <v>286911.94169047556</v>
      </c>
      <c r="L30" s="8">
        <v>268851.71797228884</v>
      </c>
      <c r="M30" s="8">
        <v>250553.55290072467</v>
      </c>
      <c r="N30" s="8">
        <v>234162.19891972674</v>
      </c>
      <c r="O30" s="8">
        <v>218843.17651578947</v>
      </c>
      <c r="P30" s="8">
        <v>205067.67212367593</v>
      </c>
      <c r="Q30" s="8">
        <v>191110.67702989661</v>
      </c>
      <c r="R30" s="8">
        <v>178608.11172105285</v>
      </c>
      <c r="S30" s="8">
        <v>166923.46898998518</v>
      </c>
      <c r="T30" s="8">
        <v>156416.15042393474</v>
      </c>
      <c r="U30" s="8">
        <v>145770.39924348737</v>
      </c>
      <c r="V30" s="8">
        <v>136234.01813507493</v>
      </c>
      <c r="W30" s="8">
        <v>127321.5100825212</v>
      </c>
      <c r="X30" s="8">
        <v>99441.13217499241</v>
      </c>
      <c r="Y30" s="8">
        <v>81254.569799933626</v>
      </c>
      <c r="Z30" s="8">
        <v>2.5495088445219329E-2</v>
      </c>
      <c r="AA30" s="8">
        <v>2980.7843968567117</v>
      </c>
    </row>
    <row r="31" spans="1:27">
      <c r="A31" s="16" t="s">
        <v>22</v>
      </c>
      <c r="B31" s="16" t="s">
        <v>192</v>
      </c>
      <c r="C31" s="8">
        <v>0</v>
      </c>
      <c r="D31" s="8">
        <v>0</v>
      </c>
      <c r="E31" s="8">
        <v>1.858616005207132E-2</v>
      </c>
      <c r="F31" s="8">
        <v>5.7179381616231685E-2</v>
      </c>
      <c r="G31" s="8">
        <v>5.3438674392809055E-2</v>
      </c>
      <c r="H31" s="8">
        <v>5.0074874303450798E-2</v>
      </c>
      <c r="I31" s="8">
        <v>4.6666756536958079E-2</v>
      </c>
      <c r="J31" s="8">
        <v>4.3613791143888012E-2</v>
      </c>
      <c r="K31" s="8">
        <v>4.0760552459570443E-2</v>
      </c>
      <c r="L31" s="8">
        <v>3.8194801127530542E-2</v>
      </c>
      <c r="M31" s="8">
        <v>3.5595246318434928E-2</v>
      </c>
      <c r="N31" s="8">
        <v>3.3266585335066143E-2</v>
      </c>
      <c r="O31" s="8">
        <v>3.109026665962656E-2</v>
      </c>
      <c r="P31" s="8">
        <v>2.931451929473294E-2</v>
      </c>
      <c r="Q31" s="8">
        <v>2.7464124259485304E-2</v>
      </c>
      <c r="R31" s="8">
        <v>3.0303984965338922E-2</v>
      </c>
      <c r="S31" s="8">
        <v>2.8340972756332617E-2</v>
      </c>
      <c r="T31" s="8">
        <v>2.782380378780451E-2</v>
      </c>
      <c r="U31" s="8">
        <v>2.8574583697609748E-2</v>
      </c>
      <c r="V31" s="8">
        <v>2.6902828928172251E-2</v>
      </c>
      <c r="W31" s="8">
        <v>2.6418780661787482E-2</v>
      </c>
      <c r="X31" s="8">
        <v>2.4898836489440381E-2</v>
      </c>
      <c r="Y31" s="8">
        <v>2.6956913078440826E-2</v>
      </c>
      <c r="Z31" s="8">
        <v>2.5258401337691441E-2</v>
      </c>
      <c r="AA31" s="8">
        <v>3.0961294836324291E-2</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316885.34985850891</v>
      </c>
      <c r="D33" s="67">
        <v>640748.28964563331</v>
      </c>
      <c r="E33" s="67">
        <v>1034170.6745001929</v>
      </c>
      <c r="F33" s="67">
        <v>1605469.2575698881</v>
      </c>
      <c r="G33" s="67">
        <v>1500438.5585262917</v>
      </c>
      <c r="H33" s="67">
        <v>1405990.5690962051</v>
      </c>
      <c r="I33" s="67">
        <v>1310298.2384524161</v>
      </c>
      <c r="J33" s="67">
        <v>1224577.7926110362</v>
      </c>
      <c r="K33" s="67">
        <v>1144465.2264264449</v>
      </c>
      <c r="L33" s="67">
        <v>1072424.6626530318</v>
      </c>
      <c r="M33" s="67">
        <v>999434.97284681664</v>
      </c>
      <c r="N33" s="67">
        <v>934051.37657801597</v>
      </c>
      <c r="O33" s="67">
        <v>872945.21179542539</v>
      </c>
      <c r="P33" s="67">
        <v>817995.99800207384</v>
      </c>
      <c r="Q33" s="67">
        <v>762322.83425557555</v>
      </c>
      <c r="R33" s="67">
        <v>712451.26226578921</v>
      </c>
      <c r="S33" s="67">
        <v>665901.72450754058</v>
      </c>
      <c r="T33" s="67">
        <v>681880.8034909541</v>
      </c>
      <c r="U33" s="67">
        <v>765272.45828824025</v>
      </c>
      <c r="V33" s="67">
        <v>761306.67251868604</v>
      </c>
      <c r="W33" s="67">
        <v>805210.79247909191</v>
      </c>
      <c r="X33" s="67">
        <v>755555.0331232826</v>
      </c>
      <c r="Y33" s="67">
        <v>728612.62169652386</v>
      </c>
      <c r="Z33" s="67">
        <v>605007.56430799759</v>
      </c>
      <c r="AA33" s="67">
        <v>616698.27574099484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5.37845532040052E-4</v>
      </c>
      <c r="D38" s="8">
        <v>5.0398981107964002E-4</v>
      </c>
      <c r="E38" s="8">
        <v>4.6968804491118301E-4</v>
      </c>
      <c r="F38" s="8">
        <v>4.3896078951435701E-4</v>
      </c>
      <c r="G38" s="8">
        <v>7.8706839231953095E-4</v>
      </c>
      <c r="H38" s="8">
        <v>8.3958432749018698E-4</v>
      </c>
      <c r="I38" s="8">
        <v>9.0029182281976903E-4</v>
      </c>
      <c r="J38" s="8">
        <v>8.4139422670001301E-4</v>
      </c>
      <c r="K38" s="8">
        <v>7.8634974436043201E-4</v>
      </c>
      <c r="L38" s="8">
        <v>7.3685144803475899E-4</v>
      </c>
      <c r="M38" s="8">
        <v>7.4919873126373204E-4</v>
      </c>
      <c r="N38" s="8">
        <v>9.8151942880069388E-4</v>
      </c>
      <c r="O38" s="8">
        <v>9.173078771283319E-4</v>
      </c>
      <c r="P38" s="8">
        <v>9.65885580940393E-4</v>
      </c>
      <c r="Q38" s="8">
        <v>9.66200223707718E-4</v>
      </c>
      <c r="R38" s="8">
        <v>2.0116930702967603E-3</v>
      </c>
      <c r="S38" s="8">
        <v>1.8901014017892299E-3</v>
      </c>
      <c r="T38" s="8">
        <v>4.8326191501030695E-3</v>
      </c>
      <c r="U38" s="8">
        <v>4.5037089848103604E-3</v>
      </c>
      <c r="V38" s="8">
        <v>4.2090738164074406E-3</v>
      </c>
      <c r="W38" s="8">
        <v>52804.202639083102</v>
      </c>
      <c r="X38" s="8">
        <v>49480.340593962101</v>
      </c>
      <c r="Y38" s="8">
        <v>46112.687056491894</v>
      </c>
      <c r="Z38" s="8">
        <v>43095.969199671301</v>
      </c>
      <c r="AA38" s="8">
        <v>40276.606722286502</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1.1309310097397649E-3</v>
      </c>
      <c r="D40" s="8">
        <v>1.136754956332124E-3</v>
      </c>
      <c r="E40" s="8">
        <v>1.2394389969691251E-3</v>
      </c>
      <c r="F40" s="8">
        <v>1.328598168981108E-3</v>
      </c>
      <c r="G40" s="8">
        <v>1.2416805314122031E-3</v>
      </c>
      <c r="H40" s="8">
        <v>1.163520563374508E-3</v>
      </c>
      <c r="I40" s="8">
        <v>1.1742294729092291E-3</v>
      </c>
      <c r="J40" s="8">
        <v>1.0974107220394159E-3</v>
      </c>
      <c r="K40" s="8">
        <v>1.0613391016311548E-3</v>
      </c>
      <c r="L40" s="8">
        <v>1.0527197536791242E-3</v>
      </c>
      <c r="M40" s="8">
        <v>1.063349708095741E-3</v>
      </c>
      <c r="N40" s="8">
        <v>1.265340188623844E-3</v>
      </c>
      <c r="O40" s="8">
        <v>1.1825609236181429E-3</v>
      </c>
      <c r="P40" s="8">
        <v>1.1869511081981129E-3</v>
      </c>
      <c r="Q40" s="8">
        <v>1.1061666985300179E-3</v>
      </c>
      <c r="R40" s="8">
        <v>2.0232152501680912E-3</v>
      </c>
      <c r="S40" s="8">
        <v>1.8908553734622172E-3</v>
      </c>
      <c r="T40" s="8">
        <v>2.1621093756748668E-3</v>
      </c>
      <c r="U40" s="8">
        <v>2.807047155464894E-3</v>
      </c>
      <c r="V40" s="8">
        <v>2.623408555778561E-3</v>
      </c>
      <c r="W40" s="8">
        <v>6.5380405469025998E-3</v>
      </c>
      <c r="X40" s="8">
        <v>6.1264910160471302E-3</v>
      </c>
      <c r="Y40" s="8">
        <v>21372.001935760374</v>
      </c>
      <c r="Z40" s="8">
        <v>19973.833579259564</v>
      </c>
      <c r="AA40" s="8">
        <v>18667.134181024623</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1.0518865389356469E-2</v>
      </c>
      <c r="D43" s="8">
        <v>1.0708724224243724E-2</v>
      </c>
      <c r="E43" s="8">
        <v>77400.28186026802</v>
      </c>
      <c r="F43" s="8">
        <v>1224042.2146322594</v>
      </c>
      <c r="G43" s="8">
        <v>1143964.6862535793</v>
      </c>
      <c r="H43" s="8">
        <v>1071955.6299368637</v>
      </c>
      <c r="I43" s="8">
        <v>998997.86263143469</v>
      </c>
      <c r="J43" s="8">
        <v>933642.86201232416</v>
      </c>
      <c r="K43" s="8">
        <v>872563.42243718402</v>
      </c>
      <c r="L43" s="8">
        <v>817638.24040909333</v>
      </c>
      <c r="M43" s="8">
        <v>761989.42546019424</v>
      </c>
      <c r="N43" s="8">
        <v>712139.64976444829</v>
      </c>
      <c r="O43" s="8">
        <v>665551.07436083886</v>
      </c>
      <c r="P43" s="8">
        <v>623656.68253983278</v>
      </c>
      <c r="Q43" s="8">
        <v>581210.33695191261</v>
      </c>
      <c r="R43" s="8">
        <v>543187.23069794325</v>
      </c>
      <c r="S43" s="8">
        <v>507651.61796123924</v>
      </c>
      <c r="T43" s="8">
        <v>475696.56728541979</v>
      </c>
      <c r="U43" s="8">
        <v>443320.4571804952</v>
      </c>
      <c r="V43" s="8">
        <v>414318.18440237327</v>
      </c>
      <c r="W43" s="8">
        <v>414710.39533656085</v>
      </c>
      <c r="X43" s="8">
        <v>388605.65246010956</v>
      </c>
      <c r="Y43" s="8">
        <v>362156.98243185569</v>
      </c>
      <c r="Z43" s="8">
        <v>393453.2021364859</v>
      </c>
      <c r="AA43" s="8">
        <v>420268.11684745032</v>
      </c>
    </row>
    <row r="44" spans="1:27">
      <c r="A44" s="16" t="s">
        <v>23</v>
      </c>
      <c r="B44" s="16" t="s">
        <v>8</v>
      </c>
      <c r="C44" s="8">
        <v>3.7601942980910442E-3</v>
      </c>
      <c r="D44" s="8">
        <v>4.0368546604106267E-3</v>
      </c>
      <c r="E44" s="8">
        <v>4.3406733557397749E-2</v>
      </c>
      <c r="F44" s="8">
        <v>193248.18656224044</v>
      </c>
      <c r="G44" s="8">
        <v>180605.78178356693</v>
      </c>
      <c r="H44" s="8">
        <v>169237.2036553653</v>
      </c>
      <c r="I44" s="8">
        <v>157718.84582516589</v>
      </c>
      <c r="J44" s="8">
        <v>207801.49411973343</v>
      </c>
      <c r="K44" s="8">
        <v>528630.94172599958</v>
      </c>
      <c r="L44" s="8">
        <v>495355.25086689473</v>
      </c>
      <c r="M44" s="8">
        <v>461641.15662924608</v>
      </c>
      <c r="N44" s="8">
        <v>431440.33317819383</v>
      </c>
      <c r="O44" s="8">
        <v>403215.26454021072</v>
      </c>
      <c r="P44" s="8">
        <v>377834.10457877425</v>
      </c>
      <c r="Q44" s="8">
        <v>352118.55077032378</v>
      </c>
      <c r="R44" s="8">
        <v>329082.75763761718</v>
      </c>
      <c r="S44" s="8">
        <v>307553.97902358981</v>
      </c>
      <c r="T44" s="8">
        <v>288194.4026035546</v>
      </c>
      <c r="U44" s="8">
        <v>268579.76597939368</v>
      </c>
      <c r="V44" s="8">
        <v>251009.12706358719</v>
      </c>
      <c r="W44" s="8">
        <v>234587.96965709157</v>
      </c>
      <c r="X44" s="8">
        <v>233573.21236244004</v>
      </c>
      <c r="Y44" s="8">
        <v>271376.78250221559</v>
      </c>
      <c r="Z44" s="8">
        <v>254462.36338213037</v>
      </c>
      <c r="AA44" s="8">
        <v>237815.29281807053</v>
      </c>
    </row>
    <row r="45" spans="1:27">
      <c r="A45" s="16" t="s">
        <v>23</v>
      </c>
      <c r="B45" s="16" t="s">
        <v>83</v>
      </c>
      <c r="C45" s="8">
        <v>1.111470414693453E-2</v>
      </c>
      <c r="D45" s="8">
        <v>0.36943269377421661</v>
      </c>
      <c r="E45" s="8">
        <v>0.79934816113037754</v>
      </c>
      <c r="F45" s="8">
        <v>124765.95021330661</v>
      </c>
      <c r="G45" s="8">
        <v>116603.69175566047</v>
      </c>
      <c r="H45" s="8">
        <v>109263.84822710212</v>
      </c>
      <c r="I45" s="8">
        <v>101827.30310226488</v>
      </c>
      <c r="J45" s="8">
        <v>95165.70381308686</v>
      </c>
      <c r="K45" s="8">
        <v>88939.910087308555</v>
      </c>
      <c r="L45" s="8">
        <v>83341.41647653679</v>
      </c>
      <c r="M45" s="8">
        <v>77669.163365467946</v>
      </c>
      <c r="N45" s="8">
        <v>72588.003141604684</v>
      </c>
      <c r="O45" s="8">
        <v>67839.255270953989</v>
      </c>
      <c r="P45" s="8">
        <v>63568.982997760577</v>
      </c>
      <c r="Q45" s="8">
        <v>59242.450346088699</v>
      </c>
      <c r="R45" s="8">
        <v>103161.45836486132</v>
      </c>
      <c r="S45" s="8">
        <v>96412.578392516749</v>
      </c>
      <c r="T45" s="8">
        <v>93404.128838015735</v>
      </c>
      <c r="U45" s="8">
        <v>87047.003167947652</v>
      </c>
      <c r="V45" s="8">
        <v>81352.33942860947</v>
      </c>
      <c r="W45" s="8">
        <v>96290.155961827302</v>
      </c>
      <c r="X45" s="8">
        <v>90228.89440444659</v>
      </c>
      <c r="Y45" s="8">
        <v>116227.69083754177</v>
      </c>
      <c r="Z45" s="8">
        <v>76412.179667115168</v>
      </c>
      <c r="AA45" s="8">
        <v>104128.25519665323</v>
      </c>
    </row>
    <row r="46" spans="1:27">
      <c r="A46" s="16" t="s">
        <v>23</v>
      </c>
      <c r="B46" s="16" t="s">
        <v>192</v>
      </c>
      <c r="C46" s="8">
        <v>0</v>
      </c>
      <c r="D46" s="8">
        <v>0</v>
      </c>
      <c r="E46" s="8">
        <v>2.4219693121664717E-2</v>
      </c>
      <c r="F46" s="8">
        <v>5.9097807600532105E-2</v>
      </c>
      <c r="G46" s="8">
        <v>5.5231595872964293E-2</v>
      </c>
      <c r="H46" s="8">
        <v>5.1754936894352448E-2</v>
      </c>
      <c r="I46" s="8">
        <v>4.8232473335792878E-2</v>
      </c>
      <c r="J46" s="8">
        <v>4.5077077871363412E-2</v>
      </c>
      <c r="K46" s="8">
        <v>4.2128110148418947E-2</v>
      </c>
      <c r="L46" s="8">
        <v>3.9476275268682193E-2</v>
      </c>
      <c r="M46" s="8">
        <v>3.6789502771104821E-2</v>
      </c>
      <c r="N46" s="8">
        <v>3.4423159528595364E-2</v>
      </c>
      <c r="O46" s="8">
        <v>3.2246564756467339E-2</v>
      </c>
      <c r="P46" s="8">
        <v>3.1023227503754826E-2</v>
      </c>
      <c r="Q46" s="8">
        <v>2.9160154313940249E-2</v>
      </c>
      <c r="R46" s="8">
        <v>3.4115918599753499E-2</v>
      </c>
      <c r="S46" s="8">
        <v>3.2000615246978677E-2</v>
      </c>
      <c r="T46" s="8">
        <v>3.5013580958635972E-2</v>
      </c>
      <c r="U46" s="8">
        <v>3.5855609064884095E-2</v>
      </c>
      <c r="V46" s="8">
        <v>3.383302228309551E-2</v>
      </c>
      <c r="W46" s="8">
        <v>3.9365110110379548E-2</v>
      </c>
      <c r="X46" s="8">
        <v>3.6941286767387858E-2</v>
      </c>
      <c r="Y46" s="8">
        <v>4.4951922667622685E-2</v>
      </c>
      <c r="Z46" s="8">
        <v>4.2024570210568137E-2</v>
      </c>
      <c r="AA46" s="8">
        <v>4.0420013878983696E-2</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7">
        <v>2.7062540376161862E-2</v>
      </c>
      <c r="D48" s="67">
        <v>0.38581901742628272</v>
      </c>
      <c r="E48" s="67">
        <v>77401.150543982876</v>
      </c>
      <c r="F48" s="67">
        <v>1542056.412273173</v>
      </c>
      <c r="G48" s="67">
        <v>1441174.2170531515</v>
      </c>
      <c r="H48" s="67">
        <v>1350456.7355773728</v>
      </c>
      <c r="I48" s="67">
        <v>1258544.0618658601</v>
      </c>
      <c r="J48" s="67">
        <v>1236610.1069610273</v>
      </c>
      <c r="K48" s="67">
        <v>1490134.3182262911</v>
      </c>
      <c r="L48" s="67">
        <v>1396334.9490183713</v>
      </c>
      <c r="M48" s="67">
        <v>1301299.7840569594</v>
      </c>
      <c r="N48" s="67">
        <v>1216168.0227542657</v>
      </c>
      <c r="O48" s="67">
        <v>1136605.628518437</v>
      </c>
      <c r="P48" s="67">
        <v>1065059.8032924319</v>
      </c>
      <c r="Q48" s="67">
        <v>992571.36930084624</v>
      </c>
      <c r="R48" s="67">
        <v>975431.48485124868</v>
      </c>
      <c r="S48" s="67">
        <v>911618.21115891787</v>
      </c>
      <c r="T48" s="67">
        <v>857295.14073529956</v>
      </c>
      <c r="U48" s="67">
        <v>798947.26949420176</v>
      </c>
      <c r="V48" s="67">
        <v>746679.69156007445</v>
      </c>
      <c r="W48" s="67">
        <v>798392.76949771342</v>
      </c>
      <c r="X48" s="67">
        <v>761888.1428887361</v>
      </c>
      <c r="Y48" s="67">
        <v>817246.18971578788</v>
      </c>
      <c r="Z48" s="67">
        <v>787397.58998923248</v>
      </c>
      <c r="AA48" s="67">
        <v>821155.44618549896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1.1164422191044041E-3</v>
      </c>
      <c r="D55" s="8">
        <v>1.1066231887488791E-3</v>
      </c>
      <c r="E55" s="8">
        <v>1.1866224063278629E-3</v>
      </c>
      <c r="F55" s="8">
        <v>1.3907990781908061E-3</v>
      </c>
      <c r="G55" s="8">
        <v>1.3623281353448528E-3</v>
      </c>
      <c r="H55" s="8">
        <v>1.3141733070379611E-3</v>
      </c>
      <c r="I55" s="8">
        <v>2.7126990019567402E-3</v>
      </c>
      <c r="J55" s="8">
        <v>2.5352327114029796E-3</v>
      </c>
      <c r="K55" s="8">
        <v>2.3693763651372298E-3</v>
      </c>
      <c r="L55" s="8">
        <v>2.2202314149802368E-3</v>
      </c>
      <c r="M55" s="8">
        <v>2.0691214973543844E-3</v>
      </c>
      <c r="N55" s="8">
        <v>1.9337584082038067E-3</v>
      </c>
      <c r="O55" s="8">
        <v>1.807250848285234E-3</v>
      </c>
      <c r="P55" s="8">
        <v>1.713458563476142E-3</v>
      </c>
      <c r="Q55" s="8">
        <v>1.5968398269628121E-3</v>
      </c>
      <c r="R55" s="8">
        <v>1.4183795000745202E-2</v>
      </c>
      <c r="S55" s="8">
        <v>1.3255883174574479E-2</v>
      </c>
      <c r="T55" s="8">
        <v>23951.989629962656</v>
      </c>
      <c r="U55" s="8">
        <v>47970.339179529663</v>
      </c>
      <c r="V55" s="8">
        <v>44832.092678662324</v>
      </c>
      <c r="W55" s="8">
        <v>41899.152024462936</v>
      </c>
      <c r="X55" s="8">
        <v>39261.729466236779</v>
      </c>
      <c r="Y55" s="8">
        <v>59634.811747992186</v>
      </c>
      <c r="Z55" s="8">
        <v>55733.468907833994</v>
      </c>
      <c r="AA55" s="8">
        <v>87713.546730059388</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8.65392766964573E-3</v>
      </c>
      <c r="D58" s="8">
        <v>9.0535093815035141E-3</v>
      </c>
      <c r="E58" s="8">
        <v>183653.21328925798</v>
      </c>
      <c r="F58" s="8">
        <v>1293000.7652648592</v>
      </c>
      <c r="G58" s="8">
        <v>1208411.9298174991</v>
      </c>
      <c r="H58" s="8">
        <v>1132346.1178622411</v>
      </c>
      <c r="I58" s="8">
        <v>1055278.1478563608</v>
      </c>
      <c r="J58" s="8">
        <v>986241.26329413604</v>
      </c>
      <c r="K58" s="8">
        <v>1538401.4194262279</v>
      </c>
      <c r="L58" s="8">
        <v>1441563.7847312232</v>
      </c>
      <c r="M58" s="8">
        <v>1364195.4904777417</v>
      </c>
      <c r="N58" s="8">
        <v>1469177.2242059852</v>
      </c>
      <c r="O58" s="8">
        <v>1554023.4869845819</v>
      </c>
      <c r="P58" s="8">
        <v>1625284.1098678375</v>
      </c>
      <c r="Q58" s="8">
        <v>1514666.5650913487</v>
      </c>
      <c r="R58" s="8">
        <v>1415576.2286630599</v>
      </c>
      <c r="S58" s="8">
        <v>1322968.4376343784</v>
      </c>
      <c r="T58" s="8">
        <v>1239691.6460728808</v>
      </c>
      <c r="U58" s="8">
        <v>1155317.6924139992</v>
      </c>
      <c r="V58" s="8">
        <v>1079736.1615093222</v>
      </c>
      <c r="W58" s="8">
        <v>1009099.2165884514</v>
      </c>
      <c r="X58" s="8">
        <v>967701.75871809246</v>
      </c>
      <c r="Y58" s="8">
        <v>901839.55533997668</v>
      </c>
      <c r="Z58" s="8">
        <v>844603.65497061017</v>
      </c>
      <c r="AA58" s="8">
        <v>789349.25590775325</v>
      </c>
    </row>
    <row r="59" spans="1:27">
      <c r="A59" s="16" t="s">
        <v>24</v>
      </c>
      <c r="B59" s="16" t="s">
        <v>8</v>
      </c>
      <c r="C59" s="8">
        <v>1.2464726084460177E-3</v>
      </c>
      <c r="D59" s="8">
        <v>1.338160917344655E-3</v>
      </c>
      <c r="E59" s="8">
        <v>1.5966770477688962E-3</v>
      </c>
      <c r="F59" s="8">
        <v>142452.28993865559</v>
      </c>
      <c r="G59" s="8">
        <v>133132.98121399884</v>
      </c>
      <c r="H59" s="8">
        <v>124752.66977864562</v>
      </c>
      <c r="I59" s="8">
        <v>116261.94870936256</v>
      </c>
      <c r="J59" s="8">
        <v>108656.02680091646</v>
      </c>
      <c r="K59" s="8">
        <v>205535.84174730832</v>
      </c>
      <c r="L59" s="8">
        <v>192597.99306951702</v>
      </c>
      <c r="M59" s="8">
        <v>179489.68973173207</v>
      </c>
      <c r="N59" s="8">
        <v>167747.37353433648</v>
      </c>
      <c r="O59" s="8">
        <v>156773.24625010678</v>
      </c>
      <c r="P59" s="8">
        <v>146904.85288636634</v>
      </c>
      <c r="Q59" s="8">
        <v>136906.44458139403</v>
      </c>
      <c r="R59" s="8">
        <v>127949.94817127359</v>
      </c>
      <c r="S59" s="8">
        <v>119579.39078096842</v>
      </c>
      <c r="T59" s="8">
        <v>112052.23616287562</v>
      </c>
      <c r="U59" s="8">
        <v>104425.91214826496</v>
      </c>
      <c r="V59" s="8">
        <v>97594.310404333679</v>
      </c>
      <c r="W59" s="8">
        <v>91209.635913076068</v>
      </c>
      <c r="X59" s="8">
        <v>85468.270233121671</v>
      </c>
      <c r="Y59" s="8">
        <v>79651.26275537863</v>
      </c>
      <c r="Z59" s="8">
        <v>74440.43253376607</v>
      </c>
      <c r="AA59" s="8">
        <v>71527.255969221456</v>
      </c>
    </row>
    <row r="60" spans="1:27">
      <c r="A60" s="16" t="s">
        <v>24</v>
      </c>
      <c r="B60" s="16" t="s">
        <v>83</v>
      </c>
      <c r="C60" s="8">
        <v>27846.795819936982</v>
      </c>
      <c r="D60" s="8">
        <v>122919.38412831613</v>
      </c>
      <c r="E60" s="8">
        <v>163416.60577325069</v>
      </c>
      <c r="F60" s="8">
        <v>313239.30563478364</v>
      </c>
      <c r="G60" s="8">
        <v>292747.01453041006</v>
      </c>
      <c r="H60" s="8">
        <v>274319.49093469587</v>
      </c>
      <c r="I60" s="8">
        <v>255649.18684725216</v>
      </c>
      <c r="J60" s="8">
        <v>238924.47362745606</v>
      </c>
      <c r="K60" s="8">
        <v>376758.31230458221</v>
      </c>
      <c r="L60" s="8">
        <v>353042.53607843124</v>
      </c>
      <c r="M60" s="8">
        <v>329014.30723782652</v>
      </c>
      <c r="N60" s="8">
        <v>307490.00667867973</v>
      </c>
      <c r="O60" s="8">
        <v>287373.83793741663</v>
      </c>
      <c r="P60" s="8">
        <v>269284.53926856018</v>
      </c>
      <c r="Q60" s="8">
        <v>250956.91617835575</v>
      </c>
      <c r="R60" s="8">
        <v>234539.17393313878</v>
      </c>
      <c r="S60" s="8">
        <v>219195.48959608722</v>
      </c>
      <c r="T60" s="8">
        <v>205397.80812957691</v>
      </c>
      <c r="U60" s="8">
        <v>191418.34380773225</v>
      </c>
      <c r="V60" s="8">
        <v>178895.64838179937</v>
      </c>
      <c r="W60" s="8">
        <v>160002.72008917172</v>
      </c>
      <c r="X60" s="8">
        <v>124932.68303683246</v>
      </c>
      <c r="Y60" s="8">
        <v>103814.24373602684</v>
      </c>
      <c r="Z60" s="8">
        <v>55581.353373735343</v>
      </c>
      <c r="AA60" s="8">
        <v>51945.275300532456</v>
      </c>
    </row>
    <row r="61" spans="1:27">
      <c r="A61" s="16" t="s">
        <v>24</v>
      </c>
      <c r="B61" s="16" t="s">
        <v>192</v>
      </c>
      <c r="C61" s="8">
        <v>0</v>
      </c>
      <c r="D61" s="8">
        <v>0</v>
      </c>
      <c r="E61" s="8">
        <v>8.6701205070280306E-3</v>
      </c>
      <c r="F61" s="8">
        <v>3.218570475068263E-2</v>
      </c>
      <c r="G61" s="8">
        <v>3.0080097889456113E-2</v>
      </c>
      <c r="H61" s="8">
        <v>2.8186648302277132E-2</v>
      </c>
      <c r="I61" s="8">
        <v>2.6268252735775276E-2</v>
      </c>
      <c r="J61" s="8">
        <v>2.4549768905101872E-2</v>
      </c>
      <c r="K61" s="8">
        <v>2.294370925071413E-2</v>
      </c>
      <c r="L61" s="8">
        <v>2.1499473365286799E-2</v>
      </c>
      <c r="M61" s="8">
        <v>2.0036209839103109E-2</v>
      </c>
      <c r="N61" s="8">
        <v>1.8725429750955598E-2</v>
      </c>
      <c r="O61" s="8">
        <v>1.7564881941913177E-2</v>
      </c>
      <c r="P61" s="8">
        <v>1.681201226078163E-2</v>
      </c>
      <c r="Q61" s="8">
        <v>1.5718204677053319E-2</v>
      </c>
      <c r="R61" s="8">
        <v>1.55318837213674E-2</v>
      </c>
      <c r="S61" s="8">
        <v>1.4515779174805002E-2</v>
      </c>
      <c r="T61" s="8">
        <v>1.4479640542666782E-2</v>
      </c>
      <c r="U61" s="8">
        <v>1.4323761718209451E-2</v>
      </c>
      <c r="V61" s="8">
        <v>1.3461735927762029E-2</v>
      </c>
      <c r="W61" s="8">
        <v>1.339255445876981E-2</v>
      </c>
      <c r="X61" s="8">
        <v>1.2901426215931461E-2</v>
      </c>
      <c r="Y61" s="8">
        <v>1.3638558792266237E-2</v>
      </c>
      <c r="Z61" s="8">
        <v>1.2777248969145179E-2</v>
      </c>
      <c r="AA61" s="8">
        <v>1.5328607395978059E-2</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7">
        <v>27846.80683677948</v>
      </c>
      <c r="D63" s="67">
        <v>122919.39562660962</v>
      </c>
      <c r="E63" s="67">
        <v>347069.83051592862</v>
      </c>
      <c r="F63" s="67">
        <v>1748692.3944148023</v>
      </c>
      <c r="G63" s="67">
        <v>1634291.9570043341</v>
      </c>
      <c r="H63" s="67">
        <v>1531418.308076404</v>
      </c>
      <c r="I63" s="67">
        <v>1427189.312393927</v>
      </c>
      <c r="J63" s="67">
        <v>1333821.7908075103</v>
      </c>
      <c r="K63" s="67">
        <v>2120695.5987912039</v>
      </c>
      <c r="L63" s="67">
        <v>1987204.3375988761</v>
      </c>
      <c r="M63" s="67">
        <v>1872699.5095526315</v>
      </c>
      <c r="N63" s="67">
        <v>1944414.6250781894</v>
      </c>
      <c r="O63" s="67">
        <v>1998170.590544238</v>
      </c>
      <c r="P63" s="67">
        <v>2041473.5205482349</v>
      </c>
      <c r="Q63" s="67">
        <v>1902529.943166143</v>
      </c>
      <c r="R63" s="67">
        <v>1778065.3804831512</v>
      </c>
      <c r="S63" s="67">
        <v>1661743.3457830965</v>
      </c>
      <c r="T63" s="67">
        <v>1581093.6944749367</v>
      </c>
      <c r="U63" s="67">
        <v>1499132.3018732877</v>
      </c>
      <c r="V63" s="67">
        <v>1401058.2264358539</v>
      </c>
      <c r="W63" s="67">
        <v>1302210.7380077166</v>
      </c>
      <c r="X63" s="67">
        <v>1217364.4543557095</v>
      </c>
      <c r="Y63" s="67">
        <v>1144939.8872179331</v>
      </c>
      <c r="Z63" s="67">
        <v>1030358.9225631945</v>
      </c>
      <c r="AA63" s="67">
        <v>1000535.349236174</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5.3859656974891603E-4</v>
      </c>
      <c r="D68" s="8">
        <v>5.0469357327613594E-4</v>
      </c>
      <c r="E68" s="8">
        <v>4.7034390874590201E-4</v>
      </c>
      <c r="F68" s="8">
        <v>4.3957374636906498E-4</v>
      </c>
      <c r="G68" s="8">
        <v>1.1260604629642901E-3</v>
      </c>
      <c r="H68" s="8">
        <v>1.05517842240133E-3</v>
      </c>
      <c r="I68" s="8">
        <v>1.3409330982993599E-3</v>
      </c>
      <c r="J68" s="8">
        <v>1.25320850273446E-3</v>
      </c>
      <c r="K68" s="8">
        <v>1.1712228994256199E-3</v>
      </c>
      <c r="L68" s="8">
        <v>1.09749802248001E-3</v>
      </c>
      <c r="M68" s="8">
        <v>1.0228018288073498E-3</v>
      </c>
      <c r="N68" s="8">
        <v>1.2049707999947801E-3</v>
      </c>
      <c r="O68" s="8">
        <v>1.1261409342608998E-3</v>
      </c>
      <c r="P68" s="8">
        <v>1.33928541574886E-3</v>
      </c>
      <c r="Q68" s="8">
        <v>1.2481330667253202E-3</v>
      </c>
      <c r="R68" s="8">
        <v>1.1540173570483701E-2</v>
      </c>
      <c r="S68" s="8">
        <v>1.07852089413733E-2</v>
      </c>
      <c r="T68" s="8">
        <v>1.0393586808646701E-2</v>
      </c>
      <c r="U68" s="8">
        <v>9.6861947611805201E-3</v>
      </c>
      <c r="V68" s="8">
        <v>9.0525184658716493E-3</v>
      </c>
      <c r="W68" s="8">
        <v>8.46029762929933E-3</v>
      </c>
      <c r="X68" s="8">
        <v>7.9277479310743294E-3</v>
      </c>
      <c r="Y68" s="8">
        <v>7.3881819521676405E-3</v>
      </c>
      <c r="Z68" s="8">
        <v>6.9048429440278806E-3</v>
      </c>
      <c r="AA68" s="8">
        <v>6.4633788560944294E-3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1.0823651919273849E-3</v>
      </c>
      <c r="D70" s="8">
        <v>1.0287157270390829E-3</v>
      </c>
      <c r="E70" s="8">
        <v>1.022431001146932E-3</v>
      </c>
      <c r="F70" s="8">
        <v>1.0157119229679871E-3</v>
      </c>
      <c r="G70" s="8">
        <v>1.0177023158359931E-3</v>
      </c>
      <c r="H70" s="8">
        <v>1.0184963055071869E-3</v>
      </c>
      <c r="I70" s="8">
        <v>1.857289748922896E-3</v>
      </c>
      <c r="J70" s="8">
        <v>1.7357848115940131E-3</v>
      </c>
      <c r="K70" s="8">
        <v>1.6222287954304221E-3</v>
      </c>
      <c r="L70" s="8">
        <v>1.520114485353848E-3</v>
      </c>
      <c r="M70" s="8">
        <v>1.416654831052121E-3</v>
      </c>
      <c r="N70" s="8">
        <v>1.3708918463710249E-3</v>
      </c>
      <c r="O70" s="8">
        <v>1.2812073327001831E-3</v>
      </c>
      <c r="P70" s="8">
        <v>1.239193515880678E-3</v>
      </c>
      <c r="Q70" s="8">
        <v>1.1548534651797508E-3</v>
      </c>
      <c r="R70" s="8">
        <v>4.7004001305718099E-3</v>
      </c>
      <c r="S70" s="8">
        <v>4.3928973170678795E-3</v>
      </c>
      <c r="T70" s="8">
        <v>4.1805256397826401E-3</v>
      </c>
      <c r="U70" s="8">
        <v>4.1330687451877901E-3</v>
      </c>
      <c r="V70" s="8">
        <v>3.8626810691930998E-3</v>
      </c>
      <c r="W70" s="8">
        <v>3.6099823066516276E-3</v>
      </c>
      <c r="X70" s="8">
        <v>3.3827450305838253E-3</v>
      </c>
      <c r="Y70" s="8">
        <v>3.1714503814725152E-3</v>
      </c>
      <c r="Z70" s="8">
        <v>2.963972318307642E-3</v>
      </c>
      <c r="AA70" s="8">
        <v>4.3902303612576602E-3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1.1193176723550987E-2</v>
      </c>
      <c r="D73" s="8">
        <v>1.1698781161040107E-2</v>
      </c>
      <c r="E73" s="8">
        <v>1.3625349659978961E-2</v>
      </c>
      <c r="F73" s="8">
        <v>170247.51959518535</v>
      </c>
      <c r="G73" s="8">
        <v>159109.83135305328</v>
      </c>
      <c r="H73" s="8">
        <v>149094.35714819102</v>
      </c>
      <c r="I73" s="8">
        <v>138946.93022902723</v>
      </c>
      <c r="J73" s="8">
        <v>129856.94410311015</v>
      </c>
      <c r="K73" s="8">
        <v>121361.62996910424</v>
      </c>
      <c r="L73" s="8">
        <v>113722.28886692916</v>
      </c>
      <c r="M73" s="8">
        <v>105982.30032926664</v>
      </c>
      <c r="N73" s="8">
        <v>99048.878784810906</v>
      </c>
      <c r="O73" s="8">
        <v>92569.045705650002</v>
      </c>
      <c r="P73" s="8">
        <v>86742.109591483153</v>
      </c>
      <c r="Q73" s="8">
        <v>80838.404605299758</v>
      </c>
      <c r="R73" s="8">
        <v>81721.232293990179</v>
      </c>
      <c r="S73" s="8">
        <v>93051.443764092168</v>
      </c>
      <c r="T73" s="8">
        <v>87194.141917053479</v>
      </c>
      <c r="U73" s="8">
        <v>88800.812422313655</v>
      </c>
      <c r="V73" s="8">
        <v>90883.769925742206</v>
      </c>
      <c r="W73" s="8">
        <v>130762.41177393131</v>
      </c>
      <c r="X73" s="8">
        <v>151972.39887768097</v>
      </c>
      <c r="Y73" s="8">
        <v>141629.09126871635</v>
      </c>
      <c r="Z73" s="8">
        <v>132491.33728972916</v>
      </c>
      <c r="AA73" s="8">
        <v>123842.79491434306</v>
      </c>
    </row>
    <row r="74" spans="1:27">
      <c r="A74" s="16" t="s">
        <v>25</v>
      </c>
      <c r="B74" s="16" t="s">
        <v>8</v>
      </c>
      <c r="C74" s="8">
        <v>5586.0432165810134</v>
      </c>
      <c r="D74" s="8">
        <v>5234.4193090147837</v>
      </c>
      <c r="E74" s="8">
        <v>4878.1633694965458</v>
      </c>
      <c r="F74" s="8">
        <v>21760.528444974065</v>
      </c>
      <c r="G74" s="8">
        <v>20336.942466274006</v>
      </c>
      <c r="H74" s="8">
        <v>19056.794527302474</v>
      </c>
      <c r="I74" s="8">
        <v>17759.780787291369</v>
      </c>
      <c r="J74" s="8">
        <v>16597.925964808281</v>
      </c>
      <c r="K74" s="8">
        <v>15512.080336621737</v>
      </c>
      <c r="L74" s="8">
        <v>14535.642619643446</v>
      </c>
      <c r="M74" s="8">
        <v>13546.340448674642</v>
      </c>
      <c r="N74" s="8">
        <v>12660.131256917412</v>
      </c>
      <c r="O74" s="8">
        <v>11831.89836765536</v>
      </c>
      <c r="P74" s="8">
        <v>11087.116779440061</v>
      </c>
      <c r="Q74" s="8">
        <v>10332.522779938279</v>
      </c>
      <c r="R74" s="8">
        <v>9656.5635031508627</v>
      </c>
      <c r="S74" s="8">
        <v>9024.828890831328</v>
      </c>
      <c r="T74" s="8">
        <v>55065.940893874358</v>
      </c>
      <c r="U74" s="8">
        <v>66582.677761141182</v>
      </c>
      <c r="V74" s="8">
        <v>62226.801631289694</v>
      </c>
      <c r="W74" s="8">
        <v>58155.889876871603</v>
      </c>
      <c r="X74" s="8">
        <v>54495.158480543163</v>
      </c>
      <c r="Y74" s="8">
        <v>50786.195308358358</v>
      </c>
      <c r="Z74" s="8">
        <v>47463.733996850991</v>
      </c>
      <c r="AA74" s="8">
        <v>44358.631544629141</v>
      </c>
    </row>
    <row r="75" spans="1:27">
      <c r="A75" s="16" t="s">
        <v>25</v>
      </c>
      <c r="B75" s="16" t="s">
        <v>83</v>
      </c>
      <c r="C75" s="8">
        <v>0.26234246696295266</v>
      </c>
      <c r="D75" s="8">
        <v>0.24775642606888987</v>
      </c>
      <c r="E75" s="8">
        <v>20017.628570297824</v>
      </c>
      <c r="F75" s="8">
        <v>53121.021300214925</v>
      </c>
      <c r="G75" s="8">
        <v>49645.814285438682</v>
      </c>
      <c r="H75" s="8">
        <v>46520.763076641771</v>
      </c>
      <c r="I75" s="8">
        <v>43354.539669039979</v>
      </c>
      <c r="J75" s="8">
        <v>40518.261367903055</v>
      </c>
      <c r="K75" s="8">
        <v>37867.533984463917</v>
      </c>
      <c r="L75" s="8">
        <v>35483.889268718238</v>
      </c>
      <c r="M75" s="8">
        <v>33068.840316840004</v>
      </c>
      <c r="N75" s="8">
        <v>30905.458247774317</v>
      </c>
      <c r="O75" s="8">
        <v>28883.605853782738</v>
      </c>
      <c r="P75" s="8">
        <v>27065.472078618848</v>
      </c>
      <c r="Q75" s="8">
        <v>25223.384303657327</v>
      </c>
      <c r="R75" s="8">
        <v>60114.243534672452</v>
      </c>
      <c r="S75" s="8">
        <v>56181.536057043879</v>
      </c>
      <c r="T75" s="8">
        <v>52645.082794372538</v>
      </c>
      <c r="U75" s="8">
        <v>49062.035938414767</v>
      </c>
      <c r="V75" s="8">
        <v>45852.370200928184</v>
      </c>
      <c r="W75" s="8">
        <v>42852.630637886374</v>
      </c>
      <c r="X75" s="8">
        <v>40155.189497999818</v>
      </c>
      <c r="Y75" s="8">
        <v>32254.130311206005</v>
      </c>
      <c r="Z75" s="8">
        <v>21259.323467978087</v>
      </c>
      <c r="AA75" s="8">
        <v>48787.502825789241</v>
      </c>
    </row>
    <row r="76" spans="1:27">
      <c r="A76" s="16" t="s">
        <v>25</v>
      </c>
      <c r="B76" s="16" t="s">
        <v>192</v>
      </c>
      <c r="C76" s="8">
        <v>0</v>
      </c>
      <c r="D76" s="8">
        <v>0</v>
      </c>
      <c r="E76" s="8">
        <v>5.2027016295585204E-3</v>
      </c>
      <c r="F76" s="8">
        <v>1.0832515257472551E-2</v>
      </c>
      <c r="G76" s="8">
        <v>1.012384603220132E-2</v>
      </c>
      <c r="H76" s="8">
        <v>9.4865810817752489E-3</v>
      </c>
      <c r="I76" s="8">
        <v>8.840920239330672E-3</v>
      </c>
      <c r="J76" s="8">
        <v>8.2625422774469503E-3</v>
      </c>
      <c r="K76" s="8">
        <v>7.7220021263043111E-3</v>
      </c>
      <c r="L76" s="8">
        <v>7.2359258578034904E-3</v>
      </c>
      <c r="M76" s="8">
        <v>6.79689267291684E-3</v>
      </c>
      <c r="N76" s="8">
        <v>6.7746458573754503E-3</v>
      </c>
      <c r="O76" s="8">
        <v>6.3790440920291598E-3</v>
      </c>
      <c r="P76" s="8">
        <v>6.6130756142797594E-3</v>
      </c>
      <c r="Q76" s="8">
        <v>6.32554691823322E-3</v>
      </c>
      <c r="R76" s="8">
        <v>7.64432683831439E-3</v>
      </c>
      <c r="S76" s="8">
        <v>7.14423068802359E-3</v>
      </c>
      <c r="T76" s="8">
        <v>7.6285740298300308E-3</v>
      </c>
      <c r="U76" s="8">
        <v>7.6261623600896002E-3</v>
      </c>
      <c r="V76" s="8">
        <v>7.2529663749391505E-3</v>
      </c>
      <c r="W76" s="8">
        <v>7.3630121134969197E-3</v>
      </c>
      <c r="X76" s="8">
        <v>7.1322452150217397E-3</v>
      </c>
      <c r="Y76" s="8">
        <v>7.5822134411798296E-3</v>
      </c>
      <c r="Z76" s="8">
        <v>7.1218586854871792E-3</v>
      </c>
      <c r="AA76" s="8">
        <v>7.6796775642672408E-3</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5586.318373186461</v>
      </c>
      <c r="D78" s="67">
        <v>5234.6802976313138</v>
      </c>
      <c r="E78" s="67">
        <v>24895.812260620569</v>
      </c>
      <c r="F78" s="67">
        <v>245129.08162817528</v>
      </c>
      <c r="G78" s="67">
        <v>229092.60037237479</v>
      </c>
      <c r="H78" s="67">
        <v>214671.92631239106</v>
      </c>
      <c r="I78" s="67">
        <v>200061.26272450163</v>
      </c>
      <c r="J78" s="67">
        <v>186973.14268735709</v>
      </c>
      <c r="K78" s="67">
        <v>174741.25480564372</v>
      </c>
      <c r="L78" s="67">
        <v>163741.83060882919</v>
      </c>
      <c r="M78" s="67">
        <v>152597.49033113063</v>
      </c>
      <c r="N78" s="67">
        <v>142614.47764001111</v>
      </c>
      <c r="O78" s="67">
        <v>133284.55871348045</v>
      </c>
      <c r="P78" s="67">
        <v>124894.70764109661</v>
      </c>
      <c r="Q78" s="67">
        <v>116394.32041742881</v>
      </c>
      <c r="R78" s="67">
        <v>151492.06321671401</v>
      </c>
      <c r="S78" s="67">
        <v>158257.83103430431</v>
      </c>
      <c r="T78" s="67">
        <v>194905.18780798686</v>
      </c>
      <c r="U78" s="67">
        <v>204445.54756729546</v>
      </c>
      <c r="V78" s="67">
        <v>198962.96192612601</v>
      </c>
      <c r="W78" s="67">
        <v>231770.95172198134</v>
      </c>
      <c r="X78" s="67">
        <v>246622.76529896216</v>
      </c>
      <c r="Y78" s="67">
        <v>224669.43503012648</v>
      </c>
      <c r="Z78" s="67">
        <v>201214.41174523215</v>
      </c>
      <c r="AA78" s="67">
        <v>216988.94781804821</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2.6541403072882503E-4</v>
      </c>
      <c r="D83" s="8">
        <v>2.4870703433666402E-4</v>
      </c>
      <c r="E83" s="8">
        <v>2.3177992519929499E-4</v>
      </c>
      <c r="F83" s="8">
        <v>2.1661675246237199E-4</v>
      </c>
      <c r="G83" s="8">
        <v>5.1228184957602591E-4</v>
      </c>
      <c r="H83" s="8">
        <v>4.8003528375155E-4</v>
      </c>
      <c r="I83" s="8">
        <v>4.9219961644998299E-4</v>
      </c>
      <c r="J83" s="8">
        <v>4.8235993988017203E-4</v>
      </c>
      <c r="K83" s="8">
        <v>4.8819645200929104E-4</v>
      </c>
      <c r="L83" s="8">
        <v>4.8136086444376203E-4</v>
      </c>
      <c r="M83" s="8">
        <v>4.7210070552526303E-4</v>
      </c>
      <c r="N83" s="8">
        <v>4.7912035458314798E-4</v>
      </c>
      <c r="O83" s="8">
        <v>4.84282002766736E-4</v>
      </c>
      <c r="P83" s="8">
        <v>4.80611618066806E-4</v>
      </c>
      <c r="Q83" s="8">
        <v>4.6985327943980301E-4</v>
      </c>
      <c r="R83" s="8">
        <v>4.7756584545197498E-4</v>
      </c>
      <c r="S83" s="8">
        <v>4.6471476099932402E-4</v>
      </c>
      <c r="T83" s="8">
        <v>4.5904347218315398E-4</v>
      </c>
      <c r="U83" s="8">
        <v>4.54833303521442E-4</v>
      </c>
      <c r="V83" s="8">
        <v>4.5575746584588898E-4</v>
      </c>
      <c r="W83" s="8">
        <v>4.5359040083805499E-4</v>
      </c>
      <c r="X83" s="8">
        <v>4.5289230671626901E-4</v>
      </c>
      <c r="Y83" s="8">
        <v>4.4524837806451701E-4</v>
      </c>
      <c r="Z83" s="8">
        <v>4.41976312293643E-4</v>
      </c>
      <c r="AA83" s="8">
        <v>4.44456366688778E-4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1.076213149040579E-3</v>
      </c>
      <c r="D85" s="8">
        <v>1.0721117008151548E-3</v>
      </c>
      <c r="E85" s="8">
        <v>1.059310696883216E-3</v>
      </c>
      <c r="F85" s="8">
        <v>9.9000999681137392E-4</v>
      </c>
      <c r="G85" s="8">
        <v>1.0838984332428518E-3</v>
      </c>
      <c r="H85" s="8">
        <v>1.0805050295033169E-3</v>
      </c>
      <c r="I85" s="8">
        <v>1.0862716045537798E-3</v>
      </c>
      <c r="J85" s="8">
        <v>1.0832453428573029E-3</v>
      </c>
      <c r="K85" s="8">
        <v>1.0877868932611099E-3</v>
      </c>
      <c r="L85" s="8">
        <v>1.0873812003881511E-3</v>
      </c>
      <c r="M85" s="8">
        <v>1.085350033983732E-3</v>
      </c>
      <c r="N85" s="8">
        <v>1.0890271015825889E-3</v>
      </c>
      <c r="O85" s="8">
        <v>1.0918818745415059E-3</v>
      </c>
      <c r="P85" s="8">
        <v>1.0956744297223751E-3</v>
      </c>
      <c r="Q85" s="8">
        <v>1.083938017017306E-3</v>
      </c>
      <c r="R85" s="8">
        <v>1.0876301040754139E-3</v>
      </c>
      <c r="S85" s="8">
        <v>1.088504851561193E-3</v>
      </c>
      <c r="T85" s="8">
        <v>1.0888449259674369E-3</v>
      </c>
      <c r="U85" s="8">
        <v>1.0885148005703891E-3</v>
      </c>
      <c r="V85" s="8">
        <v>1.0923534060165421E-3</v>
      </c>
      <c r="W85" s="8">
        <v>1.0939834171156391E-3</v>
      </c>
      <c r="X85" s="8">
        <v>1.0992444276159499E-3</v>
      </c>
      <c r="Y85" s="8">
        <v>1.0968047928360649E-3</v>
      </c>
      <c r="Z85" s="8">
        <v>1.0991868189395319E-3</v>
      </c>
      <c r="AA85" s="8">
        <v>1.1034986292439109E-3</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87406.785020874042</v>
      </c>
      <c r="D88" s="8">
        <v>161065.58157784076</v>
      </c>
      <c r="E88" s="8">
        <v>221360.2606817325</v>
      </c>
      <c r="F88" s="8">
        <v>274158.73197919584</v>
      </c>
      <c r="G88" s="8">
        <v>280744.02342585486</v>
      </c>
      <c r="H88" s="8">
        <v>285258.89052730839</v>
      </c>
      <c r="I88" s="8">
        <v>285863.44000467635</v>
      </c>
      <c r="J88" s="8">
        <v>285278.01589876675</v>
      </c>
      <c r="K88" s="8">
        <v>282849.22764585156</v>
      </c>
      <c r="L88" s="8">
        <v>279773.39453260839</v>
      </c>
      <c r="M88" s="8">
        <v>274125.38279127533</v>
      </c>
      <c r="N88" s="8">
        <v>268656.19289007585</v>
      </c>
      <c r="O88" s="8">
        <v>262672.75496792968</v>
      </c>
      <c r="P88" s="8">
        <v>256939.28852169364</v>
      </c>
      <c r="Q88" s="8">
        <v>239451.88857707748</v>
      </c>
      <c r="R88" s="8">
        <v>223786.81169194775</v>
      </c>
      <c r="S88" s="8">
        <v>209146.55292487604</v>
      </c>
      <c r="T88" s="8">
        <v>195981.42109083573</v>
      </c>
      <c r="U88" s="8">
        <v>182642.84016750535</v>
      </c>
      <c r="V88" s="8">
        <v>170694.24309965892</v>
      </c>
      <c r="W88" s="8">
        <v>159527.32995524863</v>
      </c>
      <c r="X88" s="8">
        <v>149485.57549827889</v>
      </c>
      <c r="Y88" s="8">
        <v>139311.52211160603</v>
      </c>
      <c r="Z88" s="8">
        <v>130197.68428573446</v>
      </c>
      <c r="AA88" s="8">
        <v>121680.07880752755</v>
      </c>
    </row>
    <row r="89" spans="1:27">
      <c r="A89" s="16" t="s">
        <v>26</v>
      </c>
      <c r="B89" s="16" t="s">
        <v>8</v>
      </c>
      <c r="C89" s="8">
        <v>2.2179213807827281E-3</v>
      </c>
      <c r="D89" s="8">
        <v>2.6057582133648511E-3</v>
      </c>
      <c r="E89" s="8">
        <v>3.0137110744802627E-3</v>
      </c>
      <c r="F89" s="8">
        <v>3.9679365531143001E-3</v>
      </c>
      <c r="G89" s="8">
        <v>3.7572099167138989E-3</v>
      </c>
      <c r="H89" s="8">
        <v>4.246427316505188E-3</v>
      </c>
      <c r="I89" s="8">
        <v>4.2693806799924908E-3</v>
      </c>
      <c r="J89" s="8">
        <v>4.1768958999155743E-3</v>
      </c>
      <c r="K89" s="8">
        <v>3.9261087806800425E-3</v>
      </c>
      <c r="L89" s="8">
        <v>3.7401727099370505E-3</v>
      </c>
      <c r="M89" s="8">
        <v>3.5413933108386759E-3</v>
      </c>
      <c r="N89" s="8">
        <v>3.4074386124566098E-3</v>
      </c>
      <c r="O89" s="8">
        <v>3.2030252776726097E-3</v>
      </c>
      <c r="P89" s="8">
        <v>3.8935921095144543E-3</v>
      </c>
      <c r="Q89" s="8">
        <v>3.6829175190200378E-3</v>
      </c>
      <c r="R89" s="8">
        <v>3.5775862280632439E-3</v>
      </c>
      <c r="S89" s="8">
        <v>3.4985100454713023E-3</v>
      </c>
      <c r="T89" s="8">
        <v>3.3290099249502561E-3</v>
      </c>
      <c r="U89" s="8">
        <v>3.1882181522761431E-3</v>
      </c>
      <c r="V89" s="8">
        <v>3.0633220079880862E-3</v>
      </c>
      <c r="W89" s="8">
        <v>2.9911098614947571E-3</v>
      </c>
      <c r="X89" s="8">
        <v>2.9044235290567755E-3</v>
      </c>
      <c r="Y89" s="8">
        <v>2.7957713209522785E-3</v>
      </c>
      <c r="Z89" s="8">
        <v>2.6841361039039099E-3</v>
      </c>
      <c r="AA89" s="8">
        <v>2.5932980733970657E-3</v>
      </c>
    </row>
    <row r="90" spans="1:27">
      <c r="A90" s="16" t="s">
        <v>26</v>
      </c>
      <c r="B90" s="16" t="s">
        <v>83</v>
      </c>
      <c r="C90" s="8">
        <v>1.632659328438265E-2</v>
      </c>
      <c r="D90" s="8">
        <v>1.5924025185747977E-2</v>
      </c>
      <c r="E90" s="8">
        <v>1.484022909230702E-2</v>
      </c>
      <c r="F90" s="8">
        <v>1.3869372979601531E-2</v>
      </c>
      <c r="G90" s="8">
        <v>1.2962030818447221E-2</v>
      </c>
      <c r="H90" s="8">
        <v>1.2233207454478839E-2</v>
      </c>
      <c r="I90" s="8">
        <v>1.1556647831916329E-2</v>
      </c>
      <c r="J90" s="8">
        <v>1.1100022042977031E-2</v>
      </c>
      <c r="K90" s="8">
        <v>1.1015526428270681E-2</v>
      </c>
      <c r="L90" s="8">
        <v>1.1137830672840719E-2</v>
      </c>
      <c r="M90" s="8">
        <v>1.1152574143612952E-2</v>
      </c>
      <c r="N90" s="8">
        <v>1.1275818006271801E-2</v>
      </c>
      <c r="O90" s="8">
        <v>1.130075840457328E-2</v>
      </c>
      <c r="P90" s="8">
        <v>1.2181522560907819E-2</v>
      </c>
      <c r="Q90" s="8">
        <v>1.205300950763807E-2</v>
      </c>
      <c r="R90" s="8">
        <v>1.2138427423105011E-2</v>
      </c>
      <c r="S90" s="8">
        <v>1.2021679939443601E-2</v>
      </c>
      <c r="T90" s="8">
        <v>1.2055994140485598E-2</v>
      </c>
      <c r="U90" s="8">
        <v>1.1990297257323491E-2</v>
      </c>
      <c r="V90" s="8">
        <v>1.193350709895423E-2</v>
      </c>
      <c r="W90" s="8">
        <v>1.0705102723645729E-2</v>
      </c>
      <c r="X90" s="8">
        <v>1.0744644883742311E-2</v>
      </c>
      <c r="Y90" s="8">
        <v>1.0790557719399359E-2</v>
      </c>
      <c r="Z90" s="8">
        <v>1.0806295066329449E-2</v>
      </c>
      <c r="AA90" s="8">
        <v>1.082398210625523E-2</v>
      </c>
    </row>
    <row r="91" spans="1:27">
      <c r="A91" s="16" t="s">
        <v>26</v>
      </c>
      <c r="B91" s="16" t="s">
        <v>192</v>
      </c>
      <c r="C91" s="8">
        <v>0</v>
      </c>
      <c r="D91" s="8">
        <v>0</v>
      </c>
      <c r="E91" s="8">
        <v>9.5506552028210897E-3</v>
      </c>
      <c r="F91" s="8">
        <v>8.9258459814588499E-3</v>
      </c>
      <c r="G91" s="8">
        <v>9.9559170010013985E-3</v>
      </c>
      <c r="H91" s="8">
        <v>9.9359185051568592E-3</v>
      </c>
      <c r="I91" s="8">
        <v>1.0167427941666401E-2</v>
      </c>
      <c r="J91" s="8">
        <v>1.0138131792758451E-2</v>
      </c>
      <c r="K91" s="8">
        <v>1.0159183100052841E-2</v>
      </c>
      <c r="L91" s="8">
        <v>1.0216937513066932E-2</v>
      </c>
      <c r="M91" s="8">
        <v>1.0158087236186259E-2</v>
      </c>
      <c r="N91" s="8">
        <v>1.010936079489435E-2</v>
      </c>
      <c r="O91" s="8">
        <v>1.011319059455142E-2</v>
      </c>
      <c r="P91" s="8">
        <v>1.0152955198022279E-2</v>
      </c>
      <c r="Q91" s="8">
        <v>1.00975449054599E-2</v>
      </c>
      <c r="R91" s="8">
        <v>1.0072852707146189E-2</v>
      </c>
      <c r="S91" s="8">
        <v>1.0062054283311101E-2</v>
      </c>
      <c r="T91" s="8">
        <v>1.0079750246042931E-2</v>
      </c>
      <c r="U91" s="8">
        <v>1.0057481019666799E-2</v>
      </c>
      <c r="V91" s="8">
        <v>1.0034594266944311E-2</v>
      </c>
      <c r="W91" s="8">
        <v>1.0006693630980451E-2</v>
      </c>
      <c r="X91" s="8">
        <v>1.0044550449157981E-2</v>
      </c>
      <c r="Y91" s="8">
        <v>1.0028548650618151E-2</v>
      </c>
      <c r="Z91" s="8">
        <v>1.0026281544519532E-2</v>
      </c>
      <c r="AA91" s="8">
        <v>1.0038385279255038E-2</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87406.804907015889</v>
      </c>
      <c r="D93" s="67">
        <v>161065.60142844287</v>
      </c>
      <c r="E93" s="67">
        <v>221360.28937741849</v>
      </c>
      <c r="F93" s="67">
        <v>274158.75994897808</v>
      </c>
      <c r="G93" s="67">
        <v>280744.05169719289</v>
      </c>
      <c r="H93" s="67">
        <v>285258.91850340198</v>
      </c>
      <c r="I93" s="67">
        <v>285863.46757660405</v>
      </c>
      <c r="J93" s="67">
        <v>285278.04287942179</v>
      </c>
      <c r="K93" s="67">
        <v>282849.25432265323</v>
      </c>
      <c r="L93" s="67">
        <v>279773.42119629134</v>
      </c>
      <c r="M93" s="67">
        <v>274125.40920078079</v>
      </c>
      <c r="N93" s="67">
        <v>268656.21925084072</v>
      </c>
      <c r="O93" s="67">
        <v>262672.78116106777</v>
      </c>
      <c r="P93" s="67">
        <v>256939.31632604953</v>
      </c>
      <c r="Q93" s="67">
        <v>239451.91596434067</v>
      </c>
      <c r="R93" s="67">
        <v>223786.83904601005</v>
      </c>
      <c r="S93" s="67">
        <v>209146.58006033994</v>
      </c>
      <c r="T93" s="67">
        <v>195981.44810347841</v>
      </c>
      <c r="U93" s="67">
        <v>182642.86694684988</v>
      </c>
      <c r="V93" s="67">
        <v>170694.26967919321</v>
      </c>
      <c r="W93" s="67">
        <v>159527.35520572864</v>
      </c>
      <c r="X93" s="67">
        <v>149485.60074403448</v>
      </c>
      <c r="Y93" s="67">
        <v>139311.5472685369</v>
      </c>
      <c r="Z93" s="67">
        <v>130197.7093436103</v>
      </c>
      <c r="AA93" s="67">
        <v>121680.10381114802</v>
      </c>
    </row>
  </sheetData>
  <sheetProtection algorithmName="SHA-512" hashValue="Dx+uFmbC4rojvWaPaGd+tef8eqIg4j6FYRAm6GpCP84fQJeg/pIYM07+WfE8dmORq6dlyi/7/sgL8qDnpdKPsg==" saltValue="B/cKUsV99ie7T76X6sxvW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5"/>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85546875" bestFit="1" customWidth="1"/>
    <col min="6" max="6" width="12" bestFit="1" customWidth="1"/>
    <col min="7" max="7" width="10.85546875" bestFit="1" customWidth="1"/>
    <col min="8" max="10" width="8" bestFit="1" customWidth="1"/>
    <col min="11" max="11" width="10.85546875" bestFit="1" customWidth="1"/>
    <col min="12" max="12" width="9.85546875" bestFit="1" customWidth="1"/>
    <col min="13" max="14" width="8" bestFit="1" customWidth="1"/>
    <col min="15" max="15" width="10.85546875" bestFit="1" customWidth="1"/>
    <col min="16" max="16" width="8" bestFit="1" customWidth="1"/>
    <col min="17" max="17" width="10.85546875" bestFit="1" customWidth="1"/>
    <col min="18" max="27" width="8" bestFit="1" customWidth="1"/>
    <col min="28" max="31" width="9.42578125" customWidth="1"/>
  </cols>
  <sheetData>
    <row r="1" spans="1:27" ht="23.25" customHeight="1">
      <c r="A1" s="65" t="s">
        <v>203</v>
      </c>
      <c r="B1" s="70"/>
      <c r="C1" s="70"/>
      <c r="D1" s="70"/>
      <c r="E1" s="70"/>
      <c r="F1" s="70"/>
      <c r="G1" s="70"/>
      <c r="H1" s="70"/>
      <c r="I1" s="70"/>
      <c r="J1" s="70"/>
      <c r="K1" s="70"/>
      <c r="L1" s="70"/>
      <c r="M1" s="70"/>
      <c r="N1" s="70"/>
      <c r="O1" s="70"/>
      <c r="P1" s="70"/>
      <c r="Q1" s="70"/>
      <c r="R1" s="70"/>
      <c r="S1" s="70"/>
      <c r="T1" s="70"/>
      <c r="U1" s="70"/>
      <c r="V1" s="70"/>
      <c r="W1" s="70"/>
      <c r="X1" s="70"/>
      <c r="Y1" s="70"/>
      <c r="Z1" s="70"/>
      <c r="AA1" s="70"/>
    </row>
    <row r="2" spans="1:27">
      <c r="A2" s="19" t="s">
        <v>44</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50336.138331412236</v>
      </c>
      <c r="F6" s="8">
        <v>435111.97831135406</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9.9759039661476013E-5</v>
      </c>
      <c r="E7" s="8">
        <v>2.3881740645754312E-3</v>
      </c>
      <c r="F7" s="8">
        <v>111012.86014580542</v>
      </c>
      <c r="G7" s="8">
        <v>0</v>
      </c>
      <c r="H7" s="8">
        <v>1.38435055088679E-5</v>
      </c>
      <c r="I7" s="8">
        <v>0</v>
      </c>
      <c r="J7" s="8">
        <v>0</v>
      </c>
      <c r="K7" s="8">
        <v>6.3684825735126999E-5</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71">
        <v>0</v>
      </c>
      <c r="D18" s="71">
        <v>9.9759039661476013E-5</v>
      </c>
      <c r="E18" s="71">
        <v>50336.140719586299</v>
      </c>
      <c r="F18" s="71">
        <v>546124.83845715947</v>
      </c>
      <c r="G18" s="71">
        <v>0</v>
      </c>
      <c r="H18" s="71">
        <v>1.38435055088679E-5</v>
      </c>
      <c r="I18" s="71">
        <v>0</v>
      </c>
      <c r="J18" s="71">
        <v>0</v>
      </c>
      <c r="K18" s="71">
        <v>6.3684825735126999E-5</v>
      </c>
      <c r="L18" s="71">
        <v>0</v>
      </c>
      <c r="M18" s="71">
        <v>0</v>
      </c>
      <c r="N18" s="71">
        <v>0</v>
      </c>
      <c r="O18" s="71">
        <v>0</v>
      </c>
      <c r="P18" s="71">
        <v>0</v>
      </c>
      <c r="Q18" s="71">
        <v>0</v>
      </c>
      <c r="R18" s="71">
        <v>0</v>
      </c>
      <c r="S18" s="71">
        <v>0</v>
      </c>
      <c r="T18" s="71">
        <v>0</v>
      </c>
      <c r="U18" s="71">
        <v>0</v>
      </c>
      <c r="V18" s="71">
        <v>0</v>
      </c>
      <c r="W18" s="71">
        <v>0</v>
      </c>
      <c r="X18" s="71">
        <v>0</v>
      </c>
      <c r="Y18" s="71">
        <v>0</v>
      </c>
      <c r="Z18" s="71">
        <v>0</v>
      </c>
      <c r="AA18" s="71">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3.1670308306942594E-3</v>
      </c>
      <c r="F21" s="8">
        <v>143421.30181910787</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71">
        <v>0</v>
      </c>
      <c r="D33" s="71">
        <v>0</v>
      </c>
      <c r="E33" s="71">
        <v>3.1670308306942594E-3</v>
      </c>
      <c r="F33" s="71">
        <v>143421.30181910787</v>
      </c>
      <c r="G33" s="71">
        <v>0</v>
      </c>
      <c r="H33" s="71">
        <v>0</v>
      </c>
      <c r="I33" s="71">
        <v>0</v>
      </c>
      <c r="J33" s="71">
        <v>0</v>
      </c>
      <c r="K33" s="71">
        <v>0</v>
      </c>
      <c r="L33" s="71">
        <v>0</v>
      </c>
      <c r="M33" s="71">
        <v>0</v>
      </c>
      <c r="N33" s="71">
        <v>0</v>
      </c>
      <c r="O33" s="71">
        <v>0</v>
      </c>
      <c r="P33" s="71">
        <v>0</v>
      </c>
      <c r="Q33" s="71">
        <v>0</v>
      </c>
      <c r="R33" s="71">
        <v>0</v>
      </c>
      <c r="S33" s="71">
        <v>0</v>
      </c>
      <c r="T33" s="71">
        <v>0</v>
      </c>
      <c r="U33" s="71">
        <v>0</v>
      </c>
      <c r="V33" s="71">
        <v>0</v>
      </c>
      <c r="W33" s="71">
        <v>0</v>
      </c>
      <c r="X33" s="71">
        <v>0</v>
      </c>
      <c r="Y33" s="71">
        <v>0</v>
      </c>
      <c r="Z33" s="71">
        <v>0</v>
      </c>
      <c r="AA33" s="71">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50336.135164381405</v>
      </c>
      <c r="F36" s="8">
        <v>291690.67649224622</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71">
        <v>0</v>
      </c>
      <c r="D48" s="71">
        <v>0</v>
      </c>
      <c r="E48" s="71">
        <v>50336.135164381405</v>
      </c>
      <c r="F48" s="71">
        <v>291690.67649224622</v>
      </c>
      <c r="G48" s="71">
        <v>0</v>
      </c>
      <c r="H48" s="71">
        <v>0</v>
      </c>
      <c r="I48" s="71">
        <v>0</v>
      </c>
      <c r="J48" s="71">
        <v>0</v>
      </c>
      <c r="K48" s="71">
        <v>0</v>
      </c>
      <c r="L48" s="71">
        <v>0</v>
      </c>
      <c r="M48" s="71">
        <v>0</v>
      </c>
      <c r="N48" s="71">
        <v>0</v>
      </c>
      <c r="O48" s="71">
        <v>0</v>
      </c>
      <c r="P48" s="71">
        <v>0</v>
      </c>
      <c r="Q48" s="71">
        <v>0</v>
      </c>
      <c r="R48" s="71">
        <v>0</v>
      </c>
      <c r="S48" s="71">
        <v>0</v>
      </c>
      <c r="T48" s="71">
        <v>0</v>
      </c>
      <c r="U48" s="71">
        <v>0</v>
      </c>
      <c r="V48" s="71">
        <v>0</v>
      </c>
      <c r="W48" s="71">
        <v>0</v>
      </c>
      <c r="X48" s="71">
        <v>0</v>
      </c>
      <c r="Y48" s="71">
        <v>0</v>
      </c>
      <c r="Z48" s="71">
        <v>0</v>
      </c>
      <c r="AA48" s="71">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9.9759039661476013E-5</v>
      </c>
      <c r="E52" s="8">
        <v>2.3881740645754312E-3</v>
      </c>
      <c r="F52" s="8">
        <v>111012.86014580542</v>
      </c>
      <c r="G52" s="8">
        <v>0</v>
      </c>
      <c r="H52" s="8">
        <v>1.38435055088679E-5</v>
      </c>
      <c r="I52" s="8">
        <v>0</v>
      </c>
      <c r="J52" s="8">
        <v>0</v>
      </c>
      <c r="K52" s="8">
        <v>6.3684825735126999E-5</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71">
        <v>0</v>
      </c>
      <c r="D63" s="71">
        <v>9.9759039661476013E-5</v>
      </c>
      <c r="E63" s="71">
        <v>2.3881740645754312E-3</v>
      </c>
      <c r="F63" s="71">
        <v>111012.86014580542</v>
      </c>
      <c r="G63" s="71">
        <v>0</v>
      </c>
      <c r="H63" s="71">
        <v>1.38435055088679E-5</v>
      </c>
      <c r="I63" s="71">
        <v>0</v>
      </c>
      <c r="J63" s="71">
        <v>0</v>
      </c>
      <c r="K63" s="71">
        <v>6.3684825735126999E-5</v>
      </c>
      <c r="L63" s="71">
        <v>0</v>
      </c>
      <c r="M63" s="71">
        <v>0</v>
      </c>
      <c r="N63" s="71">
        <v>0</v>
      </c>
      <c r="O63" s="71">
        <v>0</v>
      </c>
      <c r="P63" s="71">
        <v>0</v>
      </c>
      <c r="Q63" s="71">
        <v>0</v>
      </c>
      <c r="R63" s="71">
        <v>0</v>
      </c>
      <c r="S63" s="71">
        <v>0</v>
      </c>
      <c r="T63" s="71">
        <v>0</v>
      </c>
      <c r="U63" s="71">
        <v>0</v>
      </c>
      <c r="V63" s="71">
        <v>0</v>
      </c>
      <c r="W63" s="71">
        <v>0</v>
      </c>
      <c r="X63" s="71">
        <v>0</v>
      </c>
      <c r="Y63" s="71">
        <v>0</v>
      </c>
      <c r="Z63" s="71">
        <v>0</v>
      </c>
      <c r="AA63" s="71">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71">
        <v>0</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71">
        <v>0</v>
      </c>
      <c r="D93" s="71">
        <v>0</v>
      </c>
      <c r="E93" s="71">
        <v>0</v>
      </c>
      <c r="F93" s="71">
        <v>0</v>
      </c>
      <c r="G93" s="71">
        <v>0</v>
      </c>
      <c r="H93" s="71">
        <v>0</v>
      </c>
      <c r="I93" s="71">
        <v>0</v>
      </c>
      <c r="J93" s="71">
        <v>0</v>
      </c>
      <c r="K93" s="71">
        <v>0</v>
      </c>
      <c r="L93" s="71">
        <v>0</v>
      </c>
      <c r="M93" s="71">
        <v>0</v>
      </c>
      <c r="N93" s="71">
        <v>0</v>
      </c>
      <c r="O93" s="71">
        <v>0</v>
      </c>
      <c r="P93" s="71">
        <v>0</v>
      </c>
      <c r="Q93" s="71">
        <v>0</v>
      </c>
      <c r="R93" s="71">
        <v>0</v>
      </c>
      <c r="S93" s="71">
        <v>0</v>
      </c>
      <c r="T93" s="71">
        <v>0</v>
      </c>
      <c r="U93" s="71">
        <v>0</v>
      </c>
      <c r="V93" s="71">
        <v>0</v>
      </c>
      <c r="W93" s="71">
        <v>0</v>
      </c>
      <c r="X93" s="71">
        <v>0</v>
      </c>
      <c r="Y93" s="71">
        <v>0</v>
      </c>
      <c r="Z93" s="71">
        <v>0</v>
      </c>
      <c r="AA93" s="71">
        <v>0</v>
      </c>
    </row>
    <row r="95" spans="1:27" collapsed="1"/>
  </sheetData>
  <sheetProtection algorithmName="SHA-512" hashValue="kfH0h7h9lKKLdJn43qyDf+5PEQwg1DkadxUYOuRtgd9cqGOipxeCaWx077CnWsnAQ7B0lgwldWP9KiK/hnPb8Q==" saltValue="WYKbrEmqszpK9F3lSYsqc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204</v>
      </c>
      <c r="B1" s="70"/>
      <c r="C1" s="70"/>
      <c r="D1" s="70"/>
      <c r="E1" s="70"/>
      <c r="F1" s="70"/>
      <c r="G1" s="70"/>
      <c r="H1" s="70"/>
      <c r="I1" s="70"/>
      <c r="J1" s="70"/>
      <c r="K1" s="70"/>
      <c r="L1" s="70"/>
      <c r="M1" s="70"/>
      <c r="N1" s="70"/>
      <c r="O1" s="70"/>
      <c r="P1" s="70"/>
      <c r="Q1" s="70"/>
      <c r="R1" s="70"/>
      <c r="S1" s="70"/>
      <c r="T1" s="70"/>
      <c r="U1" s="70"/>
      <c r="V1" s="70"/>
      <c r="W1" s="70"/>
      <c r="X1" s="70"/>
      <c r="Y1" s="70"/>
      <c r="Z1" s="70"/>
      <c r="AA1" s="70"/>
    </row>
    <row r="2" spans="1:27" ht="15" customHeight="1">
      <c r="A2" s="19" t="s">
        <v>68</v>
      </c>
      <c r="B2" s="79" t="s">
        <v>219</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14</v>
      </c>
      <c r="C6" s="8">
        <v>14.072693207910623</v>
      </c>
      <c r="D6" s="8">
        <v>4538.655003675738</v>
      </c>
      <c r="E6" s="8">
        <v>24676.060230369061</v>
      </c>
      <c r="F6" s="8">
        <v>34211.140685075952</v>
      </c>
      <c r="G6" s="8">
        <v>31973.028668896481</v>
      </c>
      <c r="H6" s="8">
        <v>29960.424915824766</v>
      </c>
      <c r="I6" s="8">
        <v>27921.305341211817</v>
      </c>
      <c r="J6" s="8">
        <v>26094.677883024829</v>
      </c>
      <c r="K6" s="8">
        <v>24387.54941786348</v>
      </c>
      <c r="L6" s="8">
        <v>22852.428238922039</v>
      </c>
      <c r="M6" s="8">
        <v>21297.082015862117</v>
      </c>
      <c r="N6" s="8">
        <v>19903.814964062265</v>
      </c>
      <c r="O6" s="8">
        <v>18601.696224350813</v>
      </c>
      <c r="P6" s="8">
        <v>17430.776697448142</v>
      </c>
      <c r="Q6" s="8">
        <v>16244.430441083845</v>
      </c>
      <c r="R6" s="8">
        <v>15181.710690044016</v>
      </c>
      <c r="S6" s="8">
        <v>14188.514661657631</v>
      </c>
      <c r="T6" s="8">
        <v>13295.391332358249</v>
      </c>
      <c r="U6" s="8">
        <v>12390.501206922181</v>
      </c>
      <c r="V6" s="8">
        <v>11579.907723120463</v>
      </c>
      <c r="W6" s="8">
        <v>10822.343666242779</v>
      </c>
      <c r="X6" s="8">
        <v>10141.11044782277</v>
      </c>
      <c r="Y6" s="8">
        <v>9450.9020550830901</v>
      </c>
      <c r="Z6" s="8">
        <v>8832.618744703168</v>
      </c>
      <c r="AA6" s="8">
        <v>9022.9403907127544</v>
      </c>
    </row>
    <row r="7" spans="1:27">
      <c r="A7" s="16" t="s">
        <v>23</v>
      </c>
      <c r="B7" s="16" t="s">
        <v>14</v>
      </c>
      <c r="C7" s="8">
        <v>1.0669903102676055E-3</v>
      </c>
      <c r="D7" s="8">
        <v>1.0718666680050307E-3</v>
      </c>
      <c r="E7" s="8">
        <v>1.0701688323904088E-3</v>
      </c>
      <c r="F7" s="8">
        <v>8828.639296155121</v>
      </c>
      <c r="G7" s="8">
        <v>8251.0648334376474</v>
      </c>
      <c r="H7" s="8">
        <v>7731.9286807129301</v>
      </c>
      <c r="I7" s="8">
        <v>7205.6903159441954</v>
      </c>
      <c r="J7" s="8">
        <v>6734.2900833340218</v>
      </c>
      <c r="K7" s="8">
        <v>6293.7291242425854</v>
      </c>
      <c r="L7" s="8">
        <v>5897.5583153643365</v>
      </c>
      <c r="M7" s="8">
        <v>5496.1679960922293</v>
      </c>
      <c r="N7" s="8">
        <v>5136.6056720191209</v>
      </c>
      <c r="O7" s="8">
        <v>4800.5661168680017</v>
      </c>
      <c r="P7" s="8">
        <v>4498.3853240899307</v>
      </c>
      <c r="Q7" s="8">
        <v>4192.2233316135735</v>
      </c>
      <c r="R7" s="8">
        <v>3917.9658047984954</v>
      </c>
      <c r="S7" s="8">
        <v>3662.2735008392142</v>
      </c>
      <c r="T7" s="8">
        <v>3431.7447336786768</v>
      </c>
      <c r="U7" s="8">
        <v>3198.620475139659</v>
      </c>
      <c r="V7" s="8">
        <v>2989.3650045933264</v>
      </c>
      <c r="W7" s="8">
        <v>2793.7991576614654</v>
      </c>
      <c r="X7" s="8">
        <v>2624.066281933452</v>
      </c>
      <c r="Y7" s="8">
        <v>2473.7542335922876</v>
      </c>
      <c r="Z7" s="8">
        <v>2312.3265204874215</v>
      </c>
      <c r="AA7" s="8">
        <v>2169.6622556087955</v>
      </c>
    </row>
    <row r="8" spans="1:27">
      <c r="A8" s="16" t="s">
        <v>24</v>
      </c>
      <c r="B8" s="16" t="s">
        <v>14</v>
      </c>
      <c r="C8" s="8">
        <v>4.8324251637880706E-6</v>
      </c>
      <c r="D8" s="8">
        <v>5.8776922023536404E-6</v>
      </c>
      <c r="E8" s="8">
        <v>7.1327903606334996E-6</v>
      </c>
      <c r="F8" s="8">
        <v>26.133918116984749</v>
      </c>
      <c r="G8" s="8">
        <v>24.424223543847173</v>
      </c>
      <c r="H8" s="8">
        <v>22.886794651531822</v>
      </c>
      <c r="I8" s="8">
        <v>21.329110267878725</v>
      </c>
      <c r="J8" s="8">
        <v>19.933748607499989</v>
      </c>
      <c r="K8" s="8">
        <v>18.629672187765681</v>
      </c>
      <c r="L8" s="8">
        <v>17.456992451356932</v>
      </c>
      <c r="M8" s="8">
        <v>16.268862918154245</v>
      </c>
      <c r="N8" s="8">
        <v>15.204545960169625</v>
      </c>
      <c r="O8" s="8">
        <v>14.209857117870744</v>
      </c>
      <c r="P8" s="8">
        <v>13.31539137003236</v>
      </c>
      <c r="Q8" s="8">
        <v>12.409140968762092</v>
      </c>
      <c r="R8" s="8">
        <v>11.597328955451461</v>
      </c>
      <c r="S8" s="8">
        <v>10.838626027550188</v>
      </c>
      <c r="T8" s="8">
        <v>10.156368589586647</v>
      </c>
      <c r="U8" s="8">
        <v>9.4651225524402065</v>
      </c>
      <c r="V8" s="8">
        <v>8.8459098657648294</v>
      </c>
      <c r="W8" s="8">
        <v>8.2672065783623054</v>
      </c>
      <c r="X8" s="8">
        <v>7.7468124407089807</v>
      </c>
      <c r="Y8" s="8">
        <v>7.2195621638372298</v>
      </c>
      <c r="Z8" s="8">
        <v>6.7472557236492863</v>
      </c>
      <c r="AA8" s="8">
        <v>6.3058490720261311</v>
      </c>
    </row>
    <row r="9" spans="1:27">
      <c r="A9" s="16" t="s">
        <v>25</v>
      </c>
      <c r="B9" s="16" t="s">
        <v>14</v>
      </c>
      <c r="C9" s="8">
        <v>140.34338951855406</v>
      </c>
      <c r="D9" s="8">
        <v>131.50926999056131</v>
      </c>
      <c r="E9" s="8">
        <v>122.55875323514094</v>
      </c>
      <c r="F9" s="8">
        <v>336.43275311370826</v>
      </c>
      <c r="G9" s="8">
        <v>314.42313528915406</v>
      </c>
      <c r="H9" s="8">
        <v>294.63116884105801</v>
      </c>
      <c r="I9" s="8">
        <v>274.57844598302665</v>
      </c>
      <c r="J9" s="8">
        <v>256.61537295864593</v>
      </c>
      <c r="K9" s="8">
        <v>239.82745422522393</v>
      </c>
      <c r="L9" s="8">
        <v>224.73105712101372</v>
      </c>
      <c r="M9" s="8">
        <v>209.43576650327674</v>
      </c>
      <c r="N9" s="8">
        <v>195.73436418169621</v>
      </c>
      <c r="O9" s="8">
        <v>182.9293162636848</v>
      </c>
      <c r="P9" s="8">
        <v>171.41449150775054</v>
      </c>
      <c r="Q9" s="8">
        <v>159.74799179949255</v>
      </c>
      <c r="R9" s="8">
        <v>149.29849353293835</v>
      </c>
      <c r="S9" s="8">
        <v>139.531422516014</v>
      </c>
      <c r="T9" s="8">
        <v>130.7483564117627</v>
      </c>
      <c r="U9" s="8">
        <v>121.84965400138265</v>
      </c>
      <c r="V9" s="8">
        <v>113.87819227755219</v>
      </c>
      <c r="W9" s="8">
        <v>106.42822355673454</v>
      </c>
      <c r="X9" s="8">
        <v>99.728909749736843</v>
      </c>
      <c r="Y9" s="8">
        <v>92.941372731827244</v>
      </c>
      <c r="Z9" s="8">
        <v>86.862807270655622</v>
      </c>
      <c r="AA9" s="8">
        <v>81.18721471409431</v>
      </c>
    </row>
    <row r="10" spans="1:27">
      <c r="A10" s="16" t="s">
        <v>26</v>
      </c>
      <c r="B10" s="16" t="s">
        <v>14</v>
      </c>
      <c r="C10" s="8">
        <v>1.3867158106294959E-5</v>
      </c>
      <c r="D10" s="8">
        <v>1.299426318127834E-5</v>
      </c>
      <c r="E10" s="8">
        <v>1.210986796657992E-5</v>
      </c>
      <c r="F10" s="8">
        <v>1.1317633610473838E-5</v>
      </c>
      <c r="G10" s="8">
        <v>1.0577227670394001E-5</v>
      </c>
      <c r="H10" s="8">
        <v>9.9114237411778703E-6</v>
      </c>
      <c r="I10" s="8">
        <v>1.207811214614938E-5</v>
      </c>
      <c r="J10" s="8">
        <v>1.294913078080305E-5</v>
      </c>
      <c r="K10" s="8">
        <v>1.210199138055732E-5</v>
      </c>
      <c r="L10" s="8">
        <v>1.329527948136926E-5</v>
      </c>
      <c r="M10" s="8">
        <v>1.4491021989230021E-5</v>
      </c>
      <c r="N10" s="8">
        <v>1.3543011201115829E-5</v>
      </c>
      <c r="O10" s="8">
        <v>1.437382101526805E-5</v>
      </c>
      <c r="P10" s="8">
        <v>1.3469033219444989E-5</v>
      </c>
      <c r="Q10" s="8">
        <v>1.424404241551459E-5</v>
      </c>
      <c r="R10" s="8">
        <v>1.4938258986947998E-5</v>
      </c>
      <c r="S10" s="8">
        <v>1.5454530664492144E-5</v>
      </c>
      <c r="T10" s="8">
        <v>1.5911353604193131E-5</v>
      </c>
      <c r="U10" s="8">
        <v>1.644580279758953E-5</v>
      </c>
      <c r="V10" s="8">
        <v>1.8398450192297316E-5</v>
      </c>
      <c r="W10" s="8">
        <v>1.9624246535249769E-5</v>
      </c>
      <c r="X10" s="8">
        <v>2.2558582177110847E-5</v>
      </c>
      <c r="Y10" s="8">
        <v>2.4807413419646663E-5</v>
      </c>
      <c r="Z10" s="8">
        <v>2.7384918471508055E-5</v>
      </c>
      <c r="AA10" s="8">
        <v>3.0705038629310869E-5</v>
      </c>
    </row>
    <row r="11" spans="1:27">
      <c r="A11" s="72" t="s">
        <v>16</v>
      </c>
      <c r="B11" s="72" t="s">
        <v>82</v>
      </c>
      <c r="C11" s="71">
        <v>154.41716841635824</v>
      </c>
      <c r="D11" s="71">
        <v>4670.1653644049229</v>
      </c>
      <c r="E11" s="71">
        <v>24798.620073015692</v>
      </c>
      <c r="F11" s="71">
        <v>43402.346663779397</v>
      </c>
      <c r="G11" s="71">
        <v>40562.940871744358</v>
      </c>
      <c r="H11" s="71">
        <v>38009.871569941708</v>
      </c>
      <c r="I11" s="71">
        <v>35422.903225485024</v>
      </c>
      <c r="J11" s="71">
        <v>33105.517100874131</v>
      </c>
      <c r="K11" s="71">
        <v>30939.735680621048</v>
      </c>
      <c r="L11" s="71">
        <v>28992.174617154029</v>
      </c>
      <c r="M11" s="71">
        <v>27018.954655866801</v>
      </c>
      <c r="N11" s="71">
        <v>25251.359559766261</v>
      </c>
      <c r="O11" s="71">
        <v>23599.401528974195</v>
      </c>
      <c r="P11" s="71">
        <v>22113.891917884892</v>
      </c>
      <c r="Q11" s="71">
        <v>20608.810919709718</v>
      </c>
      <c r="R11" s="71">
        <v>19260.572332269159</v>
      </c>
      <c r="S11" s="71">
        <v>18001.158226494943</v>
      </c>
      <c r="T11" s="71">
        <v>16868.040806949626</v>
      </c>
      <c r="U11" s="71">
        <v>15720.436475061464</v>
      </c>
      <c r="V11" s="71">
        <v>14691.996848255556</v>
      </c>
      <c r="W11" s="71">
        <v>13730.83827366359</v>
      </c>
      <c r="X11" s="71">
        <v>12872.65247450525</v>
      </c>
      <c r="Y11" s="71">
        <v>12024.817248378456</v>
      </c>
      <c r="Z11" s="71">
        <v>11238.555355569812</v>
      </c>
      <c r="AA11" s="71">
        <v>11280.095740812711</v>
      </c>
    </row>
  </sheetData>
  <sheetProtection algorithmName="SHA-512" hashValue="vUTgXrDfPmpYPxIot544HR+NW9vgqY5ewtcFgIU9/qafaE2kYhPlr4NN0QYLXrJ3YTFHRl/XSF8nNO3/KIpxIg==" saltValue="FWjL8Oa5TrHo+18AKBU26w=="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213</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6</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6</v>
      </c>
      <c r="C6" s="8">
        <v>2.7385994859999998E-3</v>
      </c>
      <c r="D6" s="8">
        <v>6576.3920835883991</v>
      </c>
      <c r="E6" s="8">
        <v>2.8032804800000007E-3</v>
      </c>
      <c r="F6" s="8">
        <v>81317.833838000006</v>
      </c>
      <c r="G6" s="8">
        <v>2.8400003919999994E-3</v>
      </c>
      <c r="H6" s="8">
        <v>2.8659920319999998E-3</v>
      </c>
      <c r="I6" s="8">
        <v>7574.0231470720992</v>
      </c>
      <c r="J6" s="8">
        <v>2.905297149000001E-3</v>
      </c>
      <c r="K6" s="8">
        <v>2.7466276469999993E-3</v>
      </c>
      <c r="L6" s="8">
        <v>2.6859364940000001E-3</v>
      </c>
      <c r="M6" s="8">
        <v>2.7314020490000006E-3</v>
      </c>
      <c r="N6" s="8">
        <v>2.8083892010000002E-3</v>
      </c>
      <c r="O6" s="8">
        <v>2.8452637200000004E-3</v>
      </c>
      <c r="P6" s="8">
        <v>16.758387013204</v>
      </c>
      <c r="Q6" s="8">
        <v>2.9251283840000006E-3</v>
      </c>
      <c r="R6" s="8">
        <v>1666.2713955626402</v>
      </c>
      <c r="S6" s="8">
        <v>1186.05291405608</v>
      </c>
      <c r="T6" s="8">
        <v>66.218820792404998</v>
      </c>
      <c r="U6" s="8">
        <v>115.22134340290599</v>
      </c>
      <c r="V6" s="8">
        <v>2.7530388864730004</v>
      </c>
      <c r="W6" s="8">
        <v>57.07944383937101</v>
      </c>
      <c r="X6" s="8">
        <v>23.822306160834</v>
      </c>
      <c r="Y6" s="8">
        <v>2440.0564853733504</v>
      </c>
      <c r="Z6" s="8">
        <v>14.104896002838998</v>
      </c>
      <c r="AA6" s="8">
        <v>47.180464264649991</v>
      </c>
    </row>
    <row r="7" spans="1:27">
      <c r="A7" s="16" t="s">
        <v>23</v>
      </c>
      <c r="B7" s="16" t="s">
        <v>6</v>
      </c>
      <c r="C7" s="8">
        <v>2.38243762E-3</v>
      </c>
      <c r="D7" s="8">
        <v>2.3879316400000003E-3</v>
      </c>
      <c r="E7" s="8">
        <v>1517.3115130442</v>
      </c>
      <c r="F7" s="8">
        <v>140182.33475000001</v>
      </c>
      <c r="G7" s="8">
        <v>2.4222058799999997E-3</v>
      </c>
      <c r="H7" s="8">
        <v>2.4316221399999999E-3</v>
      </c>
      <c r="I7" s="8">
        <v>75.811909443229993</v>
      </c>
      <c r="J7" s="8">
        <v>46.342716675100014</v>
      </c>
      <c r="K7" s="8">
        <v>16.9755186113</v>
      </c>
      <c r="L7" s="8">
        <v>2.3441500200000005E-3</v>
      </c>
      <c r="M7" s="8">
        <v>2.3768485699999999E-3</v>
      </c>
      <c r="N7" s="8">
        <v>4153.8799350000008</v>
      </c>
      <c r="O7" s="8">
        <v>2.4669894900000004E-3</v>
      </c>
      <c r="P7" s="8">
        <v>104.17066717647998</v>
      </c>
      <c r="Q7" s="8">
        <v>2.5067917399999996E-3</v>
      </c>
      <c r="R7" s="8">
        <v>513.15786263566997</v>
      </c>
      <c r="S7" s="8">
        <v>520.43268035746996</v>
      </c>
      <c r="T7" s="8">
        <v>1113.473786</v>
      </c>
      <c r="U7" s="8">
        <v>622.33212718127004</v>
      </c>
      <c r="V7" s="8">
        <v>71.898883314120013</v>
      </c>
      <c r="W7" s="8">
        <v>3274.3603600000001</v>
      </c>
      <c r="X7" s="8">
        <v>202.43648937175999</v>
      </c>
      <c r="Y7" s="8">
        <v>4746.1011392820892</v>
      </c>
      <c r="Z7" s="8">
        <v>893.78883605619001</v>
      </c>
      <c r="AA7" s="8">
        <v>670.65847716371002</v>
      </c>
    </row>
    <row r="8" spans="1:27">
      <c r="A8" s="16" t="s">
        <v>24</v>
      </c>
      <c r="B8" s="16" t="s">
        <v>6</v>
      </c>
      <c r="C8" s="8">
        <v>5.2582485100000007E-3</v>
      </c>
      <c r="D8" s="8">
        <v>2.7030946500000001E-3</v>
      </c>
      <c r="E8" s="8">
        <v>2.8557018000000003E-3</v>
      </c>
      <c r="F8" s="8">
        <v>12121.708226459092</v>
      </c>
      <c r="G8" s="8">
        <v>2.9263619399999999E-3</v>
      </c>
      <c r="H8" s="8">
        <v>2.9409883400000007E-3</v>
      </c>
      <c r="I8" s="8">
        <v>99296.753064999997</v>
      </c>
      <c r="J8" s="8">
        <v>3.0042890799999999E-3</v>
      </c>
      <c r="K8" s="8">
        <v>2.7498542999999996E-3</v>
      </c>
      <c r="L8" s="8">
        <v>2.6765692400000001E-3</v>
      </c>
      <c r="M8" s="8">
        <v>2.7090652799999998E-3</v>
      </c>
      <c r="N8" s="8">
        <v>2.8010000699999998E-3</v>
      </c>
      <c r="O8" s="8">
        <v>2.8031701800000004E-3</v>
      </c>
      <c r="P8" s="8">
        <v>3007.09426683736</v>
      </c>
      <c r="Q8" s="8">
        <v>2.8508761700000002E-3</v>
      </c>
      <c r="R8" s="8">
        <v>27504.5240820668</v>
      </c>
      <c r="S8" s="8">
        <v>1.3193661423800001</v>
      </c>
      <c r="T8" s="8">
        <v>13277.627810201609</v>
      </c>
      <c r="U8" s="8">
        <v>589.74682270410005</v>
      </c>
      <c r="V8" s="8">
        <v>4.0184097586499998</v>
      </c>
      <c r="W8" s="8">
        <v>4208.1798027485092</v>
      </c>
      <c r="X8" s="8">
        <v>31.404111815610005</v>
      </c>
      <c r="Y8" s="8">
        <v>10571.22403492038</v>
      </c>
      <c r="Z8" s="8">
        <v>13.345872095920001</v>
      </c>
      <c r="AA8" s="8">
        <v>27.563635566429994</v>
      </c>
    </row>
    <row r="9" spans="1:27">
      <c r="A9" s="16" t="s">
        <v>25</v>
      </c>
      <c r="B9" s="16" t="s">
        <v>6</v>
      </c>
      <c r="C9" s="8">
        <v>19646.423375107639</v>
      </c>
      <c r="D9" s="8">
        <v>21.169125197300005</v>
      </c>
      <c r="E9" s="8">
        <v>2.3973094699999997E-3</v>
      </c>
      <c r="F9" s="8">
        <v>72946.569088681645</v>
      </c>
      <c r="G9" s="8">
        <v>2.4259079E-3</v>
      </c>
      <c r="H9" s="8">
        <v>2.4375310299999996E-3</v>
      </c>
      <c r="I9" s="8">
        <v>654.54272282290003</v>
      </c>
      <c r="J9" s="8">
        <v>2.5151015400000001E-3</v>
      </c>
      <c r="K9" s="8">
        <v>2.2963711300000001E-3</v>
      </c>
      <c r="L9" s="8">
        <v>20.8806915702</v>
      </c>
      <c r="M9" s="8">
        <v>21.017788394760004</v>
      </c>
      <c r="N9" s="8">
        <v>418.56944215636003</v>
      </c>
      <c r="O9" s="8">
        <v>136.10756118935998</v>
      </c>
      <c r="P9" s="8">
        <v>493.91408654320003</v>
      </c>
      <c r="Q9" s="8">
        <v>69.59582499104998</v>
      </c>
      <c r="R9" s="8">
        <v>629.51506756494996</v>
      </c>
      <c r="S9" s="8">
        <v>62.149984590040006</v>
      </c>
      <c r="T9" s="8">
        <v>1187.1461390032</v>
      </c>
      <c r="U9" s="8">
        <v>667.64109759490009</v>
      </c>
      <c r="V9" s="8">
        <v>634.02013851683</v>
      </c>
      <c r="W9" s="8">
        <v>438.26297447299999</v>
      </c>
      <c r="X9" s="8">
        <v>588.71008897129991</v>
      </c>
      <c r="Y9" s="8">
        <v>771.59543757899996</v>
      </c>
      <c r="Z9" s="8">
        <v>833.80821161429992</v>
      </c>
      <c r="AA9" s="8">
        <v>531.79768738744986</v>
      </c>
    </row>
    <row r="10" spans="1:27">
      <c r="A10" s="16" t="s">
        <v>26</v>
      </c>
      <c r="B10" s="16" t="s">
        <v>6</v>
      </c>
      <c r="C10" s="8">
        <v>1.0332859399999998E-3</v>
      </c>
      <c r="D10" s="8">
        <v>1.0362245400000001E-3</v>
      </c>
      <c r="E10" s="8">
        <v>1.0335396700000001E-3</v>
      </c>
      <c r="F10" s="8">
        <v>1.0323258E-3</v>
      </c>
      <c r="G10" s="8">
        <v>1.0321661300000001E-3</v>
      </c>
      <c r="H10" s="8">
        <v>1.0351146500000002E-3</v>
      </c>
      <c r="I10" s="8">
        <v>1.0326950599999999E-3</v>
      </c>
      <c r="J10" s="8">
        <v>1.03216225E-3</v>
      </c>
      <c r="K10" s="8">
        <v>1.0311921800000002E-3</v>
      </c>
      <c r="L10" s="8">
        <v>1.0331283199999999E-3</v>
      </c>
      <c r="M10" s="8">
        <v>1.0304207E-3</v>
      </c>
      <c r="N10" s="8">
        <v>1.0304716799999999E-3</v>
      </c>
      <c r="O10" s="8">
        <v>1.0301358999999998E-3</v>
      </c>
      <c r="P10" s="8">
        <v>1.0323836E-3</v>
      </c>
      <c r="Q10" s="8">
        <v>1.0290747000000001E-3</v>
      </c>
      <c r="R10" s="8">
        <v>1.02920479E-3</v>
      </c>
      <c r="S10" s="8">
        <v>1.0292496400000001E-3</v>
      </c>
      <c r="T10" s="8">
        <v>1.0317716699999998E-3</v>
      </c>
      <c r="U10" s="8">
        <v>1.0284130999999998E-3</v>
      </c>
      <c r="V10" s="8">
        <v>1.02856373E-3</v>
      </c>
      <c r="W10" s="8">
        <v>1.0285212299999999E-3</v>
      </c>
      <c r="X10" s="8">
        <v>1.0310530999999999E-3</v>
      </c>
      <c r="Y10" s="8">
        <v>1.02777525E-3</v>
      </c>
      <c r="Z10" s="8">
        <v>1.0274873E-3</v>
      </c>
      <c r="AA10" s="8">
        <v>1.02746293E-3</v>
      </c>
    </row>
    <row r="11" spans="1:27">
      <c r="A11" s="72" t="s">
        <v>16</v>
      </c>
      <c r="B11" s="72" t="s">
        <v>82</v>
      </c>
      <c r="C11" s="71">
        <v>19646.434787679194</v>
      </c>
      <c r="D11" s="71">
        <v>6597.5673360365299</v>
      </c>
      <c r="E11" s="71">
        <v>1517.3206028756201</v>
      </c>
      <c r="F11" s="71">
        <v>306568.44693546655</v>
      </c>
      <c r="G11" s="71">
        <v>1.1646642241999999E-2</v>
      </c>
      <c r="H11" s="71">
        <v>1.1711248192000001E-2</v>
      </c>
      <c r="I11" s="71">
        <v>107601.13187703327</v>
      </c>
      <c r="J11" s="71">
        <v>46.352173525119014</v>
      </c>
      <c r="K11" s="71">
        <v>16.984342656557001</v>
      </c>
      <c r="L11" s="71">
        <v>20.889431354273999</v>
      </c>
      <c r="M11" s="71">
        <v>21.026636131359005</v>
      </c>
      <c r="N11" s="71">
        <v>4572.4560170173118</v>
      </c>
      <c r="O11" s="71">
        <v>136.11670674864999</v>
      </c>
      <c r="P11" s="71">
        <v>3621.938439953844</v>
      </c>
      <c r="Q11" s="71">
        <v>69.605136862043977</v>
      </c>
      <c r="R11" s="71">
        <v>30313.469437034848</v>
      </c>
      <c r="S11" s="71">
        <v>1769.9559743956099</v>
      </c>
      <c r="T11" s="71">
        <v>15644.467587768884</v>
      </c>
      <c r="U11" s="71">
        <v>1994.9424192962761</v>
      </c>
      <c r="V11" s="71">
        <v>712.69149903980292</v>
      </c>
      <c r="W11" s="71">
        <v>7977.8836095821107</v>
      </c>
      <c r="X11" s="71">
        <v>846.3740273726039</v>
      </c>
      <c r="Y11" s="71">
        <v>18528.978124930069</v>
      </c>
      <c r="Z11" s="71">
        <v>1755.0488432565489</v>
      </c>
      <c r="AA11" s="71">
        <v>1277.2012918451699</v>
      </c>
    </row>
  </sheetData>
  <sheetProtection algorithmName="SHA-512" hashValue="XqXbPidy/LrHi0se+SgL7kSAtWtXsyc2hoxwNtxhJm+Xp3zgUDPy8ni0Zkd5o5iqA2jBa9+xrZuBb3P/kGy+bA==" saltValue="0dvsh6Fv/0K+HaamUSisd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3A81B-5CC2-4C2B-AA7F-D5D041F2067C}">
  <sheetPr codeName="Sheet56">
    <tabColor rgb="FF57E188"/>
  </sheetPr>
  <dimension ref="A1:AA11"/>
  <sheetViews>
    <sheetView showGridLines="0" zoomScale="85" zoomScaleNormal="85" workbookViewId="0"/>
  </sheetViews>
  <sheetFormatPr defaultColWidth="9.140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5" t="s">
        <v>259</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260</v>
      </c>
      <c r="B2" s="6" t="s">
        <v>261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260</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23</v>
      </c>
      <c r="B7" s="16" t="s">
        <v>260</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24</v>
      </c>
      <c r="B8" s="16" t="s">
        <v>260</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25</v>
      </c>
      <c r="B9" s="16" t="s">
        <v>260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26</v>
      </c>
      <c r="B10" s="16" t="s">
        <v>260</v>
      </c>
      <c r="C10" s="8">
        <v>0</v>
      </c>
      <c r="D10" s="8">
        <v>0</v>
      </c>
      <c r="E10" s="8">
        <v>0</v>
      </c>
      <c r="F10" s="8">
        <v>744.1657919999999</v>
      </c>
      <c r="G10" s="8">
        <v>1489.1568300000001</v>
      </c>
      <c r="H10" s="8">
        <v>1566.619308</v>
      </c>
      <c r="I10" s="8">
        <v>1119.2914619999999</v>
      </c>
      <c r="J10" s="8">
        <v>995.19909800000005</v>
      </c>
      <c r="K10" s="8">
        <v>1247.4239339999999</v>
      </c>
      <c r="L10" s="8">
        <v>1481.0986422999999</v>
      </c>
      <c r="M10" s="8">
        <v>1201.1197480000001</v>
      </c>
      <c r="N10" s="8">
        <v>996.32700399999999</v>
      </c>
      <c r="O10" s="8">
        <v>994.62268879999999</v>
      </c>
      <c r="P10" s="8">
        <v>997.96992079999995</v>
      </c>
      <c r="Q10" s="8">
        <v>1089.7660539999999</v>
      </c>
      <c r="R10" s="8">
        <v>871.83522300000004</v>
      </c>
      <c r="S10" s="8">
        <v>756.832313</v>
      </c>
      <c r="T10" s="8">
        <v>702.78532150000001</v>
      </c>
      <c r="U10" s="8">
        <v>731.754504</v>
      </c>
      <c r="V10" s="8">
        <v>593.91075799999987</v>
      </c>
      <c r="W10" s="8">
        <v>520.38006000000007</v>
      </c>
      <c r="X10" s="8">
        <v>504.97869800000001</v>
      </c>
      <c r="Y10" s="8">
        <v>486.97408899999999</v>
      </c>
      <c r="Z10" s="8">
        <v>465.15078240000003</v>
      </c>
      <c r="AA10" s="8">
        <v>394.70901380000004</v>
      </c>
    </row>
    <row r="11" spans="1:27">
      <c r="A11" s="72" t="s">
        <v>16</v>
      </c>
      <c r="B11" s="72" t="s">
        <v>82</v>
      </c>
      <c r="C11" s="71">
        <f>SUM(C6:C10)</f>
        <v>0</v>
      </c>
      <c r="D11" s="71">
        <f t="shared" ref="D11:AA11" si="0">SUM(D6:D10)</f>
        <v>0</v>
      </c>
      <c r="E11" s="71">
        <f t="shared" si="0"/>
        <v>0</v>
      </c>
      <c r="F11" s="71">
        <f t="shared" si="0"/>
        <v>744.1657919999999</v>
      </c>
      <c r="G11" s="71">
        <f t="shared" si="0"/>
        <v>1489.1568300000001</v>
      </c>
      <c r="H11" s="71">
        <f t="shared" si="0"/>
        <v>1566.619308</v>
      </c>
      <c r="I11" s="71">
        <f t="shared" si="0"/>
        <v>1119.2914619999999</v>
      </c>
      <c r="J11" s="71">
        <f t="shared" si="0"/>
        <v>995.19909800000005</v>
      </c>
      <c r="K11" s="71">
        <f t="shared" si="0"/>
        <v>1247.4239339999999</v>
      </c>
      <c r="L11" s="71">
        <f t="shared" si="0"/>
        <v>1481.0986422999999</v>
      </c>
      <c r="M11" s="71">
        <f t="shared" si="0"/>
        <v>1201.1197480000001</v>
      </c>
      <c r="N11" s="71">
        <f t="shared" si="0"/>
        <v>996.32700399999999</v>
      </c>
      <c r="O11" s="71">
        <f t="shared" si="0"/>
        <v>994.62268879999999</v>
      </c>
      <c r="P11" s="71">
        <f t="shared" si="0"/>
        <v>997.96992079999995</v>
      </c>
      <c r="Q11" s="71">
        <f t="shared" si="0"/>
        <v>1089.7660539999999</v>
      </c>
      <c r="R11" s="71">
        <f t="shared" si="0"/>
        <v>871.83522300000004</v>
      </c>
      <c r="S11" s="71">
        <f t="shared" si="0"/>
        <v>756.832313</v>
      </c>
      <c r="T11" s="71">
        <f t="shared" si="0"/>
        <v>702.78532150000001</v>
      </c>
      <c r="U11" s="71">
        <f t="shared" si="0"/>
        <v>731.754504</v>
      </c>
      <c r="V11" s="71">
        <f t="shared" si="0"/>
        <v>593.91075799999987</v>
      </c>
      <c r="W11" s="71">
        <f t="shared" si="0"/>
        <v>520.38006000000007</v>
      </c>
      <c r="X11" s="71">
        <f t="shared" si="0"/>
        <v>504.97869800000001</v>
      </c>
      <c r="Y11" s="71">
        <f t="shared" si="0"/>
        <v>486.97408899999999</v>
      </c>
      <c r="Z11" s="71">
        <f t="shared" si="0"/>
        <v>465.15078240000003</v>
      </c>
      <c r="AA11" s="71">
        <f t="shared" si="0"/>
        <v>394.70901380000004</v>
      </c>
    </row>
  </sheetData>
  <sheetProtection algorithmName="SHA-512" hashValue="0cJxQgaeujlbyZETSBMn2/wzyoxsrdTXfzULcBqfmVJn7u24rY+4LmZaZI6c6o2cBVn+aa6+HlJmJwm3UvNAPg==" saltValue="p9UMVNzcLFyaAZ3T/yOj2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801D-BDA1-407D-808A-D8B74177507B}">
  <sheetPr codeName="Sheet65">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5" t="s">
        <v>220</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211</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212</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72" t="s">
        <v>16</v>
      </c>
      <c r="B6" s="72" t="s">
        <v>82</v>
      </c>
      <c r="C6" s="71">
        <v>7475752.9122667043</v>
      </c>
      <c r="D6" s="71">
        <v>7124408.2074091053</v>
      </c>
      <c r="E6" s="71">
        <v>5574652.1040227022</v>
      </c>
      <c r="F6" s="71">
        <v>3287385.0247941217</v>
      </c>
      <c r="G6" s="71">
        <v>2317976.0331314225</v>
      </c>
      <c r="H6" s="71">
        <v>2389380.2843310349</v>
      </c>
      <c r="I6" s="71">
        <v>2498412.6617321675</v>
      </c>
      <c r="J6" s="71">
        <v>2473193.5436905166</v>
      </c>
      <c r="K6" s="71">
        <v>2233658.013223534</v>
      </c>
      <c r="L6" s="71">
        <v>2036278.833801527</v>
      </c>
      <c r="M6" s="71">
        <v>2107349.2736542281</v>
      </c>
      <c r="N6" s="71">
        <v>2261509.906445262</v>
      </c>
      <c r="O6" s="71">
        <v>2216690.3362204735</v>
      </c>
      <c r="P6" s="71">
        <v>2066702.261465732</v>
      </c>
      <c r="Q6" s="71">
        <v>1990466.0488809329</v>
      </c>
      <c r="R6" s="71">
        <v>1970813.0346902148</v>
      </c>
      <c r="S6" s="71">
        <v>1976410.2371840416</v>
      </c>
      <c r="T6" s="71">
        <v>1945100.175465293</v>
      </c>
      <c r="U6" s="71">
        <v>1843698.4599143369</v>
      </c>
      <c r="V6" s="71">
        <v>1838240.173508093</v>
      </c>
      <c r="W6" s="71">
        <v>1758736.5703508463</v>
      </c>
      <c r="X6" s="71">
        <v>1498446.5514650226</v>
      </c>
      <c r="Y6" s="71">
        <v>1389642.6267527665</v>
      </c>
      <c r="Z6" s="71">
        <v>1398183.6173358355</v>
      </c>
      <c r="AA6" s="71">
        <v>1352322.2806661418</v>
      </c>
    </row>
  </sheetData>
  <sheetProtection algorithmName="SHA-512" hashValue="+UaVfp2pkqrtI8K11fIrC80wl5C9sA7Erq6rkVK8QU7dxH7MXDsode94EGvm76yQ1B5Tqo3WuemXNv/qgN4I3w==" saltValue="GVho8G5ZucroR/wNQnjqB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527D-A038-432A-A775-B16F353A63D4}">
  <sheetPr codeName="Sheet8">
    <tabColor theme="4"/>
  </sheetPr>
  <dimension ref="A1:B23"/>
  <sheetViews>
    <sheetView showGridLines="0" zoomScale="85" zoomScaleNormal="85" workbookViewId="0"/>
  </sheetViews>
  <sheetFormatPr defaultColWidth="9.42578125" defaultRowHeight="15"/>
  <cols>
    <col min="1" max="1" width="9.42578125" customWidth="1"/>
    <col min="2" max="2" width="126.5703125" customWidth="1"/>
    <col min="3" max="3" width="9.42578125" customWidth="1"/>
  </cols>
  <sheetData>
    <row r="1" spans="1:2">
      <c r="A1" s="1" t="s">
        <v>67</v>
      </c>
    </row>
    <row r="3" spans="1:2" ht="75" customHeight="1">
      <c r="A3" s="2"/>
      <c r="B3" s="76" t="s">
        <v>274</v>
      </c>
    </row>
    <row r="4" spans="1:2" ht="90" customHeight="1">
      <c r="A4" s="2"/>
      <c r="B4" s="76"/>
    </row>
    <row r="5" spans="1:2" ht="60" customHeight="1">
      <c r="A5" s="2"/>
      <c r="B5" s="76"/>
    </row>
    <row r="6" spans="1:2" ht="75" customHeight="1">
      <c r="A6" s="2"/>
      <c r="B6" s="76"/>
    </row>
    <row r="7" spans="1:2" ht="60" customHeight="1">
      <c r="A7" s="2"/>
      <c r="B7" s="76"/>
    </row>
    <row r="8" spans="1:2" ht="60" customHeight="1">
      <c r="A8" s="2"/>
      <c r="B8" s="76"/>
    </row>
    <row r="9" spans="1:2" ht="60" customHeight="1">
      <c r="A9" s="2"/>
      <c r="B9" s="76"/>
    </row>
    <row r="10" spans="1:2" ht="75" customHeight="1">
      <c r="A10" s="2"/>
      <c r="B10" s="76"/>
    </row>
    <row r="11" spans="1:2" ht="120" customHeight="1">
      <c r="A11" s="2"/>
      <c r="B11" s="76"/>
    </row>
    <row r="12" spans="1:2">
      <c r="A12" s="2"/>
      <c r="B12" s="76"/>
    </row>
    <row r="13" spans="1:2">
      <c r="A13" s="2"/>
      <c r="B13" s="76"/>
    </row>
    <row r="14" spans="1:2">
      <c r="A14" s="2"/>
      <c r="B14" s="76"/>
    </row>
    <row r="15" spans="1:2">
      <c r="A15" s="2"/>
      <c r="B15" s="76"/>
    </row>
    <row r="16" spans="1:2">
      <c r="A16" s="2"/>
      <c r="B16" s="76"/>
    </row>
    <row r="17" spans="1:2">
      <c r="A17" s="2"/>
      <c r="B17" s="76"/>
    </row>
    <row r="18" spans="1:2">
      <c r="A18" s="2"/>
      <c r="B18" s="76"/>
    </row>
    <row r="19" spans="1:2">
      <c r="A19" s="2"/>
      <c r="B19" s="76"/>
    </row>
    <row r="20" spans="1:2">
      <c r="A20" s="2"/>
      <c r="B20" s="76"/>
    </row>
    <row r="21" spans="1:2">
      <c r="A21" s="2"/>
      <c r="B21" s="76"/>
    </row>
    <row r="22" spans="1:2">
      <c r="B22" s="76"/>
    </row>
    <row r="23" spans="1:2">
      <c r="B23" s="76"/>
    </row>
  </sheetData>
  <sheetProtection algorithmName="SHA-512" hashValue="okm+xEkn+DNQ7WcsXyn2mI3sS7pmJocrtg4p0aJQolf0IHzYQq3+CZ4ti0w6uo+aWat888aZ9mEC4pSfVFXHZQ==" saltValue="aBgfpUEMBmlZyK0IzC9PPA=="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30A2-D001-4095-A1AA-8E163A5F6AAD}">
  <sheetPr codeName="Sheet32">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customWidth="1"/>
  </cols>
  <sheetData>
    <row r="1" spans="1:27" ht="23.25" customHeight="1">
      <c r="A1" s="65" t="s">
        <v>223</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15">
        <v>0.48947240656140178</v>
      </c>
      <c r="D6" s="15">
        <v>0.46970480018113892</v>
      </c>
      <c r="E6" s="15">
        <v>0.59453451120373957</v>
      </c>
      <c r="F6" s="15">
        <v>0.50070430186015957</v>
      </c>
      <c r="G6" s="15">
        <v>0.59261577091282702</v>
      </c>
      <c r="H6" s="15">
        <v>0.58945180581374013</v>
      </c>
      <c r="I6" s="15">
        <v>0.62281647074665147</v>
      </c>
      <c r="J6" s="15">
        <v>0.60199858868033251</v>
      </c>
      <c r="K6" s="15">
        <v>0.51975065760502626</v>
      </c>
      <c r="L6" s="15">
        <v>0.47322516991119046</v>
      </c>
      <c r="M6" s="15">
        <v>0.47900243773324958</v>
      </c>
      <c r="N6" s="15">
        <v>0.58423831158065953</v>
      </c>
      <c r="O6" s="15">
        <v>0.5548282570232953</v>
      </c>
      <c r="P6" s="15">
        <v>0.53587756882771709</v>
      </c>
      <c r="Q6" s="15">
        <v>0.59012957238551467</v>
      </c>
      <c r="R6" s="15">
        <v>0.59094767950555338</v>
      </c>
      <c r="S6" s="15">
        <v>0.62061345013539693</v>
      </c>
      <c r="T6" s="15">
        <v>0.62287709815215309</v>
      </c>
      <c r="U6" s="15">
        <v>0.58188307120006144</v>
      </c>
      <c r="V6" s="15">
        <v>0.63825101322563083</v>
      </c>
      <c r="W6" s="15">
        <v>0.67786184246035597</v>
      </c>
      <c r="X6" s="15">
        <v>0.57375406829884401</v>
      </c>
      <c r="Y6" s="15">
        <v>0.55984701037382467</v>
      </c>
      <c r="Z6" s="15">
        <v>0.61927066803760922</v>
      </c>
      <c r="AA6" s="15">
        <v>0.6329957117566416</v>
      </c>
    </row>
    <row r="7" spans="1:27">
      <c r="A7" s="16" t="s">
        <v>16</v>
      </c>
      <c r="B7" s="16" t="s">
        <v>11</v>
      </c>
      <c r="C7" s="15">
        <v>0.61958866333290841</v>
      </c>
      <c r="D7" s="15">
        <v>0.64106615810325196</v>
      </c>
      <c r="E7" s="15">
        <v>0.64984961858319323</v>
      </c>
      <c r="F7" s="15">
        <v>0.61442106236891492</v>
      </c>
      <c r="G7" s="15">
        <v>0.62888343597624385</v>
      </c>
      <c r="H7" s="15">
        <v>0.64181077589516045</v>
      </c>
      <c r="I7" s="15">
        <v>0.55743878220538878</v>
      </c>
      <c r="J7" s="15">
        <v>0.68965023309373585</v>
      </c>
      <c r="K7" s="15">
        <v>0.64764873101856946</v>
      </c>
      <c r="L7" s="15">
        <v>0.59994120662214268</v>
      </c>
      <c r="M7" s="15">
        <v>0.60975857227444119</v>
      </c>
      <c r="N7" s="15">
        <v>0.65089158528903535</v>
      </c>
      <c r="O7" s="15">
        <v>0.46696842891066354</v>
      </c>
      <c r="P7" s="15">
        <v>0.37481398028158153</v>
      </c>
      <c r="Q7" s="15">
        <v>0.59920753477825106</v>
      </c>
      <c r="R7" s="15">
        <v>0.62642262258132664</v>
      </c>
      <c r="S7" s="15">
        <v>0.62622497883338579</v>
      </c>
      <c r="T7" s="15">
        <v>0.65872008735606469</v>
      </c>
      <c r="U7" s="15">
        <v>0.61358371971196479</v>
      </c>
      <c r="V7" s="15">
        <v>0.58358743241311195</v>
      </c>
      <c r="W7" s="15">
        <v>0.64304060105186578</v>
      </c>
      <c r="X7" s="15" t="s">
        <v>258</v>
      </c>
      <c r="Y7" s="15" t="s">
        <v>258</v>
      </c>
      <c r="Z7" s="15" t="s">
        <v>258</v>
      </c>
      <c r="AA7" s="15" t="s">
        <v>258</v>
      </c>
    </row>
    <row r="8" spans="1:27">
      <c r="A8" s="16" t="s">
        <v>16</v>
      </c>
      <c r="B8" s="16" t="s">
        <v>7</v>
      </c>
      <c r="C8" s="15">
        <v>7.0905470188367986E-2</v>
      </c>
      <c r="D8" s="15">
        <v>4.9311337743999123E-2</v>
      </c>
      <c r="E8" s="15">
        <v>0.14953685288227572</v>
      </c>
      <c r="F8" s="15">
        <v>0.26901548960198018</v>
      </c>
      <c r="G8" s="15">
        <v>0.21459856998210777</v>
      </c>
      <c r="H8" s="15">
        <v>0.21661374750644061</v>
      </c>
      <c r="I8" s="15">
        <v>0.2119296031113547</v>
      </c>
      <c r="J8" s="15">
        <v>0.24460268101303706</v>
      </c>
      <c r="K8" s="15">
        <v>0.12883873360302547</v>
      </c>
      <c r="L8" s="15">
        <v>7.3210814034830332E-2</v>
      </c>
      <c r="M8" s="15">
        <v>0.11698697854824076</v>
      </c>
      <c r="N8" s="15">
        <v>0.16347872983351605</v>
      </c>
      <c r="O8" s="15">
        <v>0.21315653696421652</v>
      </c>
      <c r="P8" s="15">
        <v>0.2523819994939836</v>
      </c>
      <c r="Q8" s="15">
        <v>0.28296019789360932</v>
      </c>
      <c r="R8" s="15">
        <v>0.31135951447900256</v>
      </c>
      <c r="S8" s="15">
        <v>0.40238567120505025</v>
      </c>
      <c r="T8" s="15">
        <v>0.39558280423598569</v>
      </c>
      <c r="U8" s="15">
        <v>0.30800997883813158</v>
      </c>
      <c r="V8" s="15">
        <v>0.359404023219209</v>
      </c>
      <c r="W8" s="15">
        <v>0.55192405072615758</v>
      </c>
      <c r="X8" s="15">
        <v>0.55436506210972392</v>
      </c>
      <c r="Y8" s="15">
        <v>0.53368131669961349</v>
      </c>
      <c r="Z8" s="15">
        <v>0.53469186006784075</v>
      </c>
      <c r="AA8" s="15">
        <v>0.63242071848176029</v>
      </c>
    </row>
    <row r="9" spans="1:27">
      <c r="A9" s="16" t="s">
        <v>16</v>
      </c>
      <c r="B9" s="16" t="s">
        <v>12</v>
      </c>
      <c r="C9" s="15">
        <v>1.2064312785388128E-2</v>
      </c>
      <c r="D9" s="15">
        <v>4.5599267123287669E-3</v>
      </c>
      <c r="E9" s="15">
        <v>2.900579794520548E-2</v>
      </c>
      <c r="F9" s="15">
        <v>3.4609027397260267E-2</v>
      </c>
      <c r="G9" s="15">
        <v>5.8663200913242008E-2</v>
      </c>
      <c r="H9" s="15">
        <v>4.5191116438356167E-2</v>
      </c>
      <c r="I9" s="15">
        <v>0.18286764840182645</v>
      </c>
      <c r="J9" s="15">
        <v>4.6869360730593612E-2</v>
      </c>
      <c r="K9" s="15">
        <v>2.0374614155251141E-2</v>
      </c>
      <c r="L9" s="15">
        <v>1.121375890410959E-2</v>
      </c>
      <c r="M9" s="15">
        <v>1.4535319634703198E-2</v>
      </c>
      <c r="N9" s="15">
        <v>2.9218454337899543E-2</v>
      </c>
      <c r="O9" s="15">
        <v>4.2099367579908675E-2</v>
      </c>
      <c r="P9" s="15" t="s">
        <v>258</v>
      </c>
      <c r="Q9" s="15" t="s">
        <v>258</v>
      </c>
      <c r="R9" s="15" t="s">
        <v>258</v>
      </c>
      <c r="S9" s="15" t="s">
        <v>258</v>
      </c>
      <c r="T9" s="15" t="s">
        <v>258</v>
      </c>
      <c r="U9" s="15" t="s">
        <v>258</v>
      </c>
      <c r="V9" s="15" t="s">
        <v>258</v>
      </c>
      <c r="W9" s="15" t="s">
        <v>258</v>
      </c>
      <c r="X9" s="15" t="s">
        <v>258</v>
      </c>
      <c r="Y9" s="15" t="s">
        <v>258</v>
      </c>
      <c r="Z9" s="15" t="s">
        <v>258</v>
      </c>
      <c r="AA9" s="15" t="s">
        <v>258</v>
      </c>
    </row>
    <row r="10" spans="1:27">
      <c r="A10" s="16" t="s">
        <v>16</v>
      </c>
      <c r="B10" s="16" t="s">
        <v>4</v>
      </c>
      <c r="C10" s="15">
        <v>4.3366240815141347E-3</v>
      </c>
      <c r="D10" s="15">
        <v>2.0962732925118152E-3</v>
      </c>
      <c r="E10" s="15">
        <v>7.4530424716495658E-3</v>
      </c>
      <c r="F10" s="15">
        <v>8.8812841397388778E-2</v>
      </c>
      <c r="G10" s="15">
        <v>2.3626173705840983E-2</v>
      </c>
      <c r="H10" s="15">
        <v>1.605155977019317E-2</v>
      </c>
      <c r="I10" s="15">
        <v>4.4113481013759774E-2</v>
      </c>
      <c r="J10" s="15">
        <v>1.7853398635950667E-2</v>
      </c>
      <c r="K10" s="15">
        <v>7.3385966644701223E-3</v>
      </c>
      <c r="L10" s="15">
        <v>3.8358558341132923E-3</v>
      </c>
      <c r="M10" s="15">
        <v>5.4994942423875282E-3</v>
      </c>
      <c r="N10" s="15">
        <v>2.2051607384843984E-2</v>
      </c>
      <c r="O10" s="15">
        <v>2.5253449847482578E-2</v>
      </c>
      <c r="P10" s="15">
        <v>4.4788424880157426E-2</v>
      </c>
      <c r="Q10" s="15">
        <v>5.5499609947526729E-2</v>
      </c>
      <c r="R10" s="15">
        <v>7.6845208560460038E-2</v>
      </c>
      <c r="S10" s="15">
        <v>0.10723437749510011</v>
      </c>
      <c r="T10" s="15">
        <v>0.15952151060471056</v>
      </c>
      <c r="U10" s="15">
        <v>0.10110853782912152</v>
      </c>
      <c r="V10" s="15">
        <v>0.14307558383391694</v>
      </c>
      <c r="W10" s="15">
        <v>0.12693540905128378</v>
      </c>
      <c r="X10" s="15">
        <v>0.19508556556687104</v>
      </c>
      <c r="Y10" s="15">
        <v>0.16729549489737458</v>
      </c>
      <c r="Z10" s="15">
        <v>0.1760554954992796</v>
      </c>
      <c r="AA10" s="15">
        <v>0.14243529549002704</v>
      </c>
    </row>
    <row r="11" spans="1:27">
      <c r="A11" s="16" t="s">
        <v>16</v>
      </c>
      <c r="B11" s="16" t="s">
        <v>2</v>
      </c>
      <c r="C11" s="15">
        <v>0.21216358348177575</v>
      </c>
      <c r="D11" s="15">
        <v>0.18524118015016713</v>
      </c>
      <c r="E11" s="15">
        <v>0.2365634641199974</v>
      </c>
      <c r="F11" s="15">
        <v>0.22026548262010665</v>
      </c>
      <c r="G11" s="15">
        <v>0.23961715230974565</v>
      </c>
      <c r="H11" s="15">
        <v>0.22812962208236143</v>
      </c>
      <c r="I11" s="15">
        <v>0.23667533101290006</v>
      </c>
      <c r="J11" s="15">
        <v>0.25194891547549536</v>
      </c>
      <c r="K11" s="15">
        <v>0.23238983057480678</v>
      </c>
      <c r="L11" s="15">
        <v>0.20976592658734544</v>
      </c>
      <c r="M11" s="15">
        <v>0.19875526664377494</v>
      </c>
      <c r="N11" s="15">
        <v>0.24354312554433352</v>
      </c>
      <c r="O11" s="15">
        <v>0.21448426365721979</v>
      </c>
      <c r="P11" s="15">
        <v>0.20262424084689593</v>
      </c>
      <c r="Q11" s="15">
        <v>0.19162080477134447</v>
      </c>
      <c r="R11" s="15">
        <v>0.19720653198475677</v>
      </c>
      <c r="S11" s="15">
        <v>0.21342422454689153</v>
      </c>
      <c r="T11" s="15">
        <v>0.21721319568646899</v>
      </c>
      <c r="U11" s="15">
        <v>0.20654928519167962</v>
      </c>
      <c r="V11" s="15">
        <v>0.19119117032782659</v>
      </c>
      <c r="W11" s="15">
        <v>0.23717213354670028</v>
      </c>
      <c r="X11" s="15">
        <v>0.21608806430378444</v>
      </c>
      <c r="Y11" s="15">
        <v>0.20736305364126331</v>
      </c>
      <c r="Z11" s="15">
        <v>0.20285868319900466</v>
      </c>
      <c r="AA11" s="15">
        <v>0.20576944789065341</v>
      </c>
    </row>
    <row r="12" spans="1:27">
      <c r="A12" s="16" t="s">
        <v>16</v>
      </c>
      <c r="B12" s="16" t="s">
        <v>90</v>
      </c>
      <c r="C12" s="15" t="s">
        <v>258</v>
      </c>
      <c r="D12" s="15" t="s">
        <v>258</v>
      </c>
      <c r="E12" s="15" t="s">
        <v>258</v>
      </c>
      <c r="F12" s="15" t="s">
        <v>258</v>
      </c>
      <c r="G12" s="15" t="s">
        <v>258</v>
      </c>
      <c r="H12" s="15" t="s">
        <v>258</v>
      </c>
      <c r="I12" s="15" t="s">
        <v>258</v>
      </c>
      <c r="J12" s="15" t="s">
        <v>258</v>
      </c>
      <c r="K12" s="15" t="s">
        <v>258</v>
      </c>
      <c r="L12" s="15" t="s">
        <v>258</v>
      </c>
      <c r="M12" s="15" t="s">
        <v>258</v>
      </c>
      <c r="N12" s="15" t="s">
        <v>258</v>
      </c>
      <c r="O12" s="15" t="s">
        <v>258</v>
      </c>
      <c r="P12" s="15" t="s">
        <v>258</v>
      </c>
      <c r="Q12" s="15" t="s">
        <v>258</v>
      </c>
      <c r="R12" s="15" t="s">
        <v>258</v>
      </c>
      <c r="S12" s="15" t="s">
        <v>258</v>
      </c>
      <c r="T12" s="15" t="s">
        <v>258</v>
      </c>
      <c r="U12" s="15" t="s">
        <v>258</v>
      </c>
      <c r="V12" s="15" t="s">
        <v>258</v>
      </c>
      <c r="W12" s="15" t="s">
        <v>258</v>
      </c>
      <c r="X12" s="15" t="s">
        <v>258</v>
      </c>
      <c r="Y12" s="15" t="s">
        <v>258</v>
      </c>
      <c r="Z12" s="15" t="s">
        <v>258</v>
      </c>
      <c r="AA12" s="15" t="s">
        <v>258</v>
      </c>
    </row>
    <row r="13" spans="1:27">
      <c r="A13" s="16" t="s">
        <v>16</v>
      </c>
      <c r="B13" s="16" t="s">
        <v>9</v>
      </c>
      <c r="C13" s="15">
        <v>0.32137731803089153</v>
      </c>
      <c r="D13" s="15">
        <v>0.33494752955694318</v>
      </c>
      <c r="E13" s="15">
        <v>0.31359679092270998</v>
      </c>
      <c r="F13" s="15">
        <v>0.32040519784215737</v>
      </c>
      <c r="G13" s="15">
        <v>0.33003072994094146</v>
      </c>
      <c r="H13" s="15">
        <v>0.34447079931430252</v>
      </c>
      <c r="I13" s="15">
        <v>0.33287786117538437</v>
      </c>
      <c r="J13" s="15">
        <v>0.32581817224727999</v>
      </c>
      <c r="K13" s="15">
        <v>0.31452309641952725</v>
      </c>
      <c r="L13" s="15">
        <v>0.32248735807859119</v>
      </c>
      <c r="M13" s="15">
        <v>0.32897451686760781</v>
      </c>
      <c r="N13" s="15">
        <v>0.31884803925478733</v>
      </c>
      <c r="O13" s="15">
        <v>0.31706427849382041</v>
      </c>
      <c r="P13" s="15">
        <v>0.3091995915987642</v>
      </c>
      <c r="Q13" s="15">
        <v>0.3221890462106432</v>
      </c>
      <c r="R13" s="15">
        <v>0.31351871733292569</v>
      </c>
      <c r="S13" s="15">
        <v>0.31550021581978172</v>
      </c>
      <c r="T13" s="15">
        <v>0.32194591195123201</v>
      </c>
      <c r="U13" s="15">
        <v>0.33504324194483648</v>
      </c>
      <c r="V13" s="15">
        <v>0.34122078631894764</v>
      </c>
      <c r="W13" s="15">
        <v>0.33459744285780257</v>
      </c>
      <c r="X13" s="15">
        <v>0.33006338521924827</v>
      </c>
      <c r="Y13" s="15">
        <v>0.32468616802636135</v>
      </c>
      <c r="Z13" s="15">
        <v>0.33009859980368189</v>
      </c>
      <c r="AA13" s="15">
        <v>0.32414330169652228</v>
      </c>
    </row>
    <row r="14" spans="1:27">
      <c r="A14" s="16" t="s">
        <v>16</v>
      </c>
      <c r="B14" s="16" t="s">
        <v>8</v>
      </c>
      <c r="C14" s="15">
        <v>0.20390451905762791</v>
      </c>
      <c r="D14" s="15">
        <v>0.20614979082852022</v>
      </c>
      <c r="E14" s="15">
        <v>0.19260146147744447</v>
      </c>
      <c r="F14" s="15">
        <v>0.21039805856510485</v>
      </c>
      <c r="G14" s="15">
        <v>0.24112936911074012</v>
      </c>
      <c r="H14" s="15">
        <v>0.24050353815826342</v>
      </c>
      <c r="I14" s="15">
        <v>0.24500182884634347</v>
      </c>
      <c r="J14" s="15">
        <v>0.23671422724630395</v>
      </c>
      <c r="K14" s="15">
        <v>0.20617808555160186</v>
      </c>
      <c r="L14" s="15">
        <v>0.20617634556559272</v>
      </c>
      <c r="M14" s="15">
        <v>0.21538905563312588</v>
      </c>
      <c r="N14" s="15">
        <v>0.19591405685563129</v>
      </c>
      <c r="O14" s="15">
        <v>0.20399227704088435</v>
      </c>
      <c r="P14" s="15">
        <v>0.206108514377597</v>
      </c>
      <c r="Q14" s="15">
        <v>0.21057221628875208</v>
      </c>
      <c r="R14" s="15">
        <v>0.2243458833490353</v>
      </c>
      <c r="S14" s="15">
        <v>0.22794740942463976</v>
      </c>
      <c r="T14" s="15">
        <v>0.23540451318330111</v>
      </c>
      <c r="U14" s="15">
        <v>0.24105791623576384</v>
      </c>
      <c r="V14" s="15">
        <v>0.24579188256536852</v>
      </c>
      <c r="W14" s="15">
        <v>0.21352610027185895</v>
      </c>
      <c r="X14" s="15">
        <v>0.22361250227883761</v>
      </c>
      <c r="Y14" s="15">
        <v>0.22389048682242321</v>
      </c>
      <c r="Z14" s="15">
        <v>0.22251627700268392</v>
      </c>
      <c r="AA14" s="15">
        <v>0.23846241837076243</v>
      </c>
    </row>
    <row r="15" spans="1:27">
      <c r="A15" s="16" t="s">
        <v>16</v>
      </c>
      <c r="B15" s="16" t="s">
        <v>83</v>
      </c>
      <c r="C15" s="15">
        <v>9.2323498862026912E-2</v>
      </c>
      <c r="D15" s="15">
        <v>0.12403284650802825</v>
      </c>
      <c r="E15" s="15">
        <v>0.12110581571905248</v>
      </c>
      <c r="F15" s="15">
        <v>0.15611380996895566</v>
      </c>
      <c r="G15" s="15">
        <v>0.17284923857065645</v>
      </c>
      <c r="H15" s="15">
        <v>0.16646892223147949</v>
      </c>
      <c r="I15" s="15">
        <v>0.17374553806217741</v>
      </c>
      <c r="J15" s="15">
        <v>0.17502376323896329</v>
      </c>
      <c r="K15" s="15">
        <v>0.11830101284611597</v>
      </c>
      <c r="L15" s="15">
        <v>0.11727458023219585</v>
      </c>
      <c r="M15" s="15">
        <v>0.12237435357472368</v>
      </c>
      <c r="N15" s="15">
        <v>0.12051215567765983</v>
      </c>
      <c r="O15" s="15">
        <v>0.1209456751986956</v>
      </c>
      <c r="P15" s="15">
        <v>0.11924426868311069</v>
      </c>
      <c r="Q15" s="15">
        <v>0.11156670606624673</v>
      </c>
      <c r="R15" s="15">
        <v>0.13319108593375875</v>
      </c>
      <c r="S15" s="15">
        <v>0.13141301868009855</v>
      </c>
      <c r="T15" s="15">
        <v>0.13759520827982616</v>
      </c>
      <c r="U15" s="15">
        <v>0.14148479326759836</v>
      </c>
      <c r="V15" s="15">
        <v>0.14272800058150342</v>
      </c>
      <c r="W15" s="15">
        <v>0.13711885960699938</v>
      </c>
      <c r="X15" s="15">
        <v>0.13990729793062115</v>
      </c>
      <c r="Y15" s="15">
        <v>0.14643792102200676</v>
      </c>
      <c r="Z15" s="15">
        <v>0.11387046424984759</v>
      </c>
      <c r="AA15" s="15">
        <v>0.13800669605604093</v>
      </c>
    </row>
    <row r="16" spans="1:27">
      <c r="A16" s="16" t="s">
        <v>16</v>
      </c>
      <c r="B16" s="16" t="s">
        <v>192</v>
      </c>
      <c r="C16" s="15">
        <v>0.12636764779087964</v>
      </c>
      <c r="D16" s="15">
        <v>0.12870162853187095</v>
      </c>
      <c r="E16" s="15">
        <v>0.12234889709627134</v>
      </c>
      <c r="F16" s="15">
        <v>0.19271697075511743</v>
      </c>
      <c r="G16" s="15">
        <v>0.21494930029062656</v>
      </c>
      <c r="H16" s="15">
        <v>0.20215690494327229</v>
      </c>
      <c r="I16" s="15">
        <v>0.23059842396969765</v>
      </c>
      <c r="J16" s="15">
        <v>0.23422346130968114</v>
      </c>
      <c r="K16" s="15">
        <v>0.23705029920182255</v>
      </c>
      <c r="L16" s="15">
        <v>0.24089441920287089</v>
      </c>
      <c r="M16" s="15">
        <v>0.2450933678971538</v>
      </c>
      <c r="N16" s="15">
        <v>0.24916820762587624</v>
      </c>
      <c r="O16" s="15">
        <v>0.23648429532740442</v>
      </c>
      <c r="P16" s="15">
        <v>0.24394208636582804</v>
      </c>
      <c r="Q16" s="15">
        <v>0.22841602352783955</v>
      </c>
      <c r="R16" s="15">
        <v>0.23850641775731335</v>
      </c>
      <c r="S16" s="15">
        <v>0.22895280967800069</v>
      </c>
      <c r="T16" s="15">
        <v>0.22836001517582372</v>
      </c>
      <c r="U16" s="15">
        <v>0.24385473398293886</v>
      </c>
      <c r="V16" s="15">
        <v>0.23898057551916979</v>
      </c>
      <c r="W16" s="15">
        <v>0.2111850715537274</v>
      </c>
      <c r="X16" s="15">
        <v>0.21106370718190548</v>
      </c>
      <c r="Y16" s="15">
        <v>0.20841394539533251</v>
      </c>
      <c r="Z16" s="15">
        <v>0.21609939487558649</v>
      </c>
      <c r="AA16" s="15">
        <v>0.2225261528159018</v>
      </c>
    </row>
    <row r="17" spans="1:27">
      <c r="A17" s="16" t="s">
        <v>16</v>
      </c>
      <c r="B17" s="16" t="s">
        <v>15</v>
      </c>
      <c r="C17" s="15">
        <v>8.5154458656938603E-2</v>
      </c>
      <c r="D17" s="15">
        <v>9.5213832689555883E-2</v>
      </c>
      <c r="E17" s="15">
        <v>0.10279495594548876</v>
      </c>
      <c r="F17" s="15">
        <v>8.1781340449346901E-2</v>
      </c>
      <c r="G17" s="15">
        <v>0.10533914545807066</v>
      </c>
      <c r="H17" s="15">
        <v>0.12771352389848578</v>
      </c>
      <c r="I17" s="15">
        <v>0.15520908512919118</v>
      </c>
      <c r="J17" s="15">
        <v>0.17030804029989857</v>
      </c>
      <c r="K17" s="15">
        <v>0.17926173489210781</v>
      </c>
      <c r="L17" s="15">
        <v>0.18611602948224792</v>
      </c>
      <c r="M17" s="15">
        <v>0.19743900503449019</v>
      </c>
      <c r="N17" s="15">
        <v>0.20302932189951278</v>
      </c>
      <c r="O17" s="15">
        <v>0.20843495440449794</v>
      </c>
      <c r="P17" s="15">
        <v>0.20934159824331514</v>
      </c>
      <c r="Q17" s="15">
        <v>0.20062853657319848</v>
      </c>
      <c r="R17" s="15">
        <v>0.20820990309137979</v>
      </c>
      <c r="S17" s="15">
        <v>0.20689034576253842</v>
      </c>
      <c r="T17" s="15">
        <v>0.2047536603052465</v>
      </c>
      <c r="U17" s="15">
        <v>0.20759057876897996</v>
      </c>
      <c r="V17" s="15">
        <v>0.20850017968154302</v>
      </c>
      <c r="W17" s="15">
        <v>0.19994711450284119</v>
      </c>
      <c r="X17" s="15">
        <v>0.20579862865615575</v>
      </c>
      <c r="Y17" s="15">
        <v>0.20185783712073077</v>
      </c>
      <c r="Z17" s="15">
        <v>0.19688194183493357</v>
      </c>
      <c r="AA17" s="15">
        <v>0.18789176948318118</v>
      </c>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15">
        <v>0.43646880807117372</v>
      </c>
      <c r="D21" s="15">
        <v>0.38951509644953869</v>
      </c>
      <c r="E21" s="15">
        <v>0.59044914121737668</v>
      </c>
      <c r="F21" s="15">
        <v>0.50623427097190732</v>
      </c>
      <c r="G21" s="15">
        <v>0.59816170390857315</v>
      </c>
      <c r="H21" s="15">
        <v>0.56164039446881076</v>
      </c>
      <c r="I21" s="15">
        <v>0.62523033459953603</v>
      </c>
      <c r="J21" s="15">
        <v>0.62815817895819492</v>
      </c>
      <c r="K21" s="15">
        <v>0.52625374995879615</v>
      </c>
      <c r="L21" s="15">
        <v>0.44794080289709143</v>
      </c>
      <c r="M21" s="15">
        <v>0.44540645758812597</v>
      </c>
      <c r="N21" s="15">
        <v>0.53310518437306109</v>
      </c>
      <c r="O21" s="15">
        <v>0.54654887969981425</v>
      </c>
      <c r="P21" s="15">
        <v>0.50996202873811125</v>
      </c>
      <c r="Q21" s="15" t="s">
        <v>258</v>
      </c>
      <c r="R21" s="15" t="s">
        <v>258</v>
      </c>
      <c r="S21" s="15" t="s">
        <v>258</v>
      </c>
      <c r="T21" s="15" t="s">
        <v>258</v>
      </c>
      <c r="U21" s="15" t="s">
        <v>258</v>
      </c>
      <c r="V21" s="15" t="s">
        <v>258</v>
      </c>
      <c r="W21" s="15" t="s">
        <v>258</v>
      </c>
      <c r="X21" s="15" t="s">
        <v>258</v>
      </c>
      <c r="Y21" s="15" t="s">
        <v>258</v>
      </c>
      <c r="Z21" s="15" t="s">
        <v>258</v>
      </c>
      <c r="AA21" s="15" t="s">
        <v>258</v>
      </c>
    </row>
    <row r="22" spans="1:27">
      <c r="A22" s="16" t="s">
        <v>22</v>
      </c>
      <c r="B22" s="16" t="s">
        <v>11</v>
      </c>
      <c r="C22" s="15" t="s">
        <v>258</v>
      </c>
      <c r="D22" s="15" t="s">
        <v>258</v>
      </c>
      <c r="E22" s="15" t="s">
        <v>258</v>
      </c>
      <c r="F22" s="15" t="s">
        <v>258</v>
      </c>
      <c r="G22" s="15" t="s">
        <v>258</v>
      </c>
      <c r="H22" s="15" t="s">
        <v>258</v>
      </c>
      <c r="I22" s="15" t="s">
        <v>258</v>
      </c>
      <c r="J22" s="15" t="s">
        <v>258</v>
      </c>
      <c r="K22" s="15" t="s">
        <v>258</v>
      </c>
      <c r="L22" s="15" t="s">
        <v>258</v>
      </c>
      <c r="M22" s="15" t="s">
        <v>258</v>
      </c>
      <c r="N22" s="15" t="s">
        <v>258</v>
      </c>
      <c r="O22" s="15" t="s">
        <v>258</v>
      </c>
      <c r="P22" s="15" t="s">
        <v>258</v>
      </c>
      <c r="Q22" s="15" t="s">
        <v>258</v>
      </c>
      <c r="R22" s="15" t="s">
        <v>258</v>
      </c>
      <c r="S22" s="15" t="s">
        <v>258</v>
      </c>
      <c r="T22" s="15" t="s">
        <v>258</v>
      </c>
      <c r="U22" s="15" t="s">
        <v>258</v>
      </c>
      <c r="V22" s="15" t="s">
        <v>258</v>
      </c>
      <c r="W22" s="15" t="s">
        <v>258</v>
      </c>
      <c r="X22" s="15" t="s">
        <v>258</v>
      </c>
      <c r="Y22" s="15" t="s">
        <v>258</v>
      </c>
      <c r="Z22" s="15" t="s">
        <v>258</v>
      </c>
      <c r="AA22" s="15" t="s">
        <v>258</v>
      </c>
    </row>
    <row r="23" spans="1:27">
      <c r="A23" s="16" t="s">
        <v>22</v>
      </c>
      <c r="B23" s="16" t="s">
        <v>7</v>
      </c>
      <c r="C23" s="15">
        <v>1.4392092078741179E-2</v>
      </c>
      <c r="D23" s="15">
        <v>2.1224539346767331E-2</v>
      </c>
      <c r="E23" s="15">
        <v>0.11635629013888778</v>
      </c>
      <c r="F23" s="15">
        <v>0.341700787126545</v>
      </c>
      <c r="G23" s="15">
        <v>0.2874632186090188</v>
      </c>
      <c r="H23" s="15">
        <v>0.27145538377533807</v>
      </c>
      <c r="I23" s="15">
        <v>0.29072834540958797</v>
      </c>
      <c r="J23" s="15">
        <v>0.29853736893032379</v>
      </c>
      <c r="K23" s="15">
        <v>0.11923378822832789</v>
      </c>
      <c r="L23" s="15">
        <v>3.5434249875289543E-2</v>
      </c>
      <c r="M23" s="15">
        <v>7.7274136899341789E-2</v>
      </c>
      <c r="N23" s="15">
        <v>0.15047497416301009</v>
      </c>
      <c r="O23" s="15">
        <v>0.19014674108107177</v>
      </c>
      <c r="P23" s="15">
        <v>0.28730532802580683</v>
      </c>
      <c r="Q23" s="15">
        <v>0.31793603732772313</v>
      </c>
      <c r="R23" s="15">
        <v>0.35853337243189604</v>
      </c>
      <c r="S23" s="15">
        <v>0.4853541503836758</v>
      </c>
      <c r="T23" s="15" t="s">
        <v>258</v>
      </c>
      <c r="U23" s="15" t="s">
        <v>258</v>
      </c>
      <c r="V23" s="15" t="s">
        <v>258</v>
      </c>
      <c r="W23" s="15" t="s">
        <v>258</v>
      </c>
      <c r="X23" s="15" t="s">
        <v>258</v>
      </c>
      <c r="Y23" s="15" t="s">
        <v>258</v>
      </c>
      <c r="Z23" s="15" t="s">
        <v>258</v>
      </c>
      <c r="AA23" s="15" t="s">
        <v>258</v>
      </c>
    </row>
    <row r="24" spans="1:27">
      <c r="A24" s="16" t="s">
        <v>22</v>
      </c>
      <c r="B24" s="16" t="s">
        <v>12</v>
      </c>
      <c r="C24" s="15" t="s">
        <v>258</v>
      </c>
      <c r="D24" s="15" t="s">
        <v>258</v>
      </c>
      <c r="E24" s="15" t="s">
        <v>258</v>
      </c>
      <c r="F24" s="15" t="s">
        <v>258</v>
      </c>
      <c r="G24" s="15" t="s">
        <v>258</v>
      </c>
      <c r="H24" s="15" t="s">
        <v>258</v>
      </c>
      <c r="I24" s="15" t="s">
        <v>258</v>
      </c>
      <c r="J24" s="15" t="s">
        <v>258</v>
      </c>
      <c r="K24" s="15" t="s">
        <v>258</v>
      </c>
      <c r="L24" s="15" t="s">
        <v>258</v>
      </c>
      <c r="M24" s="15" t="s">
        <v>258</v>
      </c>
      <c r="N24" s="15" t="s">
        <v>258</v>
      </c>
      <c r="O24" s="15" t="s">
        <v>258</v>
      </c>
      <c r="P24" s="15" t="s">
        <v>258</v>
      </c>
      <c r="Q24" s="15" t="s">
        <v>258</v>
      </c>
      <c r="R24" s="15" t="s">
        <v>258</v>
      </c>
      <c r="S24" s="15" t="s">
        <v>258</v>
      </c>
      <c r="T24" s="15" t="s">
        <v>258</v>
      </c>
      <c r="U24" s="15" t="s">
        <v>258</v>
      </c>
      <c r="V24" s="15" t="s">
        <v>258</v>
      </c>
      <c r="W24" s="15" t="s">
        <v>258</v>
      </c>
      <c r="X24" s="15" t="s">
        <v>258</v>
      </c>
      <c r="Y24" s="15" t="s">
        <v>258</v>
      </c>
      <c r="Z24" s="15" t="s">
        <v>258</v>
      </c>
      <c r="AA24" s="15" t="s">
        <v>258</v>
      </c>
    </row>
    <row r="25" spans="1:27">
      <c r="A25" s="16" t="s">
        <v>22</v>
      </c>
      <c r="B25" s="16" t="s">
        <v>4</v>
      </c>
      <c r="C25" s="15">
        <v>1.1071421723385922E-3</v>
      </c>
      <c r="D25" s="15">
        <v>2.2434666206200518E-3</v>
      </c>
      <c r="E25" s="15">
        <v>4.2352923098742988E-3</v>
      </c>
      <c r="F25" s="15">
        <v>0.11835413579644709</v>
      </c>
      <c r="G25" s="15">
        <v>2.5652846527610081E-2</v>
      </c>
      <c r="H25" s="15">
        <v>5.9311231441332608E-3</v>
      </c>
      <c r="I25" s="15">
        <v>5.0360493461118254E-2</v>
      </c>
      <c r="J25" s="15">
        <v>6.9037672941459618E-3</v>
      </c>
      <c r="K25" s="15">
        <v>3.046618947294427E-3</v>
      </c>
      <c r="L25" s="15">
        <v>1.4984145335396875E-3</v>
      </c>
      <c r="M25" s="15">
        <v>1.2534431370358002E-3</v>
      </c>
      <c r="N25" s="15">
        <v>1.4907789761518355E-2</v>
      </c>
      <c r="O25" s="15">
        <v>1.1850136640483483E-2</v>
      </c>
      <c r="P25" s="15">
        <v>3.3061629435668927E-2</v>
      </c>
      <c r="Q25" s="15">
        <v>4.7852588166809776E-2</v>
      </c>
      <c r="R25" s="15">
        <v>7.0911903612344493E-2</v>
      </c>
      <c r="S25" s="15">
        <v>8.9533937198969613E-2</v>
      </c>
      <c r="T25" s="15">
        <v>0.17138605848795102</v>
      </c>
      <c r="U25" s="15">
        <v>0.11497407956257298</v>
      </c>
      <c r="V25" s="15">
        <v>0.16166499678486543</v>
      </c>
      <c r="W25" s="15">
        <v>0.14709571446570513</v>
      </c>
      <c r="X25" s="15">
        <v>0.22615353875885411</v>
      </c>
      <c r="Y25" s="15">
        <v>0.19966158448068355</v>
      </c>
      <c r="Z25" s="15">
        <v>0.22240029508310147</v>
      </c>
      <c r="AA25" s="15">
        <v>0.16173103376648484</v>
      </c>
    </row>
    <row r="26" spans="1:27">
      <c r="A26" s="16" t="s">
        <v>22</v>
      </c>
      <c r="B26" s="16" t="s">
        <v>2</v>
      </c>
      <c r="C26" s="15">
        <v>0.15766173018671731</v>
      </c>
      <c r="D26" s="15">
        <v>0.13432434287264344</v>
      </c>
      <c r="E26" s="15">
        <v>0.20381100320991002</v>
      </c>
      <c r="F26" s="15">
        <v>0.15958778403182786</v>
      </c>
      <c r="G26" s="15">
        <v>0.1337494913874949</v>
      </c>
      <c r="H26" s="15">
        <v>0.13730440318278403</v>
      </c>
      <c r="I26" s="15">
        <v>0.12923155025091551</v>
      </c>
      <c r="J26" s="15">
        <v>0.15432882589628824</v>
      </c>
      <c r="K26" s="15">
        <v>0.15540281974772821</v>
      </c>
      <c r="L26" s="15">
        <v>0.14874838125593381</v>
      </c>
      <c r="M26" s="15">
        <v>0.13193399611193996</v>
      </c>
      <c r="N26" s="15">
        <v>0.1880082101360821</v>
      </c>
      <c r="O26" s="15">
        <v>0.15737769609837698</v>
      </c>
      <c r="P26" s="15">
        <v>0.14196637822686378</v>
      </c>
      <c r="Q26" s="15">
        <v>0.13991752674171529</v>
      </c>
      <c r="R26" s="15">
        <v>0.13129303539943032</v>
      </c>
      <c r="S26" s="15">
        <v>0.14604803924228041</v>
      </c>
      <c r="T26" s="15">
        <v>0.15971561937700621</v>
      </c>
      <c r="U26" s="15">
        <v>0.14924385822143857</v>
      </c>
      <c r="V26" s="15">
        <v>0.12565095845200958</v>
      </c>
      <c r="W26" s="15">
        <v>0.17503470880238708</v>
      </c>
      <c r="X26" s="15">
        <v>0.14683353293548534</v>
      </c>
      <c r="Y26" s="15">
        <v>0.12917415660744155</v>
      </c>
      <c r="Z26" s="15">
        <v>0.1305479397802794</v>
      </c>
      <c r="AA26" s="15">
        <v>0.12662105339301055</v>
      </c>
    </row>
    <row r="27" spans="1:27">
      <c r="A27" s="16" t="s">
        <v>22</v>
      </c>
      <c r="B27" s="16" t="s">
        <v>90</v>
      </c>
      <c r="C27" s="15" t="s">
        <v>258</v>
      </c>
      <c r="D27" s="15" t="s">
        <v>258</v>
      </c>
      <c r="E27" s="15" t="s">
        <v>258</v>
      </c>
      <c r="F27" s="15" t="s">
        <v>258</v>
      </c>
      <c r="G27" s="15" t="s">
        <v>258</v>
      </c>
      <c r="H27" s="15" t="s">
        <v>258</v>
      </c>
      <c r="I27" s="15" t="s">
        <v>258</v>
      </c>
      <c r="J27" s="15" t="s">
        <v>258</v>
      </c>
      <c r="K27" s="15" t="s">
        <v>258</v>
      </c>
      <c r="L27" s="15" t="s">
        <v>258</v>
      </c>
      <c r="M27" s="15" t="s">
        <v>258</v>
      </c>
      <c r="N27" s="15" t="s">
        <v>258</v>
      </c>
      <c r="O27" s="15" t="s">
        <v>258</v>
      </c>
      <c r="P27" s="15" t="s">
        <v>258</v>
      </c>
      <c r="Q27" s="15" t="s">
        <v>258</v>
      </c>
      <c r="R27" s="15" t="s">
        <v>258</v>
      </c>
      <c r="S27" s="15" t="s">
        <v>258</v>
      </c>
      <c r="T27" s="15" t="s">
        <v>258</v>
      </c>
      <c r="U27" s="15" t="s">
        <v>258</v>
      </c>
      <c r="V27" s="15" t="s">
        <v>258</v>
      </c>
      <c r="W27" s="15" t="s">
        <v>258</v>
      </c>
      <c r="X27" s="15" t="s">
        <v>258</v>
      </c>
      <c r="Y27" s="15" t="s">
        <v>258</v>
      </c>
      <c r="Z27" s="15" t="s">
        <v>258</v>
      </c>
      <c r="AA27" s="15" t="s">
        <v>258</v>
      </c>
    </row>
    <row r="28" spans="1:27">
      <c r="A28" s="16" t="s">
        <v>22</v>
      </c>
      <c r="B28" s="16" t="s">
        <v>9</v>
      </c>
      <c r="C28" s="15">
        <v>0.32825660585482264</v>
      </c>
      <c r="D28" s="15">
        <v>0.32173272308825657</v>
      </c>
      <c r="E28" s="15">
        <v>0.29826334666317594</v>
      </c>
      <c r="F28" s="15">
        <v>0.29499130551357439</v>
      </c>
      <c r="G28" s="15">
        <v>0.31787802460959258</v>
      </c>
      <c r="H28" s="15">
        <v>0.32851205809249284</v>
      </c>
      <c r="I28" s="15">
        <v>0.3308208342888197</v>
      </c>
      <c r="J28" s="15">
        <v>0.32612485883803299</v>
      </c>
      <c r="K28" s="15">
        <v>0.32224394491435265</v>
      </c>
      <c r="L28" s="15">
        <v>0.3386260777232295</v>
      </c>
      <c r="M28" s="15">
        <v>0.34439730066500945</v>
      </c>
      <c r="N28" s="15">
        <v>0.33145498416374791</v>
      </c>
      <c r="O28" s="15">
        <v>0.30338747065592808</v>
      </c>
      <c r="P28" s="15">
        <v>0.31843129185910074</v>
      </c>
      <c r="Q28" s="15">
        <v>0.33121256065952104</v>
      </c>
      <c r="R28" s="15">
        <v>0.33465573390038983</v>
      </c>
      <c r="S28" s="15">
        <v>0.33251383518915079</v>
      </c>
      <c r="T28" s="15">
        <v>0.33736926741143114</v>
      </c>
      <c r="U28" s="15">
        <v>0.35481602475801133</v>
      </c>
      <c r="V28" s="15">
        <v>0.35227454379490519</v>
      </c>
      <c r="W28" s="15">
        <v>0.35140276952660832</v>
      </c>
      <c r="X28" s="15">
        <v>0.31835568296291467</v>
      </c>
      <c r="Y28" s="15">
        <v>0.33212684634705769</v>
      </c>
      <c r="Z28" s="15">
        <v>0.31516860973323091</v>
      </c>
      <c r="AA28" s="15">
        <v>0.32670698628573491</v>
      </c>
    </row>
    <row r="29" spans="1:27">
      <c r="A29" s="16" t="s">
        <v>22</v>
      </c>
      <c r="B29" s="16" t="s">
        <v>8</v>
      </c>
      <c r="C29" s="15">
        <v>0.21382705193252893</v>
      </c>
      <c r="D29" s="15">
        <v>0.2075492022713312</v>
      </c>
      <c r="E29" s="15">
        <v>0.19645001704733075</v>
      </c>
      <c r="F29" s="15">
        <v>0.22781811500422314</v>
      </c>
      <c r="G29" s="15">
        <v>0.25642047798251549</v>
      </c>
      <c r="H29" s="15">
        <v>0.24895893037893002</v>
      </c>
      <c r="I29" s="15">
        <v>0.25701696497249915</v>
      </c>
      <c r="J29" s="15">
        <v>0.24904322314639538</v>
      </c>
      <c r="K29" s="15">
        <v>0.2332089342289122</v>
      </c>
      <c r="L29" s="15">
        <v>0.24465897122594354</v>
      </c>
      <c r="M29" s="15">
        <v>0.25644617751044346</v>
      </c>
      <c r="N29" s="15">
        <v>0.23127519421618414</v>
      </c>
      <c r="O29" s="15">
        <v>0.23759268684257967</v>
      </c>
      <c r="P29" s="15">
        <v>0.25071777083563324</v>
      </c>
      <c r="Q29" s="15">
        <v>0.24792195965925759</v>
      </c>
      <c r="R29" s="15">
        <v>0.2610141009545317</v>
      </c>
      <c r="S29" s="15">
        <v>0.25793148473894917</v>
      </c>
      <c r="T29" s="15">
        <v>0.25782575563097776</v>
      </c>
      <c r="U29" s="15">
        <v>0.26853914177665766</v>
      </c>
      <c r="V29" s="15">
        <v>0.26862407268831678</v>
      </c>
      <c r="W29" s="15">
        <v>0.23371278133777074</v>
      </c>
      <c r="X29" s="15">
        <v>0.23697542960160034</v>
      </c>
      <c r="Y29" s="15">
        <v>0.24919194216524812</v>
      </c>
      <c r="Z29" s="15">
        <v>0.23622720350377635</v>
      </c>
      <c r="AA29" s="15">
        <v>0.24784163308952722</v>
      </c>
    </row>
    <row r="30" spans="1:27">
      <c r="A30" s="16" t="s">
        <v>22</v>
      </c>
      <c r="B30" s="16" t="s">
        <v>83</v>
      </c>
      <c r="C30" s="15">
        <v>0.13842745244970195</v>
      </c>
      <c r="D30" s="15">
        <v>0.21791416115506701</v>
      </c>
      <c r="E30" s="15">
        <v>0.21648601135513937</v>
      </c>
      <c r="F30" s="15">
        <v>0.22275900818531499</v>
      </c>
      <c r="G30" s="15">
        <v>0.24564432692063229</v>
      </c>
      <c r="H30" s="15">
        <v>0.23662364619905935</v>
      </c>
      <c r="I30" s="15">
        <v>0.24426630482043044</v>
      </c>
      <c r="J30" s="15">
        <v>0.24145001337547048</v>
      </c>
      <c r="K30" s="15">
        <v>0.23834332530356109</v>
      </c>
      <c r="L30" s="15">
        <v>0.24214079688524481</v>
      </c>
      <c r="M30" s="15">
        <v>0.25323656551255225</v>
      </c>
      <c r="N30" s="15">
        <v>0.25032554054082284</v>
      </c>
      <c r="O30" s="15">
        <v>0.25317833312050947</v>
      </c>
      <c r="P30" s="15">
        <v>0.24987652601710633</v>
      </c>
      <c r="Q30" s="15">
        <v>0.23948835932366949</v>
      </c>
      <c r="R30" s="15">
        <v>0.24461945363279838</v>
      </c>
      <c r="S30" s="15">
        <v>0.24038866488573901</v>
      </c>
      <c r="T30" s="15">
        <v>0.23616416970618598</v>
      </c>
      <c r="U30" s="15">
        <v>0.2479713617557073</v>
      </c>
      <c r="V30" s="15">
        <v>0.24508644875760799</v>
      </c>
      <c r="W30" s="15">
        <v>0.21849129844048562</v>
      </c>
      <c r="X30" s="15">
        <v>0.22861501781133006</v>
      </c>
      <c r="Y30" s="15">
        <v>0.22166525895755046</v>
      </c>
      <c r="Z30" s="15">
        <v>0.1397718040248099</v>
      </c>
      <c r="AA30" s="15">
        <v>0.14237251550873709</v>
      </c>
    </row>
    <row r="31" spans="1:27">
      <c r="A31" s="16" t="s">
        <v>22</v>
      </c>
      <c r="B31" s="16" t="s">
        <v>192</v>
      </c>
      <c r="C31" s="15">
        <v>0.20529452530441397</v>
      </c>
      <c r="D31" s="15">
        <v>0.21462814878234399</v>
      </c>
      <c r="E31" s="15">
        <v>0.21903027049561452</v>
      </c>
      <c r="F31" s="15">
        <v>0.53076592180083204</v>
      </c>
      <c r="G31" s="15">
        <v>0.21281409307295296</v>
      </c>
      <c r="H31" s="15">
        <v>0.20405026384260844</v>
      </c>
      <c r="I31" s="15">
        <v>0.23600172750345122</v>
      </c>
      <c r="J31" s="15">
        <v>0.23805959113447436</v>
      </c>
      <c r="K31" s="15">
        <v>0.2188272161523894</v>
      </c>
      <c r="L31" s="15">
        <v>0.22891347773212156</v>
      </c>
      <c r="M31" s="15">
        <v>0.23729759673000483</v>
      </c>
      <c r="N31" s="15">
        <v>0.25375056711847133</v>
      </c>
      <c r="O31" s="15">
        <v>0.22169373116521132</v>
      </c>
      <c r="P31" s="15">
        <v>0.2352274699490442</v>
      </c>
      <c r="Q31" s="15">
        <v>0.21023162302794277</v>
      </c>
      <c r="R31" s="15">
        <v>0.2299725279868266</v>
      </c>
      <c r="S31" s="15">
        <v>0.21509469351863572</v>
      </c>
      <c r="T31" s="15">
        <v>0.21813919276261737</v>
      </c>
      <c r="U31" s="15">
        <v>0.24628052135427983</v>
      </c>
      <c r="V31" s="15">
        <v>0.24029130054754363</v>
      </c>
      <c r="W31" s="15">
        <v>0.21479467429207549</v>
      </c>
      <c r="X31" s="15">
        <v>0.19634579072044533</v>
      </c>
      <c r="Y31" s="15">
        <v>0.19394038341525022</v>
      </c>
      <c r="Z31" s="15">
        <v>0.19975842828406778</v>
      </c>
      <c r="AA31" s="15">
        <v>0.21553949219776009</v>
      </c>
    </row>
    <row r="32" spans="1:27">
      <c r="A32" s="16" t="s">
        <v>22</v>
      </c>
      <c r="B32" s="16" t="s">
        <v>15</v>
      </c>
      <c r="C32" s="15">
        <v>8.1010266250901894E-2</v>
      </c>
      <c r="D32" s="15">
        <v>9.3258635163998876E-2</v>
      </c>
      <c r="E32" s="15">
        <v>0.10222877974206139</v>
      </c>
      <c r="F32" s="15">
        <v>8.3025294393266197E-2</v>
      </c>
      <c r="G32" s="15">
        <v>0.10255361919731339</v>
      </c>
      <c r="H32" s="15">
        <v>0.12695422423602842</v>
      </c>
      <c r="I32" s="15">
        <v>0.15088528759603456</v>
      </c>
      <c r="J32" s="15">
        <v>0.16650293465544519</v>
      </c>
      <c r="K32" s="15">
        <v>0.17563611014717692</v>
      </c>
      <c r="L32" s="15">
        <v>0.18739585067766307</v>
      </c>
      <c r="M32" s="15">
        <v>0.1961829602913765</v>
      </c>
      <c r="N32" s="15">
        <v>0.21031715299355527</v>
      </c>
      <c r="O32" s="15">
        <v>0.22041089713240039</v>
      </c>
      <c r="P32" s="15">
        <v>0.22595069326040204</v>
      </c>
      <c r="Q32" s="15">
        <v>0.2226230772790293</v>
      </c>
      <c r="R32" s="15">
        <v>0.22534565382043778</v>
      </c>
      <c r="S32" s="15">
        <v>0.22484604876600645</v>
      </c>
      <c r="T32" s="15">
        <v>0.22166900430240138</v>
      </c>
      <c r="U32" s="15">
        <v>0.22716452340660431</v>
      </c>
      <c r="V32" s="15">
        <v>0.2264431580055396</v>
      </c>
      <c r="W32" s="15">
        <v>0.21472290795586627</v>
      </c>
      <c r="X32" s="15">
        <v>0.22178392886513898</v>
      </c>
      <c r="Y32" s="15">
        <v>0.2135168354086559</v>
      </c>
      <c r="Z32" s="15">
        <v>0.20472829116974284</v>
      </c>
      <c r="AA32" s="15">
        <v>0.19622509703505489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15">
        <v>0.54380663932335127</v>
      </c>
      <c r="D36" s="15">
        <v>0.55190763455035252</v>
      </c>
      <c r="E36" s="15">
        <v>0.59751407457251227</v>
      </c>
      <c r="F36" s="15">
        <v>0.49767080705806821</v>
      </c>
      <c r="G36" s="15">
        <v>0.58957351903485433</v>
      </c>
      <c r="H36" s="15">
        <v>0.60470790761988957</v>
      </c>
      <c r="I36" s="15">
        <v>0.62149233252766423</v>
      </c>
      <c r="J36" s="15">
        <v>0.58802475180207958</v>
      </c>
      <c r="K36" s="15">
        <v>0.51627685886465735</v>
      </c>
      <c r="L36" s="15">
        <v>0.48673148313980402</v>
      </c>
      <c r="M36" s="15">
        <v>0.49694861889765551</v>
      </c>
      <c r="N36" s="15">
        <v>0.61155242357877015</v>
      </c>
      <c r="O36" s="15">
        <v>0.55925090535008459</v>
      </c>
      <c r="P36" s="15">
        <v>0.54972103984456466</v>
      </c>
      <c r="Q36" s="15">
        <v>0.59012957238551467</v>
      </c>
      <c r="R36" s="15">
        <v>0.59094767950555338</v>
      </c>
      <c r="S36" s="15">
        <v>0.62061345013539693</v>
      </c>
      <c r="T36" s="15">
        <v>0.62287709815215309</v>
      </c>
      <c r="U36" s="15">
        <v>0.58188307120006144</v>
      </c>
      <c r="V36" s="15">
        <v>0.63825101322563083</v>
      </c>
      <c r="W36" s="15">
        <v>0.67786184246035597</v>
      </c>
      <c r="X36" s="15">
        <v>0.57375406829884401</v>
      </c>
      <c r="Y36" s="15">
        <v>0.55984701037382467</v>
      </c>
      <c r="Z36" s="15">
        <v>0.61927066803760922</v>
      </c>
      <c r="AA36" s="15">
        <v>0.6329957117566416</v>
      </c>
    </row>
    <row r="37" spans="1:27">
      <c r="A37" s="16" t="s">
        <v>23</v>
      </c>
      <c r="B37" s="16" t="s">
        <v>11</v>
      </c>
      <c r="C37" s="15" t="s">
        <v>258</v>
      </c>
      <c r="D37" s="15" t="s">
        <v>258</v>
      </c>
      <c r="E37" s="15" t="s">
        <v>258</v>
      </c>
      <c r="F37" s="15" t="s">
        <v>258</v>
      </c>
      <c r="G37" s="15" t="s">
        <v>258</v>
      </c>
      <c r="H37" s="15" t="s">
        <v>258</v>
      </c>
      <c r="I37" s="15" t="s">
        <v>258</v>
      </c>
      <c r="J37" s="15" t="s">
        <v>258</v>
      </c>
      <c r="K37" s="15" t="s">
        <v>258</v>
      </c>
      <c r="L37" s="15" t="s">
        <v>258</v>
      </c>
      <c r="M37" s="15" t="s">
        <v>258</v>
      </c>
      <c r="N37" s="15" t="s">
        <v>258</v>
      </c>
      <c r="O37" s="15" t="s">
        <v>258</v>
      </c>
      <c r="P37" s="15" t="s">
        <v>258</v>
      </c>
      <c r="Q37" s="15" t="s">
        <v>258</v>
      </c>
      <c r="R37" s="15" t="s">
        <v>258</v>
      </c>
      <c r="S37" s="15" t="s">
        <v>258</v>
      </c>
      <c r="T37" s="15" t="s">
        <v>258</v>
      </c>
      <c r="U37" s="15" t="s">
        <v>258</v>
      </c>
      <c r="V37" s="15" t="s">
        <v>258</v>
      </c>
      <c r="W37" s="15" t="s">
        <v>258</v>
      </c>
      <c r="X37" s="15" t="s">
        <v>258</v>
      </c>
      <c r="Y37" s="15" t="s">
        <v>258</v>
      </c>
      <c r="Z37" s="15" t="s">
        <v>258</v>
      </c>
      <c r="AA37" s="15" t="s">
        <v>258</v>
      </c>
    </row>
    <row r="38" spans="1:27">
      <c r="A38" s="16" t="s">
        <v>23</v>
      </c>
      <c r="B38" s="16" t="s">
        <v>7</v>
      </c>
      <c r="C38" s="15">
        <v>6.509806442089569E-2</v>
      </c>
      <c r="D38" s="15">
        <v>6.9188847310524229E-2</v>
      </c>
      <c r="E38" s="15">
        <v>0.12877735043808247</v>
      </c>
      <c r="F38" s="15">
        <v>0.24714310718204185</v>
      </c>
      <c r="G38" s="15">
        <v>0.18483298038252263</v>
      </c>
      <c r="H38" s="15">
        <v>0.20614157611439007</v>
      </c>
      <c r="I38" s="15">
        <v>0.17405666520841126</v>
      </c>
      <c r="J38" s="15">
        <v>0.22745455597907016</v>
      </c>
      <c r="K38" s="15">
        <v>0.13659654735956028</v>
      </c>
      <c r="L38" s="15">
        <v>9.4351795651140408E-2</v>
      </c>
      <c r="M38" s="15">
        <v>0.15772808955833961</v>
      </c>
      <c r="N38" s="15">
        <v>0.19623099110822614</v>
      </c>
      <c r="O38" s="15">
        <v>0.25805789641444749</v>
      </c>
      <c r="P38" s="15">
        <v>0.28713088030439976</v>
      </c>
      <c r="Q38" s="15">
        <v>0.32363997274787337</v>
      </c>
      <c r="R38" s="15">
        <v>0.35254458450629589</v>
      </c>
      <c r="S38" s="15">
        <v>0.4465504379286992</v>
      </c>
      <c r="T38" s="15">
        <v>0.47258902731933344</v>
      </c>
      <c r="U38" s="15">
        <v>0.36796879870813864</v>
      </c>
      <c r="V38" s="15">
        <v>0.53571525164983946</v>
      </c>
      <c r="W38" s="15">
        <v>0.65894585200589217</v>
      </c>
      <c r="X38" s="15">
        <v>0.66186019082831504</v>
      </c>
      <c r="Y38" s="15">
        <v>0.63716572650450209</v>
      </c>
      <c r="Z38" s="15">
        <v>0.63837222005975569</v>
      </c>
      <c r="AA38" s="15">
        <v>0.63242066678083719</v>
      </c>
    </row>
    <row r="39" spans="1:27">
      <c r="A39" s="16" t="s">
        <v>23</v>
      </c>
      <c r="B39" s="16" t="s">
        <v>12</v>
      </c>
      <c r="C39" s="15" t="s">
        <v>258</v>
      </c>
      <c r="D39" s="15" t="s">
        <v>258</v>
      </c>
      <c r="E39" s="15" t="s">
        <v>258</v>
      </c>
      <c r="F39" s="15" t="s">
        <v>258</v>
      </c>
      <c r="G39" s="15" t="s">
        <v>258</v>
      </c>
      <c r="H39" s="15" t="s">
        <v>258</v>
      </c>
      <c r="I39" s="15" t="s">
        <v>258</v>
      </c>
      <c r="J39" s="15" t="s">
        <v>258</v>
      </c>
      <c r="K39" s="15" t="s">
        <v>258</v>
      </c>
      <c r="L39" s="15" t="s">
        <v>258</v>
      </c>
      <c r="M39" s="15" t="s">
        <v>258</v>
      </c>
      <c r="N39" s="15" t="s">
        <v>258</v>
      </c>
      <c r="O39" s="15" t="s">
        <v>258</v>
      </c>
      <c r="P39" s="15" t="s">
        <v>258</v>
      </c>
      <c r="Q39" s="15" t="s">
        <v>258</v>
      </c>
      <c r="R39" s="15" t="s">
        <v>258</v>
      </c>
      <c r="S39" s="15" t="s">
        <v>258</v>
      </c>
      <c r="T39" s="15" t="s">
        <v>258</v>
      </c>
      <c r="U39" s="15" t="s">
        <v>258</v>
      </c>
      <c r="V39" s="15" t="s">
        <v>258</v>
      </c>
      <c r="W39" s="15" t="s">
        <v>258</v>
      </c>
      <c r="X39" s="15" t="s">
        <v>258</v>
      </c>
      <c r="Y39" s="15" t="s">
        <v>258</v>
      </c>
      <c r="Z39" s="15" t="s">
        <v>258</v>
      </c>
      <c r="AA39" s="15" t="s">
        <v>258</v>
      </c>
    </row>
    <row r="40" spans="1:27">
      <c r="A40" s="16" t="s">
        <v>23</v>
      </c>
      <c r="B40" s="16" t="s">
        <v>4</v>
      </c>
      <c r="C40" s="15">
        <v>2.9331134978060567E-4</v>
      </c>
      <c r="D40" s="15">
        <v>4.8832539745378761E-4</v>
      </c>
      <c r="E40" s="15">
        <v>2.0348136121282625E-3</v>
      </c>
      <c r="F40" s="15">
        <v>3.4525799626115225E-2</v>
      </c>
      <c r="G40" s="15">
        <v>8.2451010238483377E-4</v>
      </c>
      <c r="H40" s="15">
        <v>1.422160965707079E-3</v>
      </c>
      <c r="I40" s="15">
        <v>4.4435398184822471E-3</v>
      </c>
      <c r="J40" s="15">
        <v>2.2052121642409475E-3</v>
      </c>
      <c r="K40" s="15">
        <v>5.8955856881975812E-4</v>
      </c>
      <c r="L40" s="15">
        <v>2.3251340301574642E-3</v>
      </c>
      <c r="M40" s="15">
        <v>5.5715286903663033E-3</v>
      </c>
      <c r="N40" s="15">
        <v>1.9764295917360345E-2</v>
      </c>
      <c r="O40" s="15">
        <v>2.4186887277581816E-2</v>
      </c>
      <c r="P40" s="15">
        <v>4.6168565518547089E-2</v>
      </c>
      <c r="Q40" s="15">
        <v>5.6995584482000976E-2</v>
      </c>
      <c r="R40" s="15">
        <v>6.7018002778878483E-2</v>
      </c>
      <c r="S40" s="15">
        <v>0.15449807642377297</v>
      </c>
      <c r="T40" s="15">
        <v>0.18135196076565779</v>
      </c>
      <c r="U40" s="15">
        <v>0.13688398457971759</v>
      </c>
      <c r="V40" s="15">
        <v>0.18370758921278432</v>
      </c>
      <c r="W40" s="15">
        <v>0.14850238733512044</v>
      </c>
      <c r="X40" s="15">
        <v>0.18713436702266906</v>
      </c>
      <c r="Y40" s="15">
        <v>0.1068595583387008</v>
      </c>
      <c r="Z40" s="15">
        <v>6.3657529738838287E-2</v>
      </c>
      <c r="AA40" s="15">
        <v>5.4711760810006952E-3</v>
      </c>
    </row>
    <row r="41" spans="1:27">
      <c r="A41" s="16" t="s">
        <v>23</v>
      </c>
      <c r="B41" s="16" t="s">
        <v>2</v>
      </c>
      <c r="C41" s="15">
        <v>0.51201721703581349</v>
      </c>
      <c r="D41" s="15">
        <v>0.48962651866581386</v>
      </c>
      <c r="E41" s="15">
        <v>0.51112655889925951</v>
      </c>
      <c r="F41" s="15">
        <v>0.50276803509124246</v>
      </c>
      <c r="G41" s="15">
        <v>0.50413943364412916</v>
      </c>
      <c r="H41" s="15">
        <v>0.50759964855693096</v>
      </c>
      <c r="I41" s="15">
        <v>0.4707189486541376</v>
      </c>
      <c r="J41" s="15">
        <v>0.51777156296748461</v>
      </c>
      <c r="K41" s="15">
        <v>0.47733821535759929</v>
      </c>
      <c r="L41" s="15">
        <v>0.47416296910168376</v>
      </c>
      <c r="M41" s="15">
        <v>0.48999628729548456</v>
      </c>
      <c r="N41" s="15">
        <v>0.16627843228092246</v>
      </c>
      <c r="O41" s="15">
        <v>0.15857777678928511</v>
      </c>
      <c r="P41" s="15">
        <v>0.14992538560804333</v>
      </c>
      <c r="Q41" s="15">
        <v>0.15105621919971246</v>
      </c>
      <c r="R41" s="15">
        <v>0.16295895640960512</v>
      </c>
      <c r="S41" s="15">
        <v>4.9145827597917712E-5</v>
      </c>
      <c r="T41" s="15">
        <v>4.9145805126411807E-5</v>
      </c>
      <c r="U41" s="15">
        <v>1.7663923467961361E-10</v>
      </c>
      <c r="V41" s="15">
        <v>1.7565898264901546E-10</v>
      </c>
      <c r="W41" s="15">
        <v>1.474370708161449E-4</v>
      </c>
      <c r="X41" s="15">
        <v>1.7655617999378785E-10</v>
      </c>
      <c r="Y41" s="15">
        <v>4.7043483391447571E-4</v>
      </c>
      <c r="Z41" s="15">
        <v>1.9947025471732424E-10</v>
      </c>
      <c r="AA41" s="15">
        <v>5.989497507116118E-10</v>
      </c>
    </row>
    <row r="42" spans="1:27">
      <c r="A42" s="16" t="s">
        <v>23</v>
      </c>
      <c r="B42" s="16" t="s">
        <v>90</v>
      </c>
      <c r="C42" s="15" t="s">
        <v>258</v>
      </c>
      <c r="D42" s="15" t="s">
        <v>258</v>
      </c>
      <c r="E42" s="15" t="s">
        <v>258</v>
      </c>
      <c r="F42" s="15" t="s">
        <v>258</v>
      </c>
      <c r="G42" s="15" t="s">
        <v>258</v>
      </c>
      <c r="H42" s="15" t="s">
        <v>258</v>
      </c>
      <c r="I42" s="15" t="s">
        <v>258</v>
      </c>
      <c r="J42" s="15" t="s">
        <v>258</v>
      </c>
      <c r="K42" s="15" t="s">
        <v>258</v>
      </c>
      <c r="L42" s="15" t="s">
        <v>258</v>
      </c>
      <c r="M42" s="15" t="s">
        <v>258</v>
      </c>
      <c r="N42" s="15" t="s">
        <v>258</v>
      </c>
      <c r="O42" s="15" t="s">
        <v>258</v>
      </c>
      <c r="P42" s="15" t="s">
        <v>258</v>
      </c>
      <c r="Q42" s="15" t="s">
        <v>258</v>
      </c>
      <c r="R42" s="15" t="s">
        <v>258</v>
      </c>
      <c r="S42" s="15" t="s">
        <v>258</v>
      </c>
      <c r="T42" s="15" t="s">
        <v>258</v>
      </c>
      <c r="U42" s="15" t="s">
        <v>258</v>
      </c>
      <c r="V42" s="15" t="s">
        <v>258</v>
      </c>
      <c r="W42" s="15" t="s">
        <v>258</v>
      </c>
      <c r="X42" s="15" t="s">
        <v>258</v>
      </c>
      <c r="Y42" s="15" t="s">
        <v>258</v>
      </c>
      <c r="Z42" s="15" t="s">
        <v>258</v>
      </c>
      <c r="AA42" s="15" t="s">
        <v>258</v>
      </c>
    </row>
    <row r="43" spans="1:27">
      <c r="A43" s="16" t="s">
        <v>23</v>
      </c>
      <c r="B43" s="16" t="s">
        <v>9</v>
      </c>
      <c r="C43" s="15">
        <v>0.31277895316137549</v>
      </c>
      <c r="D43" s="15">
        <v>0.32459334839376264</v>
      </c>
      <c r="E43" s="15">
        <v>0.32650799345023973</v>
      </c>
      <c r="F43" s="15">
        <v>0.30720626443030963</v>
      </c>
      <c r="G43" s="15">
        <v>0.33168991291152611</v>
      </c>
      <c r="H43" s="15">
        <v>0.32450384181248437</v>
      </c>
      <c r="I43" s="15">
        <v>0.33615982136650663</v>
      </c>
      <c r="J43" s="15">
        <v>0.3145958518267622</v>
      </c>
      <c r="K43" s="15">
        <v>0.30156422124780119</v>
      </c>
      <c r="L43" s="15">
        <v>0.30569627826919094</v>
      </c>
      <c r="M43" s="15">
        <v>0.30572053128278204</v>
      </c>
      <c r="N43" s="15">
        <v>0.31683249124139018</v>
      </c>
      <c r="O43" s="15">
        <v>0.31126009811479932</v>
      </c>
      <c r="P43" s="15">
        <v>0.31603324398353183</v>
      </c>
      <c r="Q43" s="15">
        <v>0.30953036326584094</v>
      </c>
      <c r="R43" s="15">
        <v>0.32088547933257849</v>
      </c>
      <c r="S43" s="15">
        <v>0.30706557357450398</v>
      </c>
      <c r="T43" s="15">
        <v>0.31739089798725895</v>
      </c>
      <c r="U43" s="15">
        <v>0.32526435434919815</v>
      </c>
      <c r="V43" s="15">
        <v>0.3215044542732266</v>
      </c>
      <c r="W43" s="15">
        <v>0.33230725377316389</v>
      </c>
      <c r="X43" s="15">
        <v>0.32570705309862452</v>
      </c>
      <c r="Y43" s="15">
        <v>0.32398230407226991</v>
      </c>
      <c r="Z43" s="15">
        <v>0.31460661934599188</v>
      </c>
      <c r="AA43" s="15">
        <v>0.31879026568251523</v>
      </c>
    </row>
    <row r="44" spans="1:27">
      <c r="A44" s="16" t="s">
        <v>23</v>
      </c>
      <c r="B44" s="16" t="s">
        <v>8</v>
      </c>
      <c r="C44" s="15">
        <v>0.20151138841770039</v>
      </c>
      <c r="D44" s="15">
        <v>0.20650820697683306</v>
      </c>
      <c r="E44" s="15">
        <v>0.18229109966852611</v>
      </c>
      <c r="F44" s="15">
        <v>0.1862894895094846</v>
      </c>
      <c r="G44" s="15">
        <v>0.23744246733737098</v>
      </c>
      <c r="H44" s="15">
        <v>0.24822734708066146</v>
      </c>
      <c r="I44" s="15">
        <v>0.2465051214616085</v>
      </c>
      <c r="J44" s="15">
        <v>0.23728620194513167</v>
      </c>
      <c r="K44" s="15">
        <v>0.19120122139028503</v>
      </c>
      <c r="L44" s="15">
        <v>0.18627326653597689</v>
      </c>
      <c r="M44" s="15">
        <v>0.19244201183810355</v>
      </c>
      <c r="N44" s="15">
        <v>0.1769033772062813</v>
      </c>
      <c r="O44" s="15">
        <v>0.18592833863598013</v>
      </c>
      <c r="P44" s="15">
        <v>0.18159584040289525</v>
      </c>
      <c r="Q44" s="15">
        <v>0.19487151465484487</v>
      </c>
      <c r="R44" s="15">
        <v>0.20910508979090706</v>
      </c>
      <c r="S44" s="15">
        <v>0.22051814681580184</v>
      </c>
      <c r="T44" s="15">
        <v>0.23372867459313834</v>
      </c>
      <c r="U44" s="15">
        <v>0.23617223705997384</v>
      </c>
      <c r="V44" s="15">
        <v>0.23897219960484681</v>
      </c>
      <c r="W44" s="15">
        <v>0.20853339547086816</v>
      </c>
      <c r="X44" s="15">
        <v>0.22392469418011154</v>
      </c>
      <c r="Y44" s="15">
        <v>0.21930231817875931</v>
      </c>
      <c r="Z44" s="15">
        <v>0.22492212081666085</v>
      </c>
      <c r="AA44" s="15">
        <v>0.24372165223073639</v>
      </c>
    </row>
    <row r="45" spans="1:27">
      <c r="A45" s="16" t="s">
        <v>23</v>
      </c>
      <c r="B45" s="16" t="s">
        <v>83</v>
      </c>
      <c r="C45" s="15">
        <v>7.1807936044498422E-2</v>
      </c>
      <c r="D45" s="15">
        <v>7.4559739158166743E-2</v>
      </c>
      <c r="E45" s="15">
        <v>7.6799130381162817E-2</v>
      </c>
      <c r="F45" s="15">
        <v>0.19146710164268804</v>
      </c>
      <c r="G45" s="15">
        <v>0.19660840218561687</v>
      </c>
      <c r="H45" s="15">
        <v>0.19406566379489315</v>
      </c>
      <c r="I45" s="15">
        <v>0.20126599423406699</v>
      </c>
      <c r="J45" s="15">
        <v>0.20039106348736899</v>
      </c>
      <c r="K45" s="15">
        <v>0.1988336911617152</v>
      </c>
      <c r="L45" s="15">
        <v>0.20089383590666221</v>
      </c>
      <c r="M45" s="15">
        <v>0.20176770287014234</v>
      </c>
      <c r="N45" s="15">
        <v>0.19942700808982761</v>
      </c>
      <c r="O45" s="15">
        <v>0.20228991351354744</v>
      </c>
      <c r="P45" s="15">
        <v>0.20022200643950036</v>
      </c>
      <c r="Q45" s="15">
        <v>0.19771826569118892</v>
      </c>
      <c r="R45" s="15">
        <v>0.2324076036877378</v>
      </c>
      <c r="S45" s="15">
        <v>0.2327585795905629</v>
      </c>
      <c r="T45" s="15">
        <v>0.23579264114174928</v>
      </c>
      <c r="U45" s="15">
        <v>0.24054992004268277</v>
      </c>
      <c r="V45" s="15">
        <v>0.23889776095269757</v>
      </c>
      <c r="W45" s="15">
        <v>0.23280682157318172</v>
      </c>
      <c r="X45" s="15">
        <v>0.24226905358947584</v>
      </c>
      <c r="Y45" s="15">
        <v>0.24179032461873817</v>
      </c>
      <c r="Z45" s="15">
        <v>0.2374859756972767</v>
      </c>
      <c r="AA45" s="15">
        <v>0.24360674807169622</v>
      </c>
    </row>
    <row r="46" spans="1:27">
      <c r="A46" s="16" t="s">
        <v>23</v>
      </c>
      <c r="B46" s="16" t="s">
        <v>192</v>
      </c>
      <c r="C46" s="15">
        <v>0.10326709827472322</v>
      </c>
      <c r="D46" s="15">
        <v>0.10355240309270811</v>
      </c>
      <c r="E46" s="15">
        <v>9.4051878697789693E-2</v>
      </c>
      <c r="F46" s="15">
        <v>9.3775766139676045E-2</v>
      </c>
      <c r="G46" s="15">
        <v>0.21667684597417833</v>
      </c>
      <c r="H46" s="15">
        <v>0.20062499984547819</v>
      </c>
      <c r="I46" s="15">
        <v>0.22622667600371932</v>
      </c>
      <c r="J46" s="15">
        <v>0.23111968853337739</v>
      </c>
      <c r="K46" s="15">
        <v>0.25179429175425899</v>
      </c>
      <c r="L46" s="15">
        <v>0.2505879907720226</v>
      </c>
      <c r="M46" s="15">
        <v>0.25140078264063337</v>
      </c>
      <c r="N46" s="15">
        <v>0.24546066838008784</v>
      </c>
      <c r="O46" s="15">
        <v>0.248451086497643</v>
      </c>
      <c r="P46" s="15">
        <v>0.25099292120516381</v>
      </c>
      <c r="Q46" s="15">
        <v>0.24312871250968973</v>
      </c>
      <c r="R46" s="15">
        <v>0.24541102579608084</v>
      </c>
      <c r="S46" s="15">
        <v>0.2401651658479704</v>
      </c>
      <c r="T46" s="15">
        <v>0.23662948958538546</v>
      </c>
      <c r="U46" s="15">
        <v>0.24189203020469113</v>
      </c>
      <c r="V46" s="15">
        <v>0.23792005029677366</v>
      </c>
      <c r="W46" s="15">
        <v>0.20826455675305625</v>
      </c>
      <c r="X46" s="15">
        <v>0.22297170204425623</v>
      </c>
      <c r="Y46" s="15">
        <v>0.22012423323376937</v>
      </c>
      <c r="Z46" s="15">
        <v>0.22932056809207119</v>
      </c>
      <c r="AA46" s="15">
        <v>0.22817889664327248</v>
      </c>
    </row>
    <row r="47" spans="1:27">
      <c r="A47" s="16" t="s">
        <v>23</v>
      </c>
      <c r="B47" s="16" t="s">
        <v>15</v>
      </c>
      <c r="C47" s="15">
        <v>8.7466823829733475E-2</v>
      </c>
      <c r="D47" s="15">
        <v>0.11305241003502965</v>
      </c>
      <c r="E47" s="15">
        <v>0.13897124087315585</v>
      </c>
      <c r="F47" s="15">
        <v>0.10852797047955159</v>
      </c>
      <c r="G47" s="15">
        <v>0.13863686515688245</v>
      </c>
      <c r="H47" s="15">
        <v>0.1711158040222604</v>
      </c>
      <c r="I47" s="15">
        <v>0.2001633882403297</v>
      </c>
      <c r="J47" s="15">
        <v>0.21192506641209902</v>
      </c>
      <c r="K47" s="15">
        <v>0.21480430784566346</v>
      </c>
      <c r="L47" s="15">
        <v>0.22227559058256735</v>
      </c>
      <c r="M47" s="15">
        <v>0.22699114959995356</v>
      </c>
      <c r="N47" s="15">
        <v>0.22839956083465077</v>
      </c>
      <c r="O47" s="15">
        <v>0.23074827034277234</v>
      </c>
      <c r="P47" s="15">
        <v>0.22954389234863193</v>
      </c>
      <c r="Q47" s="15">
        <v>0.22898504042574658</v>
      </c>
      <c r="R47" s="15">
        <v>0.23138858454196976</v>
      </c>
      <c r="S47" s="15">
        <v>0.23050660105609402</v>
      </c>
      <c r="T47" s="15">
        <v>0.22871337215789783</v>
      </c>
      <c r="U47" s="15">
        <v>0.22737699936355529</v>
      </c>
      <c r="V47" s="15">
        <v>0.2247623847491205</v>
      </c>
      <c r="W47" s="15">
        <v>0.22062200054897821</v>
      </c>
      <c r="X47" s="15">
        <v>0.22136680738105433</v>
      </c>
      <c r="Y47" s="15">
        <v>0.21749130085540994</v>
      </c>
      <c r="Z47" s="15">
        <v>0.21360829276056131</v>
      </c>
      <c r="AA47" s="15">
        <v>0.20340863026418435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15" t="s">
        <v>258</v>
      </c>
      <c r="D51" s="15" t="s">
        <v>258</v>
      </c>
      <c r="E51" s="15" t="s">
        <v>258</v>
      </c>
      <c r="F51" s="15" t="s">
        <v>258</v>
      </c>
      <c r="G51" s="15" t="s">
        <v>258</v>
      </c>
      <c r="H51" s="15" t="s">
        <v>258</v>
      </c>
      <c r="I51" s="15" t="s">
        <v>258</v>
      </c>
      <c r="J51" s="15" t="s">
        <v>258</v>
      </c>
      <c r="K51" s="15" t="s">
        <v>258</v>
      </c>
      <c r="L51" s="15" t="s">
        <v>258</v>
      </c>
      <c r="M51" s="15" t="s">
        <v>258</v>
      </c>
      <c r="N51" s="15" t="s">
        <v>258</v>
      </c>
      <c r="O51" s="15" t="s">
        <v>258</v>
      </c>
      <c r="P51" s="15" t="s">
        <v>258</v>
      </c>
      <c r="Q51" s="15" t="s">
        <v>258</v>
      </c>
      <c r="R51" s="15" t="s">
        <v>258</v>
      </c>
      <c r="S51" s="15" t="s">
        <v>258</v>
      </c>
      <c r="T51" s="15" t="s">
        <v>258</v>
      </c>
      <c r="U51" s="15" t="s">
        <v>258</v>
      </c>
      <c r="V51" s="15" t="s">
        <v>258</v>
      </c>
      <c r="W51" s="15" t="s">
        <v>258</v>
      </c>
      <c r="X51" s="15" t="s">
        <v>258</v>
      </c>
      <c r="Y51" s="15" t="s">
        <v>258</v>
      </c>
      <c r="Z51" s="15" t="s">
        <v>258</v>
      </c>
      <c r="AA51" s="15" t="s">
        <v>258</v>
      </c>
    </row>
    <row r="52" spans="1:27">
      <c r="A52" s="16" t="s">
        <v>24</v>
      </c>
      <c r="B52" s="16" t="s">
        <v>11</v>
      </c>
      <c r="C52" s="15">
        <v>0.61958866333290841</v>
      </c>
      <c r="D52" s="15">
        <v>0.64106615810325196</v>
      </c>
      <c r="E52" s="15">
        <v>0.64984961858319323</v>
      </c>
      <c r="F52" s="15">
        <v>0.61442106236891492</v>
      </c>
      <c r="G52" s="15">
        <v>0.62888343597624385</v>
      </c>
      <c r="H52" s="15">
        <v>0.64181077589516045</v>
      </c>
      <c r="I52" s="15">
        <v>0.55743878220538878</v>
      </c>
      <c r="J52" s="15">
        <v>0.68965023309373585</v>
      </c>
      <c r="K52" s="15">
        <v>0.64764873101856946</v>
      </c>
      <c r="L52" s="15">
        <v>0.59994120662214268</v>
      </c>
      <c r="M52" s="15">
        <v>0.60975857227444119</v>
      </c>
      <c r="N52" s="15">
        <v>0.65089158528903535</v>
      </c>
      <c r="O52" s="15">
        <v>0.46696842891066354</v>
      </c>
      <c r="P52" s="15">
        <v>0.37481398028158153</v>
      </c>
      <c r="Q52" s="15">
        <v>0.59920753477825106</v>
      </c>
      <c r="R52" s="15">
        <v>0.62642262258132664</v>
      </c>
      <c r="S52" s="15">
        <v>0.62622497883338579</v>
      </c>
      <c r="T52" s="15">
        <v>0.65872008735606469</v>
      </c>
      <c r="U52" s="15">
        <v>0.61358371971196479</v>
      </c>
      <c r="V52" s="15">
        <v>0.58358743241311195</v>
      </c>
      <c r="W52" s="15">
        <v>0.64304060105186578</v>
      </c>
      <c r="X52" s="15" t="s">
        <v>258</v>
      </c>
      <c r="Y52" s="15" t="s">
        <v>258</v>
      </c>
      <c r="Z52" s="15" t="s">
        <v>258</v>
      </c>
      <c r="AA52" s="15" t="s">
        <v>258</v>
      </c>
    </row>
    <row r="53" spans="1:27">
      <c r="A53" s="16" t="s">
        <v>24</v>
      </c>
      <c r="B53" s="16" t="s">
        <v>7</v>
      </c>
      <c r="C53" s="15" t="s">
        <v>258</v>
      </c>
      <c r="D53" s="15" t="s">
        <v>258</v>
      </c>
      <c r="E53" s="15" t="s">
        <v>258</v>
      </c>
      <c r="F53" s="15" t="s">
        <v>258</v>
      </c>
      <c r="G53" s="15" t="s">
        <v>258</v>
      </c>
      <c r="H53" s="15" t="s">
        <v>258</v>
      </c>
      <c r="I53" s="15" t="s">
        <v>258</v>
      </c>
      <c r="J53" s="15" t="s">
        <v>258</v>
      </c>
      <c r="K53" s="15" t="s">
        <v>258</v>
      </c>
      <c r="L53" s="15" t="s">
        <v>258</v>
      </c>
      <c r="M53" s="15" t="s">
        <v>258</v>
      </c>
      <c r="N53" s="15" t="s">
        <v>258</v>
      </c>
      <c r="O53" s="15" t="s">
        <v>258</v>
      </c>
      <c r="P53" s="15" t="s">
        <v>258</v>
      </c>
      <c r="Q53" s="15" t="s">
        <v>258</v>
      </c>
      <c r="R53" s="15" t="s">
        <v>258</v>
      </c>
      <c r="S53" s="15" t="s">
        <v>258</v>
      </c>
      <c r="T53" s="15" t="s">
        <v>258</v>
      </c>
      <c r="U53" s="15" t="s">
        <v>258</v>
      </c>
      <c r="V53" s="15" t="s">
        <v>258</v>
      </c>
      <c r="W53" s="15" t="s">
        <v>258</v>
      </c>
      <c r="X53" s="15" t="s">
        <v>258</v>
      </c>
      <c r="Y53" s="15" t="s">
        <v>258</v>
      </c>
      <c r="Z53" s="15" t="s">
        <v>258</v>
      </c>
      <c r="AA53" s="15" t="s">
        <v>258</v>
      </c>
    </row>
    <row r="54" spans="1:27">
      <c r="A54" s="16" t="s">
        <v>24</v>
      </c>
      <c r="B54" s="16" t="s">
        <v>12</v>
      </c>
      <c r="C54" s="15">
        <v>1.2064312785388128E-2</v>
      </c>
      <c r="D54" s="15">
        <v>4.5599267123287669E-3</v>
      </c>
      <c r="E54" s="15">
        <v>2.900579794520548E-2</v>
      </c>
      <c r="F54" s="15">
        <v>3.4609027397260267E-2</v>
      </c>
      <c r="G54" s="15">
        <v>5.8663200913242008E-2</v>
      </c>
      <c r="H54" s="15">
        <v>4.5191116438356167E-2</v>
      </c>
      <c r="I54" s="15">
        <v>0.18286764840182645</v>
      </c>
      <c r="J54" s="15">
        <v>4.6869360730593612E-2</v>
      </c>
      <c r="K54" s="15">
        <v>2.0374614155251141E-2</v>
      </c>
      <c r="L54" s="15">
        <v>1.121375890410959E-2</v>
      </c>
      <c r="M54" s="15">
        <v>1.4535319634703198E-2</v>
      </c>
      <c r="N54" s="15">
        <v>2.9218454337899543E-2</v>
      </c>
      <c r="O54" s="15">
        <v>4.2099367579908675E-2</v>
      </c>
      <c r="P54" s="15" t="s">
        <v>258</v>
      </c>
      <c r="Q54" s="15" t="s">
        <v>258</v>
      </c>
      <c r="R54" s="15" t="s">
        <v>258</v>
      </c>
      <c r="S54" s="15" t="s">
        <v>258</v>
      </c>
      <c r="T54" s="15" t="s">
        <v>258</v>
      </c>
      <c r="U54" s="15" t="s">
        <v>258</v>
      </c>
      <c r="V54" s="15" t="s">
        <v>258</v>
      </c>
      <c r="W54" s="15" t="s">
        <v>258</v>
      </c>
      <c r="X54" s="15" t="s">
        <v>258</v>
      </c>
      <c r="Y54" s="15" t="s">
        <v>258</v>
      </c>
      <c r="Z54" s="15" t="s">
        <v>258</v>
      </c>
      <c r="AA54" s="15" t="s">
        <v>258</v>
      </c>
    </row>
    <row r="55" spans="1:27">
      <c r="A55" s="16" t="s">
        <v>24</v>
      </c>
      <c r="B55" s="16" t="s">
        <v>4</v>
      </c>
      <c r="C55" s="15">
        <v>3.5263877467610967E-3</v>
      </c>
      <c r="D55" s="15">
        <v>7.0503393434243576E-4</v>
      </c>
      <c r="E55" s="15">
        <v>5.6122958605243512E-3</v>
      </c>
      <c r="F55" s="15">
        <v>7.1626390503697276E-2</v>
      </c>
      <c r="G55" s="15">
        <v>1.7649575341786468E-2</v>
      </c>
      <c r="H55" s="15">
        <v>1.3391627521407093E-2</v>
      </c>
      <c r="I55" s="15">
        <v>4.5883888493771577E-2</v>
      </c>
      <c r="J55" s="15">
        <v>1.1326551672053917E-2</v>
      </c>
      <c r="K55" s="15">
        <v>5.3091984448403956E-3</v>
      </c>
      <c r="L55" s="15">
        <v>3.7239475434452255E-3</v>
      </c>
      <c r="M55" s="15">
        <v>2.925548326960666E-3</v>
      </c>
      <c r="N55" s="15">
        <v>1.6204127502566515E-2</v>
      </c>
      <c r="O55" s="15">
        <v>1.3841040041060557E-2</v>
      </c>
      <c r="P55" s="15">
        <v>3.3304701653365368E-2</v>
      </c>
      <c r="Q55" s="15">
        <v>2.6083993144928506E-2</v>
      </c>
      <c r="R55" s="15">
        <v>5.8494988558618274E-2</v>
      </c>
      <c r="S55" s="15">
        <v>3.2725130946769862E-2</v>
      </c>
      <c r="T55" s="15">
        <v>8.8862491245134123E-2</v>
      </c>
      <c r="U55" s="15">
        <v>4.9956079736029189E-2</v>
      </c>
      <c r="V55" s="15">
        <v>8.8525885294425982E-2</v>
      </c>
      <c r="W55" s="15">
        <v>8.2258207465415567E-2</v>
      </c>
      <c r="X55" s="15">
        <v>0.1529243076442956</v>
      </c>
      <c r="Y55" s="15">
        <v>0.16921480595250504</v>
      </c>
      <c r="Z55" s="15">
        <v>0.171532294913884</v>
      </c>
      <c r="AA55" s="15">
        <v>0.16505425422890585</v>
      </c>
    </row>
    <row r="56" spans="1:27">
      <c r="A56" s="16" t="s">
        <v>24</v>
      </c>
      <c r="B56" s="16" t="s">
        <v>2</v>
      </c>
      <c r="C56" s="15">
        <v>0.16238834931153689</v>
      </c>
      <c r="D56" s="15">
        <v>0.13649620713046753</v>
      </c>
      <c r="E56" s="15">
        <v>0.20393036905484307</v>
      </c>
      <c r="F56" s="15">
        <v>0.16948577128698511</v>
      </c>
      <c r="G56" s="15">
        <v>0.14660443527523417</v>
      </c>
      <c r="H56" s="15">
        <v>0.14716729051104477</v>
      </c>
      <c r="I56" s="15">
        <v>0.13432286333635921</v>
      </c>
      <c r="J56" s="15">
        <v>0.16344450513286085</v>
      </c>
      <c r="K56" s="15">
        <v>0.16855118032495497</v>
      </c>
      <c r="L56" s="15">
        <v>0.1596433866012483</v>
      </c>
      <c r="M56" s="15">
        <v>0.13438553612331811</v>
      </c>
      <c r="N56" s="15">
        <v>0.20168369851122864</v>
      </c>
      <c r="O56" s="15">
        <v>0.1681133482361615</v>
      </c>
      <c r="P56" s="15">
        <v>0.14645868313898053</v>
      </c>
      <c r="Q56" s="15">
        <v>0.14571524404443759</v>
      </c>
      <c r="R56" s="15">
        <v>0.13326580660308315</v>
      </c>
      <c r="S56" s="15">
        <v>0.16236065250516976</v>
      </c>
      <c r="T56" s="15">
        <v>0.16849052880453669</v>
      </c>
      <c r="U56" s="15">
        <v>0.15963867462036097</v>
      </c>
      <c r="V56" s="15">
        <v>0.13445359214219682</v>
      </c>
      <c r="W56" s="15">
        <v>0.2017077445354527</v>
      </c>
      <c r="X56" s="15">
        <v>0.16939239646657211</v>
      </c>
      <c r="Y56" s="15">
        <v>0.14625611148870624</v>
      </c>
      <c r="Z56" s="15">
        <v>0.14637396610947501</v>
      </c>
      <c r="AA56" s="15">
        <v>0.13309857969320224</v>
      </c>
    </row>
    <row r="57" spans="1:27">
      <c r="A57" s="16" t="s">
        <v>24</v>
      </c>
      <c r="B57" s="16" t="s">
        <v>90</v>
      </c>
      <c r="C57" s="15" t="s">
        <v>258</v>
      </c>
      <c r="D57" s="15" t="s">
        <v>258</v>
      </c>
      <c r="E57" s="15" t="s">
        <v>258</v>
      </c>
      <c r="F57" s="15" t="s">
        <v>258</v>
      </c>
      <c r="G57" s="15" t="s">
        <v>258</v>
      </c>
      <c r="H57" s="15" t="s">
        <v>258</v>
      </c>
      <c r="I57" s="15" t="s">
        <v>258</v>
      </c>
      <c r="J57" s="15" t="s">
        <v>258</v>
      </c>
      <c r="K57" s="15" t="s">
        <v>258</v>
      </c>
      <c r="L57" s="15" t="s">
        <v>258</v>
      </c>
      <c r="M57" s="15" t="s">
        <v>258</v>
      </c>
      <c r="N57" s="15" t="s">
        <v>258</v>
      </c>
      <c r="O57" s="15" t="s">
        <v>258</v>
      </c>
      <c r="P57" s="15" t="s">
        <v>258</v>
      </c>
      <c r="Q57" s="15" t="s">
        <v>258</v>
      </c>
      <c r="R57" s="15" t="s">
        <v>258</v>
      </c>
      <c r="S57" s="15" t="s">
        <v>258</v>
      </c>
      <c r="T57" s="15" t="s">
        <v>258</v>
      </c>
      <c r="U57" s="15" t="s">
        <v>258</v>
      </c>
      <c r="V57" s="15" t="s">
        <v>258</v>
      </c>
      <c r="W57" s="15" t="s">
        <v>258</v>
      </c>
      <c r="X57" s="15" t="s">
        <v>258</v>
      </c>
      <c r="Y57" s="15" t="s">
        <v>258</v>
      </c>
      <c r="Z57" s="15" t="s">
        <v>258</v>
      </c>
      <c r="AA57" s="15" t="s">
        <v>258</v>
      </c>
    </row>
    <row r="58" spans="1:27">
      <c r="A58" s="16" t="s">
        <v>24</v>
      </c>
      <c r="B58" s="16" t="s">
        <v>9</v>
      </c>
      <c r="C58" s="15">
        <v>0.3087121862122516</v>
      </c>
      <c r="D58" s="15">
        <v>0.32105630500928056</v>
      </c>
      <c r="E58" s="15">
        <v>0.30609220830239314</v>
      </c>
      <c r="F58" s="15">
        <v>0.33146266834337723</v>
      </c>
      <c r="G58" s="15">
        <v>0.32485147968845907</v>
      </c>
      <c r="H58" s="15">
        <v>0.35811281941440404</v>
      </c>
      <c r="I58" s="15">
        <v>0.32312516006318831</v>
      </c>
      <c r="J58" s="15">
        <v>0.32596479720129345</v>
      </c>
      <c r="K58" s="15">
        <v>0.31212176977240025</v>
      </c>
      <c r="L58" s="15">
        <v>0.3160451864833202</v>
      </c>
      <c r="M58" s="15">
        <v>0.32657609553965405</v>
      </c>
      <c r="N58" s="15">
        <v>0.30847835747425129</v>
      </c>
      <c r="O58" s="15">
        <v>0.32281655650166319</v>
      </c>
      <c r="P58" s="15">
        <v>0.3016021150909069</v>
      </c>
      <c r="Q58" s="15">
        <v>0.3265680084694555</v>
      </c>
      <c r="R58" s="15">
        <v>0.30157052735471435</v>
      </c>
      <c r="S58" s="15">
        <v>0.31473053780473975</v>
      </c>
      <c r="T58" s="15">
        <v>0.32451097851040223</v>
      </c>
      <c r="U58" s="15">
        <v>0.33494415062914196</v>
      </c>
      <c r="V58" s="15">
        <v>0.34938497593362472</v>
      </c>
      <c r="W58" s="15">
        <v>0.32881291266235874</v>
      </c>
      <c r="X58" s="15">
        <v>0.3469526505803362</v>
      </c>
      <c r="Y58" s="15">
        <v>0.32813749579777607</v>
      </c>
      <c r="Z58" s="15">
        <v>0.360933051061054</v>
      </c>
      <c r="AA58" s="15">
        <v>0.33340030277135924</v>
      </c>
    </row>
    <row r="59" spans="1:27">
      <c r="A59" s="16" t="s">
        <v>24</v>
      </c>
      <c r="B59" s="16" t="s">
        <v>8</v>
      </c>
      <c r="C59" s="15">
        <v>0.18483340188063579</v>
      </c>
      <c r="D59" s="15">
        <v>0.1904072908446808</v>
      </c>
      <c r="E59" s="15">
        <v>0.19753373212842659</v>
      </c>
      <c r="F59" s="15">
        <v>0.20657113434815541</v>
      </c>
      <c r="G59" s="15">
        <v>0.21267907341866193</v>
      </c>
      <c r="H59" s="15">
        <v>0.20723651873041243</v>
      </c>
      <c r="I59" s="15">
        <v>0.21671612188240347</v>
      </c>
      <c r="J59" s="15">
        <v>0.20854099682415161</v>
      </c>
      <c r="K59" s="15">
        <v>0.19745718796487444</v>
      </c>
      <c r="L59" s="15">
        <v>0.1893218126489396</v>
      </c>
      <c r="M59" s="15">
        <v>0.20023445274595797</v>
      </c>
      <c r="N59" s="15">
        <v>0.18100765196598639</v>
      </c>
      <c r="O59" s="15">
        <v>0.18889614790309314</v>
      </c>
      <c r="P59" s="15">
        <v>0.18874842052967822</v>
      </c>
      <c r="Q59" s="15">
        <v>0.18377202725389899</v>
      </c>
      <c r="R59" s="15">
        <v>0.19666641078661351</v>
      </c>
      <c r="S59" s="15">
        <v>0.19500559467417083</v>
      </c>
      <c r="T59" s="15">
        <v>0.20422685742881899</v>
      </c>
      <c r="U59" s="15">
        <v>0.21327897268709547</v>
      </c>
      <c r="V59" s="15">
        <v>0.22591038978022229</v>
      </c>
      <c r="W59" s="15">
        <v>0.1963601568747794</v>
      </c>
      <c r="X59" s="15">
        <v>0.21185460939253348</v>
      </c>
      <c r="Y59" s="15">
        <v>0.20831268426019134</v>
      </c>
      <c r="Z59" s="15">
        <v>0.20934923310288206</v>
      </c>
      <c r="AA59" s="15">
        <v>0.22033009241738646</v>
      </c>
    </row>
    <row r="60" spans="1:27">
      <c r="A60" s="16" t="s">
        <v>24</v>
      </c>
      <c r="B60" s="16" t="s">
        <v>83</v>
      </c>
      <c r="C60" s="15">
        <v>0.11434552098037835</v>
      </c>
      <c r="D60" s="15">
        <v>0.12508500366425854</v>
      </c>
      <c r="E60" s="15">
        <v>0.12071869979265293</v>
      </c>
      <c r="F60" s="15">
        <v>0.10546874911948809</v>
      </c>
      <c r="G60" s="15">
        <v>0.11884029117703528</v>
      </c>
      <c r="H60" s="15">
        <v>0.11309422322543974</v>
      </c>
      <c r="I60" s="15">
        <v>0.12049397291960198</v>
      </c>
      <c r="J60" s="15">
        <v>0.12553831988896841</v>
      </c>
      <c r="K60" s="15">
        <v>6.5024168697686693E-2</v>
      </c>
      <c r="L60" s="15">
        <v>6.1580009744358614E-2</v>
      </c>
      <c r="M60" s="15">
        <v>6.6066266413938146E-2</v>
      </c>
      <c r="N60" s="15">
        <v>6.4697103648982887E-2</v>
      </c>
      <c r="O60" s="15">
        <v>6.3879344738689836E-2</v>
      </c>
      <c r="P60" s="15">
        <v>6.2614863759704695E-2</v>
      </c>
      <c r="Q60" s="15">
        <v>5.5074411974501011E-2</v>
      </c>
      <c r="R60" s="15">
        <v>6.1165924598682413E-2</v>
      </c>
      <c r="S60" s="15">
        <v>6.0745829476268859E-2</v>
      </c>
      <c r="T60" s="15">
        <v>6.0988489915361099E-2</v>
      </c>
      <c r="U60" s="15">
        <v>6.1145738172145719E-2</v>
      </c>
      <c r="V60" s="15">
        <v>6.3961201708140486E-2</v>
      </c>
      <c r="W60" s="15">
        <v>5.8668934586363963E-2</v>
      </c>
      <c r="X60" s="15">
        <v>5.2656095293603149E-2</v>
      </c>
      <c r="Y60" s="15">
        <v>4.2547541392330253E-2</v>
      </c>
      <c r="Z60" s="15">
        <v>3.332419615804301E-2</v>
      </c>
      <c r="AA60" s="15">
        <v>3.3619114108692331E-2</v>
      </c>
    </row>
    <row r="61" spans="1:27">
      <c r="A61" s="16" t="s">
        <v>24</v>
      </c>
      <c r="B61" s="16" t="s">
        <v>192</v>
      </c>
      <c r="C61" s="15" t="s">
        <v>258</v>
      </c>
      <c r="D61" s="15" t="s">
        <v>258</v>
      </c>
      <c r="E61" s="15" t="s">
        <v>258</v>
      </c>
      <c r="F61" s="15" t="s">
        <v>258</v>
      </c>
      <c r="G61" s="15" t="s">
        <v>258</v>
      </c>
      <c r="H61" s="15" t="s">
        <v>258</v>
      </c>
      <c r="I61" s="15" t="s">
        <v>258</v>
      </c>
      <c r="J61" s="15" t="s">
        <v>258</v>
      </c>
      <c r="K61" s="15" t="s">
        <v>258</v>
      </c>
      <c r="L61" s="15" t="s">
        <v>258</v>
      </c>
      <c r="M61" s="15" t="s">
        <v>258</v>
      </c>
      <c r="N61" s="15" t="s">
        <v>258</v>
      </c>
      <c r="O61" s="15" t="s">
        <v>258</v>
      </c>
      <c r="P61" s="15" t="s">
        <v>258</v>
      </c>
      <c r="Q61" s="15" t="s">
        <v>258</v>
      </c>
      <c r="R61" s="15" t="s">
        <v>258</v>
      </c>
      <c r="S61" s="15" t="s">
        <v>258</v>
      </c>
      <c r="T61" s="15" t="s">
        <v>258</v>
      </c>
      <c r="U61" s="15" t="s">
        <v>258</v>
      </c>
      <c r="V61" s="15" t="s">
        <v>258</v>
      </c>
      <c r="W61" s="15" t="s">
        <v>258</v>
      </c>
      <c r="X61" s="15" t="s">
        <v>258</v>
      </c>
      <c r="Y61" s="15" t="s">
        <v>258</v>
      </c>
      <c r="Z61" s="15" t="s">
        <v>258</v>
      </c>
      <c r="AA61" s="15" t="s">
        <v>258</v>
      </c>
    </row>
    <row r="62" spans="1:27">
      <c r="A62" s="16" t="s">
        <v>24</v>
      </c>
      <c r="B62" s="16" t="s">
        <v>15</v>
      </c>
      <c r="C62" s="15">
        <v>9.6184336776309678E-2</v>
      </c>
      <c r="D62" s="15">
        <v>0.10646696435552433</v>
      </c>
      <c r="E62" s="15">
        <v>0.11419344471940954</v>
      </c>
      <c r="F62" s="15">
        <v>8.3548223196180785E-2</v>
      </c>
      <c r="G62" s="15">
        <v>0.11601323020658694</v>
      </c>
      <c r="H62" s="15">
        <v>0.12971760916739777</v>
      </c>
      <c r="I62" s="15">
        <v>0.16254831834143649</v>
      </c>
      <c r="J62" s="15">
        <v>0.18256762664342857</v>
      </c>
      <c r="K62" s="15">
        <v>0.1968486094155244</v>
      </c>
      <c r="L62" s="15">
        <v>0.19034812638956089</v>
      </c>
      <c r="M62" s="15">
        <v>0.21107101014526033</v>
      </c>
      <c r="N62" s="15">
        <v>0.20915007948969458</v>
      </c>
      <c r="O62" s="15">
        <v>0.20878221241023109</v>
      </c>
      <c r="P62" s="15">
        <v>0.20427538658424646</v>
      </c>
      <c r="Q62" s="15">
        <v>0.17691193951077178</v>
      </c>
      <c r="R62" s="15">
        <v>0.19381749092874115</v>
      </c>
      <c r="S62" s="15">
        <v>0.18975447779391222</v>
      </c>
      <c r="T62" s="15">
        <v>0.18715323022257244</v>
      </c>
      <c r="U62" s="15">
        <v>0.18912981450984673</v>
      </c>
      <c r="V62" s="15">
        <v>0.19439298537392943</v>
      </c>
      <c r="W62" s="15">
        <v>0.18267318347002512</v>
      </c>
      <c r="X62" s="15">
        <v>0.19335476517950881</v>
      </c>
      <c r="Y62" s="15">
        <v>0.19329726156987084</v>
      </c>
      <c r="Z62" s="15">
        <v>0.18965282690866736</v>
      </c>
      <c r="AA62" s="15">
        <v>0.17983588719329807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15" t="s">
        <v>258</v>
      </c>
      <c r="D66" s="15" t="s">
        <v>258</v>
      </c>
      <c r="E66" s="15" t="s">
        <v>258</v>
      </c>
      <c r="F66" s="15" t="s">
        <v>258</v>
      </c>
      <c r="G66" s="15" t="s">
        <v>258</v>
      </c>
      <c r="H66" s="15" t="s">
        <v>258</v>
      </c>
      <c r="I66" s="15" t="s">
        <v>258</v>
      </c>
      <c r="J66" s="15" t="s">
        <v>258</v>
      </c>
      <c r="K66" s="15" t="s">
        <v>258</v>
      </c>
      <c r="L66" s="15" t="s">
        <v>258</v>
      </c>
      <c r="M66" s="15" t="s">
        <v>258</v>
      </c>
      <c r="N66" s="15" t="s">
        <v>258</v>
      </c>
      <c r="O66" s="15" t="s">
        <v>258</v>
      </c>
      <c r="P66" s="15" t="s">
        <v>258</v>
      </c>
      <c r="Q66" s="15" t="s">
        <v>258</v>
      </c>
      <c r="R66" s="15" t="s">
        <v>258</v>
      </c>
      <c r="S66" s="15" t="s">
        <v>258</v>
      </c>
      <c r="T66" s="15" t="s">
        <v>258</v>
      </c>
      <c r="U66" s="15" t="s">
        <v>258</v>
      </c>
      <c r="V66" s="15" t="s">
        <v>258</v>
      </c>
      <c r="W66" s="15" t="s">
        <v>258</v>
      </c>
      <c r="X66" s="15" t="s">
        <v>258</v>
      </c>
      <c r="Y66" s="15" t="s">
        <v>258</v>
      </c>
      <c r="Z66" s="15" t="s">
        <v>258</v>
      </c>
      <c r="AA66" s="15" t="s">
        <v>258</v>
      </c>
    </row>
    <row r="67" spans="1:27">
      <c r="A67" s="16" t="s">
        <v>25</v>
      </c>
      <c r="B67" s="16" t="s">
        <v>11</v>
      </c>
      <c r="C67" s="15" t="s">
        <v>258</v>
      </c>
      <c r="D67" s="15" t="s">
        <v>258</v>
      </c>
      <c r="E67" s="15" t="s">
        <v>258</v>
      </c>
      <c r="F67" s="15" t="s">
        <v>258</v>
      </c>
      <c r="G67" s="15" t="s">
        <v>258</v>
      </c>
      <c r="H67" s="15" t="s">
        <v>258</v>
      </c>
      <c r="I67" s="15" t="s">
        <v>258</v>
      </c>
      <c r="J67" s="15" t="s">
        <v>258</v>
      </c>
      <c r="K67" s="15" t="s">
        <v>258</v>
      </c>
      <c r="L67" s="15" t="s">
        <v>258</v>
      </c>
      <c r="M67" s="15" t="s">
        <v>258</v>
      </c>
      <c r="N67" s="15" t="s">
        <v>258</v>
      </c>
      <c r="O67" s="15" t="s">
        <v>258</v>
      </c>
      <c r="P67" s="15" t="s">
        <v>258</v>
      </c>
      <c r="Q67" s="15" t="s">
        <v>258</v>
      </c>
      <c r="R67" s="15" t="s">
        <v>258</v>
      </c>
      <c r="S67" s="15" t="s">
        <v>258</v>
      </c>
      <c r="T67" s="15" t="s">
        <v>258</v>
      </c>
      <c r="U67" s="15" t="s">
        <v>258</v>
      </c>
      <c r="V67" s="15" t="s">
        <v>258</v>
      </c>
      <c r="W67" s="15" t="s">
        <v>258</v>
      </c>
      <c r="X67" s="15" t="s">
        <v>258</v>
      </c>
      <c r="Y67" s="15" t="s">
        <v>258</v>
      </c>
      <c r="Z67" s="15" t="s">
        <v>258</v>
      </c>
      <c r="AA67" s="15" t="s">
        <v>258</v>
      </c>
    </row>
    <row r="68" spans="1:27">
      <c r="A68" s="16" t="s">
        <v>25</v>
      </c>
      <c r="B68" s="16" t="s">
        <v>7</v>
      </c>
      <c r="C68" s="15">
        <v>0.13986721498057947</v>
      </c>
      <c r="D68" s="15">
        <v>3.6409611900380064E-2</v>
      </c>
      <c r="E68" s="15">
        <v>0.298638405017283</v>
      </c>
      <c r="F68" s="15">
        <v>0.38040220052210444</v>
      </c>
      <c r="G68" s="15">
        <v>0.32828191726104999</v>
      </c>
      <c r="H68" s="15">
        <v>0.28780244357960982</v>
      </c>
      <c r="I68" s="15">
        <v>0.34411689221788805</v>
      </c>
      <c r="J68" s="15">
        <v>0.3477162568737503</v>
      </c>
      <c r="K68" s="15">
        <v>0.16405313743919128</v>
      </c>
      <c r="L68" s="15">
        <v>6.9559321869483215E-2</v>
      </c>
      <c r="M68" s="15">
        <v>0.10260521287164548</v>
      </c>
      <c r="N68" s="15" t="s">
        <v>258</v>
      </c>
      <c r="O68" s="15" t="s">
        <v>258</v>
      </c>
      <c r="P68" s="15" t="s">
        <v>258</v>
      </c>
      <c r="Q68" s="15" t="s">
        <v>258</v>
      </c>
      <c r="R68" s="15" t="s">
        <v>258</v>
      </c>
      <c r="S68" s="15" t="s">
        <v>258</v>
      </c>
      <c r="T68" s="15" t="s">
        <v>258</v>
      </c>
      <c r="U68" s="15" t="s">
        <v>258</v>
      </c>
      <c r="V68" s="15" t="s">
        <v>258</v>
      </c>
      <c r="W68" s="15" t="s">
        <v>258</v>
      </c>
      <c r="X68" s="15" t="s">
        <v>258</v>
      </c>
      <c r="Y68" s="15" t="s">
        <v>258</v>
      </c>
      <c r="Z68" s="15" t="s">
        <v>258</v>
      </c>
      <c r="AA68" s="15" t="s">
        <v>258</v>
      </c>
    </row>
    <row r="69" spans="1:27">
      <c r="A69" s="16" t="s">
        <v>25</v>
      </c>
      <c r="B69" s="16" t="s">
        <v>12</v>
      </c>
      <c r="C69" s="15" t="s">
        <v>258</v>
      </c>
      <c r="D69" s="15" t="s">
        <v>258</v>
      </c>
      <c r="E69" s="15" t="s">
        <v>258</v>
      </c>
      <c r="F69" s="15" t="s">
        <v>258</v>
      </c>
      <c r="G69" s="15" t="s">
        <v>258</v>
      </c>
      <c r="H69" s="15" t="s">
        <v>258</v>
      </c>
      <c r="I69" s="15" t="s">
        <v>258</v>
      </c>
      <c r="J69" s="15" t="s">
        <v>258</v>
      </c>
      <c r="K69" s="15" t="s">
        <v>258</v>
      </c>
      <c r="L69" s="15" t="s">
        <v>258</v>
      </c>
      <c r="M69" s="15" t="s">
        <v>258</v>
      </c>
      <c r="N69" s="15" t="s">
        <v>258</v>
      </c>
      <c r="O69" s="15" t="s">
        <v>258</v>
      </c>
      <c r="P69" s="15" t="s">
        <v>258</v>
      </c>
      <c r="Q69" s="15" t="s">
        <v>258</v>
      </c>
      <c r="R69" s="15" t="s">
        <v>258</v>
      </c>
      <c r="S69" s="15" t="s">
        <v>258</v>
      </c>
      <c r="T69" s="15" t="s">
        <v>258</v>
      </c>
      <c r="U69" s="15" t="s">
        <v>258</v>
      </c>
      <c r="V69" s="15" t="s">
        <v>258</v>
      </c>
      <c r="W69" s="15" t="s">
        <v>258</v>
      </c>
      <c r="X69" s="15" t="s">
        <v>258</v>
      </c>
      <c r="Y69" s="15" t="s">
        <v>258</v>
      </c>
      <c r="Z69" s="15" t="s">
        <v>258</v>
      </c>
      <c r="AA69" s="15" t="s">
        <v>258</v>
      </c>
    </row>
    <row r="70" spans="1:27">
      <c r="A70" s="16" t="s">
        <v>25</v>
      </c>
      <c r="B70" s="16" t="s">
        <v>4</v>
      </c>
      <c r="C70" s="15">
        <v>1.6563713212574958E-2</v>
      </c>
      <c r="D70" s="15">
        <v>5.9492884771208416E-3</v>
      </c>
      <c r="E70" s="15">
        <v>2.4514683934788114E-2</v>
      </c>
      <c r="F70" s="15">
        <v>0.15315318321602336</v>
      </c>
      <c r="G70" s="15">
        <v>7.3296450922899672E-2</v>
      </c>
      <c r="H70" s="15">
        <v>6.9914404085416201E-2</v>
      </c>
      <c r="I70" s="15">
        <v>0.12487073802095992</v>
      </c>
      <c r="J70" s="15">
        <v>9.0928377360020907E-2</v>
      </c>
      <c r="K70" s="15">
        <v>3.557534844267566E-2</v>
      </c>
      <c r="L70" s="15">
        <v>1.4248827130490851E-2</v>
      </c>
      <c r="M70" s="15">
        <v>2.3338560260737624E-2</v>
      </c>
      <c r="N70" s="15">
        <v>6.2084758538029493E-2</v>
      </c>
      <c r="O70" s="15">
        <v>9.1763602270569608E-2</v>
      </c>
      <c r="P70" s="15">
        <v>0.10015216424526971</v>
      </c>
      <c r="Q70" s="15">
        <v>0.11886490274962801</v>
      </c>
      <c r="R70" s="15">
        <v>0.14323615604264286</v>
      </c>
      <c r="S70" s="15">
        <v>0.16803127268694718</v>
      </c>
      <c r="T70" s="15">
        <v>0.17621216929519129</v>
      </c>
      <c r="U70" s="15">
        <v>8.5271062065327266E-2</v>
      </c>
      <c r="V70" s="15">
        <v>0.10486300892448619</v>
      </c>
      <c r="W70" s="15">
        <v>0.11755784076460149</v>
      </c>
      <c r="X70" s="15">
        <v>0.14188444788709342</v>
      </c>
      <c r="Y70" s="15">
        <v>0.13435792484348574</v>
      </c>
      <c r="Z70" s="15">
        <v>0.13540019785785079</v>
      </c>
      <c r="AA70" s="15">
        <v>0.12636009353859184</v>
      </c>
    </row>
    <row r="71" spans="1:27">
      <c r="A71" s="16" t="s">
        <v>25</v>
      </c>
      <c r="B71" s="16" t="s">
        <v>2</v>
      </c>
      <c r="C71" s="15" t="s">
        <v>258</v>
      </c>
      <c r="D71" s="15" t="s">
        <v>258</v>
      </c>
      <c r="E71" s="15" t="s">
        <v>258</v>
      </c>
      <c r="F71" s="15" t="s">
        <v>258</v>
      </c>
      <c r="G71" s="15" t="s">
        <v>258</v>
      </c>
      <c r="H71" s="15" t="s">
        <v>258</v>
      </c>
      <c r="I71" s="15" t="s">
        <v>258</v>
      </c>
      <c r="J71" s="15" t="s">
        <v>258</v>
      </c>
      <c r="K71" s="15" t="s">
        <v>258</v>
      </c>
      <c r="L71" s="15" t="s">
        <v>258</v>
      </c>
      <c r="M71" s="15" t="s">
        <v>258</v>
      </c>
      <c r="N71" s="15" t="s">
        <v>258</v>
      </c>
      <c r="O71" s="15" t="s">
        <v>258</v>
      </c>
      <c r="P71" s="15" t="s">
        <v>258</v>
      </c>
      <c r="Q71" s="15" t="s">
        <v>258</v>
      </c>
      <c r="R71" s="15" t="s">
        <v>258</v>
      </c>
      <c r="S71" s="15" t="s">
        <v>258</v>
      </c>
      <c r="T71" s="15" t="s">
        <v>258</v>
      </c>
      <c r="U71" s="15" t="s">
        <v>258</v>
      </c>
      <c r="V71" s="15" t="s">
        <v>258</v>
      </c>
      <c r="W71" s="15" t="s">
        <v>258</v>
      </c>
      <c r="X71" s="15" t="s">
        <v>258</v>
      </c>
      <c r="Y71" s="15" t="s">
        <v>258</v>
      </c>
      <c r="Z71" s="15" t="s">
        <v>258</v>
      </c>
      <c r="AA71" s="15" t="s">
        <v>258</v>
      </c>
    </row>
    <row r="72" spans="1:27">
      <c r="A72" s="16" t="s">
        <v>25</v>
      </c>
      <c r="B72" s="16" t="s">
        <v>90</v>
      </c>
      <c r="C72" s="15" t="s">
        <v>258</v>
      </c>
      <c r="D72" s="15" t="s">
        <v>258</v>
      </c>
      <c r="E72" s="15" t="s">
        <v>258</v>
      </c>
      <c r="F72" s="15" t="s">
        <v>258</v>
      </c>
      <c r="G72" s="15" t="s">
        <v>258</v>
      </c>
      <c r="H72" s="15" t="s">
        <v>258</v>
      </c>
      <c r="I72" s="15" t="s">
        <v>258</v>
      </c>
      <c r="J72" s="15" t="s">
        <v>258</v>
      </c>
      <c r="K72" s="15" t="s">
        <v>258</v>
      </c>
      <c r="L72" s="15" t="s">
        <v>258</v>
      </c>
      <c r="M72" s="15" t="s">
        <v>258</v>
      </c>
      <c r="N72" s="15" t="s">
        <v>258</v>
      </c>
      <c r="O72" s="15" t="s">
        <v>258</v>
      </c>
      <c r="P72" s="15" t="s">
        <v>258</v>
      </c>
      <c r="Q72" s="15" t="s">
        <v>258</v>
      </c>
      <c r="R72" s="15" t="s">
        <v>258</v>
      </c>
      <c r="S72" s="15" t="s">
        <v>258</v>
      </c>
      <c r="T72" s="15" t="s">
        <v>258</v>
      </c>
      <c r="U72" s="15" t="s">
        <v>258</v>
      </c>
      <c r="V72" s="15" t="s">
        <v>258</v>
      </c>
      <c r="W72" s="15" t="s">
        <v>258</v>
      </c>
      <c r="X72" s="15" t="s">
        <v>258</v>
      </c>
      <c r="Y72" s="15" t="s">
        <v>258</v>
      </c>
      <c r="Z72" s="15" t="s">
        <v>258</v>
      </c>
      <c r="AA72" s="15" t="s">
        <v>258</v>
      </c>
    </row>
    <row r="73" spans="1:27">
      <c r="A73" s="16" t="s">
        <v>25</v>
      </c>
      <c r="B73" s="16" t="s">
        <v>9</v>
      </c>
      <c r="C73" s="15">
        <v>0.31875809844419145</v>
      </c>
      <c r="D73" s="15">
        <v>0.35177740122150658</v>
      </c>
      <c r="E73" s="15">
        <v>0.32382980585836491</v>
      </c>
      <c r="F73" s="15">
        <v>0.33689785339890238</v>
      </c>
      <c r="G73" s="15">
        <v>0.34155564347668471</v>
      </c>
      <c r="H73" s="15">
        <v>0.3669656359970776</v>
      </c>
      <c r="I73" s="15">
        <v>0.32889293153813648</v>
      </c>
      <c r="J73" s="15">
        <v>0.33439783187856181</v>
      </c>
      <c r="K73" s="15">
        <v>0.31792506002534121</v>
      </c>
      <c r="L73" s="15">
        <v>0.36145802490116713</v>
      </c>
      <c r="M73" s="15">
        <v>0.36346493086953441</v>
      </c>
      <c r="N73" s="15">
        <v>0.34593662487693361</v>
      </c>
      <c r="O73" s="15">
        <v>0.35624987663573904</v>
      </c>
      <c r="P73" s="15">
        <v>0.3607631900480513</v>
      </c>
      <c r="Q73" s="15">
        <v>0.38292059542389539</v>
      </c>
      <c r="R73" s="15">
        <v>0.35868786240058448</v>
      </c>
      <c r="S73" s="15">
        <v>0.35972579519818693</v>
      </c>
      <c r="T73" s="15">
        <v>0.33655390531626883</v>
      </c>
      <c r="U73" s="15">
        <v>0.36351897995817939</v>
      </c>
      <c r="V73" s="15">
        <v>0.3570924937616331</v>
      </c>
      <c r="W73" s="15">
        <v>0.3328703604869665</v>
      </c>
      <c r="X73" s="15">
        <v>0.32445375647763269</v>
      </c>
      <c r="Y73" s="15">
        <v>0.32193230128622696</v>
      </c>
      <c r="Z73" s="15">
        <v>0.33362593284647152</v>
      </c>
      <c r="AA73" s="15">
        <v>0.32042935455457633</v>
      </c>
    </row>
    <row r="74" spans="1:27">
      <c r="A74" s="16" t="s">
        <v>25</v>
      </c>
      <c r="B74" s="16" t="s">
        <v>8</v>
      </c>
      <c r="C74" s="15">
        <v>0.17314699157154931</v>
      </c>
      <c r="D74" s="15">
        <v>0.21695298740031413</v>
      </c>
      <c r="E74" s="15">
        <v>0.19385755274474994</v>
      </c>
      <c r="F74" s="15">
        <v>0.21097492001953472</v>
      </c>
      <c r="G74" s="15">
        <v>0.21056101999359292</v>
      </c>
      <c r="H74" s="15">
        <v>0.21490210850718877</v>
      </c>
      <c r="I74" s="15">
        <v>0.21199660165716938</v>
      </c>
      <c r="J74" s="15">
        <v>0.20530768373545094</v>
      </c>
      <c r="K74" s="15">
        <v>0.20346590889153937</v>
      </c>
      <c r="L74" s="15">
        <v>0.20613198245938424</v>
      </c>
      <c r="M74" s="15">
        <v>0.21964723730749838</v>
      </c>
      <c r="N74" s="15">
        <v>0.1984998652232447</v>
      </c>
      <c r="O74" s="15">
        <v>0.21070400001048689</v>
      </c>
      <c r="P74" s="15">
        <v>0.20883366961258706</v>
      </c>
      <c r="Q74" s="15">
        <v>0.21371629182107424</v>
      </c>
      <c r="R74" s="15">
        <v>0.23219398265430088</v>
      </c>
      <c r="S74" s="15">
        <v>0.22674278417503541</v>
      </c>
      <c r="T74" s="15">
        <v>0.23107970122214064</v>
      </c>
      <c r="U74" s="15">
        <v>0.22962586078819275</v>
      </c>
      <c r="V74" s="15">
        <v>0.24196076248546658</v>
      </c>
      <c r="W74" s="15">
        <v>0.20425512852534489</v>
      </c>
      <c r="X74" s="15">
        <v>0.20158828315927677</v>
      </c>
      <c r="Y74" s="15">
        <v>0.19464426353624237</v>
      </c>
      <c r="Z74" s="15">
        <v>0.19138336378207157</v>
      </c>
      <c r="AA74" s="15">
        <v>0.21523359374535075</v>
      </c>
    </row>
    <row r="75" spans="1:27">
      <c r="A75" s="16" t="s">
        <v>25</v>
      </c>
      <c r="B75" s="16" t="s">
        <v>83</v>
      </c>
      <c r="C75" s="15">
        <v>4.2396966447911126E-2</v>
      </c>
      <c r="D75" s="15">
        <v>4.1399065797643117E-2</v>
      </c>
      <c r="E75" s="15">
        <v>3.8958185449830984E-2</v>
      </c>
      <c r="F75" s="15">
        <v>9.0790840541034118E-2</v>
      </c>
      <c r="G75" s="15">
        <v>0.10917535835994933</v>
      </c>
      <c r="H75" s="15">
        <v>0.10477941518232915</v>
      </c>
      <c r="I75" s="15">
        <v>0.11063101617368681</v>
      </c>
      <c r="J75" s="15">
        <v>0.11028400145364914</v>
      </c>
      <c r="K75" s="15">
        <v>0.10970837862068122</v>
      </c>
      <c r="L75" s="15">
        <v>0.11080856695677951</v>
      </c>
      <c r="M75" s="15">
        <v>0.11579980028368395</v>
      </c>
      <c r="N75" s="15">
        <v>0.11347795659943936</v>
      </c>
      <c r="O75" s="15">
        <v>0.11455845194111039</v>
      </c>
      <c r="P75" s="15">
        <v>0.11442115839355166</v>
      </c>
      <c r="Q75" s="15">
        <v>0.1084616367894523</v>
      </c>
      <c r="R75" s="15">
        <v>0.16426817372858968</v>
      </c>
      <c r="S75" s="15">
        <v>0.15792456253050363</v>
      </c>
      <c r="T75" s="15">
        <v>0.20547631903439662</v>
      </c>
      <c r="U75" s="15">
        <v>0.21211815874608009</v>
      </c>
      <c r="V75" s="15">
        <v>0.21868425229713764</v>
      </c>
      <c r="W75" s="15">
        <v>0.20370888201486215</v>
      </c>
      <c r="X75" s="15">
        <v>0.19899553145669321</v>
      </c>
      <c r="Y75" s="15">
        <v>0.20426641771374282</v>
      </c>
      <c r="Z75" s="15">
        <v>0.18547951714050653</v>
      </c>
      <c r="AA75" s="15">
        <v>0.20503014410015349</v>
      </c>
    </row>
    <row r="76" spans="1:27">
      <c r="A76" s="16" t="s">
        <v>25</v>
      </c>
      <c r="B76" s="16" t="s">
        <v>192</v>
      </c>
      <c r="C76" s="15" t="s">
        <v>258</v>
      </c>
      <c r="D76" s="15" t="s">
        <v>258</v>
      </c>
      <c r="E76" s="15" t="s">
        <v>258</v>
      </c>
      <c r="F76" s="15" t="s">
        <v>258</v>
      </c>
      <c r="G76" s="15" t="s">
        <v>258</v>
      </c>
      <c r="H76" s="15" t="s">
        <v>258</v>
      </c>
      <c r="I76" s="15" t="s">
        <v>258</v>
      </c>
      <c r="J76" s="15" t="s">
        <v>258</v>
      </c>
      <c r="K76" s="15" t="s">
        <v>258</v>
      </c>
      <c r="L76" s="15" t="s">
        <v>258</v>
      </c>
      <c r="M76" s="15" t="s">
        <v>258</v>
      </c>
      <c r="N76" s="15" t="s">
        <v>258</v>
      </c>
      <c r="O76" s="15" t="s">
        <v>258</v>
      </c>
      <c r="P76" s="15" t="s">
        <v>258</v>
      </c>
      <c r="Q76" s="15" t="s">
        <v>258</v>
      </c>
      <c r="R76" s="15" t="s">
        <v>258</v>
      </c>
      <c r="S76" s="15" t="s">
        <v>258</v>
      </c>
      <c r="T76" s="15" t="s">
        <v>258</v>
      </c>
      <c r="U76" s="15" t="s">
        <v>258</v>
      </c>
      <c r="V76" s="15" t="s">
        <v>258</v>
      </c>
      <c r="W76" s="15" t="s">
        <v>258</v>
      </c>
      <c r="X76" s="15" t="s">
        <v>258</v>
      </c>
      <c r="Y76" s="15" t="s">
        <v>258</v>
      </c>
      <c r="Z76" s="15" t="s">
        <v>258</v>
      </c>
      <c r="AA76" s="15" t="s">
        <v>258</v>
      </c>
    </row>
    <row r="77" spans="1:27">
      <c r="A77" s="16" t="s">
        <v>25</v>
      </c>
      <c r="B77" s="16" t="s">
        <v>15</v>
      </c>
      <c r="C77" s="15">
        <v>8.4601395974622573E-2</v>
      </c>
      <c r="D77" s="15">
        <v>8.2967766626290115E-2</v>
      </c>
      <c r="E77" s="15">
        <v>7.9459275905988377E-2</v>
      </c>
      <c r="F77" s="15">
        <v>6.2063954497661528E-2</v>
      </c>
      <c r="G77" s="15">
        <v>7.7669775395506499E-2</v>
      </c>
      <c r="H77" s="15">
        <v>9.3600305688833721E-2</v>
      </c>
      <c r="I77" s="15">
        <v>0.11649632860798621</v>
      </c>
      <c r="J77" s="15">
        <v>0.12261924556488463</v>
      </c>
      <c r="K77" s="15">
        <v>0.12493265362024567</v>
      </c>
      <c r="L77" s="15">
        <v>0.13517548480351191</v>
      </c>
      <c r="M77" s="15">
        <v>0.1418725735999754</v>
      </c>
      <c r="N77" s="15">
        <v>0.1456204304158534</v>
      </c>
      <c r="O77" s="15">
        <v>0.15183746334164652</v>
      </c>
      <c r="P77" s="15">
        <v>0.15318045750853099</v>
      </c>
      <c r="Q77" s="15">
        <v>0.15349648674612984</v>
      </c>
      <c r="R77" s="15">
        <v>0.15916532207025869</v>
      </c>
      <c r="S77" s="15">
        <v>0.16005716078577767</v>
      </c>
      <c r="T77" s="15">
        <v>0.16051997904930629</v>
      </c>
      <c r="U77" s="15">
        <v>0.164570456789986</v>
      </c>
      <c r="V77" s="15">
        <v>0.16673711910075564</v>
      </c>
      <c r="W77" s="15">
        <v>0.16663493858523618</v>
      </c>
      <c r="X77" s="15">
        <v>0.16646272111395383</v>
      </c>
      <c r="Y77" s="15">
        <v>0.16385702045441744</v>
      </c>
      <c r="Z77" s="15">
        <v>0.16036461132463892</v>
      </c>
      <c r="AA77" s="15">
        <v>0.15682973743693332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15" t="s">
        <v>258</v>
      </c>
      <c r="D81" s="15" t="s">
        <v>258</v>
      </c>
      <c r="E81" s="15" t="s">
        <v>258</v>
      </c>
      <c r="F81" s="15" t="s">
        <v>258</v>
      </c>
      <c r="G81" s="15" t="s">
        <v>258</v>
      </c>
      <c r="H81" s="15" t="s">
        <v>258</v>
      </c>
      <c r="I81" s="15" t="s">
        <v>258</v>
      </c>
      <c r="J81" s="15" t="s">
        <v>258</v>
      </c>
      <c r="K81" s="15" t="s">
        <v>258</v>
      </c>
      <c r="L81" s="15" t="s">
        <v>258</v>
      </c>
      <c r="M81" s="15" t="s">
        <v>258</v>
      </c>
      <c r="N81" s="15" t="s">
        <v>258</v>
      </c>
      <c r="O81" s="15" t="s">
        <v>258</v>
      </c>
      <c r="P81" s="15" t="s">
        <v>258</v>
      </c>
      <c r="Q81" s="15" t="s">
        <v>258</v>
      </c>
      <c r="R81" s="15" t="s">
        <v>258</v>
      </c>
      <c r="S81" s="15" t="s">
        <v>258</v>
      </c>
      <c r="T81" s="15" t="s">
        <v>258</v>
      </c>
      <c r="U81" s="15" t="s">
        <v>258</v>
      </c>
      <c r="V81" s="15" t="s">
        <v>258</v>
      </c>
      <c r="W81" s="15" t="s">
        <v>258</v>
      </c>
      <c r="X81" s="15" t="s">
        <v>258</v>
      </c>
      <c r="Y81" s="15" t="s">
        <v>258</v>
      </c>
      <c r="Z81" s="15" t="s">
        <v>258</v>
      </c>
      <c r="AA81" s="15" t="s">
        <v>258</v>
      </c>
    </row>
    <row r="82" spans="1:27">
      <c r="A82" s="16" t="s">
        <v>26</v>
      </c>
      <c r="B82" s="16" t="s">
        <v>11</v>
      </c>
      <c r="C82" s="15" t="s">
        <v>258</v>
      </c>
      <c r="D82" s="15" t="s">
        <v>258</v>
      </c>
      <c r="E82" s="15" t="s">
        <v>258</v>
      </c>
      <c r="F82" s="15" t="s">
        <v>258</v>
      </c>
      <c r="G82" s="15" t="s">
        <v>258</v>
      </c>
      <c r="H82" s="15" t="s">
        <v>258</v>
      </c>
      <c r="I82" s="15" t="s">
        <v>258</v>
      </c>
      <c r="J82" s="15" t="s">
        <v>258</v>
      </c>
      <c r="K82" s="15" t="s">
        <v>258</v>
      </c>
      <c r="L82" s="15" t="s">
        <v>258</v>
      </c>
      <c r="M82" s="15" t="s">
        <v>258</v>
      </c>
      <c r="N82" s="15" t="s">
        <v>258</v>
      </c>
      <c r="O82" s="15" t="s">
        <v>258</v>
      </c>
      <c r="P82" s="15" t="s">
        <v>258</v>
      </c>
      <c r="Q82" s="15" t="s">
        <v>258</v>
      </c>
      <c r="R82" s="15" t="s">
        <v>258</v>
      </c>
      <c r="S82" s="15" t="s">
        <v>258</v>
      </c>
      <c r="T82" s="15" t="s">
        <v>258</v>
      </c>
      <c r="U82" s="15" t="s">
        <v>258</v>
      </c>
      <c r="V82" s="15" t="s">
        <v>258</v>
      </c>
      <c r="W82" s="15" t="s">
        <v>258</v>
      </c>
      <c r="X82" s="15" t="s">
        <v>258</v>
      </c>
      <c r="Y82" s="15" t="s">
        <v>258</v>
      </c>
      <c r="Z82" s="15" t="s">
        <v>258</v>
      </c>
      <c r="AA82" s="15" t="s">
        <v>258</v>
      </c>
    </row>
    <row r="83" spans="1:27">
      <c r="A83" s="16" t="s">
        <v>26</v>
      </c>
      <c r="B83" s="16" t="s">
        <v>7</v>
      </c>
      <c r="C83" s="15">
        <v>3.6064269406392691E-9</v>
      </c>
      <c r="D83" s="15">
        <v>3.6232303740779767E-9</v>
      </c>
      <c r="E83" s="15">
        <v>3.634882826220583E-9</v>
      </c>
      <c r="F83" s="15">
        <v>2.8123973700386372E-9</v>
      </c>
      <c r="G83" s="15">
        <v>9.0835556067790638E-9</v>
      </c>
      <c r="H83" s="15">
        <v>9.1526859413417642E-9</v>
      </c>
      <c r="I83" s="15">
        <v>1.0300664625043907E-8</v>
      </c>
      <c r="J83" s="15">
        <v>1.0691828020723568E-8</v>
      </c>
      <c r="K83" s="15">
        <v>1.1397824464348437E-8</v>
      </c>
      <c r="L83" s="15">
        <v>1.2063671737794169E-8</v>
      </c>
      <c r="M83" s="15">
        <v>1.2552806133649455E-8</v>
      </c>
      <c r="N83" s="15">
        <v>1.3716554706708817E-8</v>
      </c>
      <c r="O83" s="15">
        <v>1.485106197312961E-8</v>
      </c>
      <c r="P83" s="15">
        <v>1.5785061029153496E-8</v>
      </c>
      <c r="Q83" s="15">
        <v>1.6473967663329823E-8</v>
      </c>
      <c r="R83" s="15">
        <v>1.8328251229364244E-8</v>
      </c>
      <c r="S83" s="15">
        <v>1.8787278824200913E-8</v>
      </c>
      <c r="T83" s="15">
        <v>1.985995839919213E-8</v>
      </c>
      <c r="U83" s="15">
        <v>2.1234900223919912E-8</v>
      </c>
      <c r="V83" s="15">
        <v>2.2591944371268001E-8</v>
      </c>
      <c r="W83" s="15">
        <v>2.4702512513171757E-8</v>
      </c>
      <c r="X83" s="15">
        <v>2.5860710835967685E-8</v>
      </c>
      <c r="Y83" s="15">
        <v>2.7188169564453812E-8</v>
      </c>
      <c r="Z83" s="15">
        <v>2.9663623441341762E-8</v>
      </c>
      <c r="AA83" s="15" t="s">
        <v>258</v>
      </c>
    </row>
    <row r="84" spans="1:27">
      <c r="A84" s="16" t="s">
        <v>26</v>
      </c>
      <c r="B84" s="16" t="s">
        <v>12</v>
      </c>
      <c r="C84" s="15" t="s">
        <v>258</v>
      </c>
      <c r="D84" s="15" t="s">
        <v>258</v>
      </c>
      <c r="E84" s="15" t="s">
        <v>258</v>
      </c>
      <c r="F84" s="15" t="s">
        <v>258</v>
      </c>
      <c r="G84" s="15" t="s">
        <v>258</v>
      </c>
      <c r="H84" s="15" t="s">
        <v>258</v>
      </c>
      <c r="I84" s="15" t="s">
        <v>258</v>
      </c>
      <c r="J84" s="15" t="s">
        <v>258</v>
      </c>
      <c r="K84" s="15" t="s">
        <v>258</v>
      </c>
      <c r="L84" s="15" t="s">
        <v>258</v>
      </c>
      <c r="M84" s="15" t="s">
        <v>258</v>
      </c>
      <c r="N84" s="15" t="s">
        <v>258</v>
      </c>
      <c r="O84" s="15" t="s">
        <v>258</v>
      </c>
      <c r="P84" s="15" t="s">
        <v>258</v>
      </c>
      <c r="Q84" s="15" t="s">
        <v>258</v>
      </c>
      <c r="R84" s="15" t="s">
        <v>258</v>
      </c>
      <c r="S84" s="15" t="s">
        <v>258</v>
      </c>
      <c r="T84" s="15" t="s">
        <v>258</v>
      </c>
      <c r="U84" s="15" t="s">
        <v>258</v>
      </c>
      <c r="V84" s="15" t="s">
        <v>258</v>
      </c>
      <c r="W84" s="15" t="s">
        <v>258</v>
      </c>
      <c r="X84" s="15" t="s">
        <v>258</v>
      </c>
      <c r="Y84" s="15" t="s">
        <v>258</v>
      </c>
      <c r="Z84" s="15" t="s">
        <v>258</v>
      </c>
      <c r="AA84" s="15" t="s">
        <v>258</v>
      </c>
    </row>
    <row r="85" spans="1:27">
      <c r="A85" s="16" t="s">
        <v>26</v>
      </c>
      <c r="B85" s="16" t="s">
        <v>4</v>
      </c>
      <c r="C85" s="15">
        <v>8.1511169257606084E-9</v>
      </c>
      <c r="D85" s="15">
        <v>8.4439881227233088E-9</v>
      </c>
      <c r="E85" s="15">
        <v>9.2801172335949913E-9</v>
      </c>
      <c r="F85" s="15">
        <v>2.1716598558308965E-9</v>
      </c>
      <c r="G85" s="15">
        <v>1.2015919040301935E-3</v>
      </c>
      <c r="H85" s="15">
        <v>1.6892269251000463E-5</v>
      </c>
      <c r="I85" s="15">
        <v>1.236921278904815E-3</v>
      </c>
      <c r="J85" s="15">
        <v>6.729680332758708E-4</v>
      </c>
      <c r="K85" s="15">
        <v>1.440404039043661E-8</v>
      </c>
      <c r="L85" s="15">
        <v>8.4390977153525973E-4</v>
      </c>
      <c r="M85" s="15">
        <v>1.5381688022677135E-8</v>
      </c>
      <c r="N85" s="15">
        <v>2.0342411112821303E-6</v>
      </c>
      <c r="O85" s="15">
        <v>1.5806789234133702E-5</v>
      </c>
      <c r="P85" s="15">
        <v>9.555331880611564E-6</v>
      </c>
      <c r="Q85" s="15">
        <v>4.5577246890253502E-8</v>
      </c>
      <c r="R85" s="15">
        <v>3.1344709452350021E-3</v>
      </c>
      <c r="S85" s="15">
        <v>9.0310260348468749E-4</v>
      </c>
      <c r="T85" s="15">
        <v>7.2766818219571714E-5</v>
      </c>
      <c r="U85" s="15">
        <v>5.8154439126515518E-4</v>
      </c>
      <c r="V85" s="15">
        <v>1.2003740047945206E-3</v>
      </c>
      <c r="W85" s="15">
        <v>3.5702012928279009E-4</v>
      </c>
      <c r="X85" s="15">
        <v>7.6592073388836394E-4</v>
      </c>
      <c r="Y85" s="15">
        <v>5.5838394925011804E-4</v>
      </c>
      <c r="Z85" s="15">
        <v>1.2445389630109431E-2</v>
      </c>
      <c r="AA85" s="15" t="s">
        <v>258</v>
      </c>
    </row>
    <row r="86" spans="1:27">
      <c r="A86" s="16" t="s">
        <v>26</v>
      </c>
      <c r="B86" s="16" t="s">
        <v>2</v>
      </c>
      <c r="C86" s="15">
        <v>0.2868691891591828</v>
      </c>
      <c r="D86" s="15">
        <v>0.25554837807532127</v>
      </c>
      <c r="E86" s="15">
        <v>0.27848133088393118</v>
      </c>
      <c r="F86" s="15">
        <v>0.30243863448951297</v>
      </c>
      <c r="G86" s="15">
        <v>0.39931029868775425</v>
      </c>
      <c r="H86" s="15">
        <v>0.36318626950233845</v>
      </c>
      <c r="I86" s="15">
        <v>0.40724924040908655</v>
      </c>
      <c r="J86" s="15">
        <v>0.40025648413788234</v>
      </c>
      <c r="K86" s="15">
        <v>0.34245262979869595</v>
      </c>
      <c r="L86" s="15">
        <v>0.2927101818581429</v>
      </c>
      <c r="M86" s="15">
        <v>0.29735415319712671</v>
      </c>
      <c r="N86" s="15">
        <v>0.33354249702510519</v>
      </c>
      <c r="O86" s="15">
        <v>0.30848349080161852</v>
      </c>
      <c r="P86" s="15">
        <v>0.30782808168757675</v>
      </c>
      <c r="Q86" s="15">
        <v>0.27942047408169246</v>
      </c>
      <c r="R86" s="15">
        <v>0.31266111433020655</v>
      </c>
      <c r="S86" s="15">
        <v>0.32947723932313039</v>
      </c>
      <c r="T86" s="15">
        <v>0.32246151832426562</v>
      </c>
      <c r="U86" s="15">
        <v>0.30953030824407785</v>
      </c>
      <c r="V86" s="15">
        <v>0.30903199580051832</v>
      </c>
      <c r="W86" s="15">
        <v>0.33679147715570917</v>
      </c>
      <c r="X86" s="15">
        <v>0.33039555970437967</v>
      </c>
      <c r="Y86" s="15">
        <v>0.34131530504476743</v>
      </c>
      <c r="Z86" s="15">
        <v>0.32735578779052787</v>
      </c>
      <c r="AA86" s="15">
        <v>0.35012803580212604</v>
      </c>
    </row>
    <row r="87" spans="1:27">
      <c r="A87" s="16" t="s">
        <v>26</v>
      </c>
      <c r="B87" s="16" t="s">
        <v>90</v>
      </c>
      <c r="C87" s="15" t="s">
        <v>258</v>
      </c>
      <c r="D87" s="15" t="s">
        <v>258</v>
      </c>
      <c r="E87" s="15" t="s">
        <v>258</v>
      </c>
      <c r="F87" s="15" t="s">
        <v>258</v>
      </c>
      <c r="G87" s="15" t="s">
        <v>258</v>
      </c>
      <c r="H87" s="15" t="s">
        <v>258</v>
      </c>
      <c r="I87" s="15" t="s">
        <v>258</v>
      </c>
      <c r="J87" s="15" t="s">
        <v>258</v>
      </c>
      <c r="K87" s="15" t="s">
        <v>258</v>
      </c>
      <c r="L87" s="15" t="s">
        <v>258</v>
      </c>
      <c r="M87" s="15" t="s">
        <v>258</v>
      </c>
      <c r="N87" s="15" t="s">
        <v>258</v>
      </c>
      <c r="O87" s="15" t="s">
        <v>258</v>
      </c>
      <c r="P87" s="15" t="s">
        <v>258</v>
      </c>
      <c r="Q87" s="15" t="s">
        <v>258</v>
      </c>
      <c r="R87" s="15" t="s">
        <v>258</v>
      </c>
      <c r="S87" s="15" t="s">
        <v>258</v>
      </c>
      <c r="T87" s="15" t="s">
        <v>258</v>
      </c>
      <c r="U87" s="15" t="s">
        <v>258</v>
      </c>
      <c r="V87" s="15" t="s">
        <v>258</v>
      </c>
      <c r="W87" s="15" t="s">
        <v>258</v>
      </c>
      <c r="X87" s="15" t="s">
        <v>258</v>
      </c>
      <c r="Y87" s="15" t="s">
        <v>258</v>
      </c>
      <c r="Z87" s="15" t="s">
        <v>258</v>
      </c>
      <c r="AA87" s="15" t="s">
        <v>258</v>
      </c>
    </row>
    <row r="88" spans="1:27">
      <c r="A88" s="16" t="s">
        <v>26</v>
      </c>
      <c r="B88" s="16" t="s">
        <v>9</v>
      </c>
      <c r="C88" s="15">
        <v>0.40491590777319103</v>
      </c>
      <c r="D88" s="15">
        <v>0.43227336959428403</v>
      </c>
      <c r="E88" s="15">
        <v>0.36107768674614049</v>
      </c>
      <c r="F88" s="15">
        <v>0.40308032938796851</v>
      </c>
      <c r="G88" s="15">
        <v>0.37607425365109187</v>
      </c>
      <c r="H88" s="15">
        <v>0.38925529240913004</v>
      </c>
      <c r="I88" s="15">
        <v>0.37517150835629492</v>
      </c>
      <c r="J88" s="15">
        <v>0.35363242838422704</v>
      </c>
      <c r="K88" s="15">
        <v>0.34289168204749737</v>
      </c>
      <c r="L88" s="15">
        <v>0.3153535926262041</v>
      </c>
      <c r="M88" s="15">
        <v>0.33390739135123043</v>
      </c>
      <c r="N88" s="15">
        <v>0.3127849995646399</v>
      </c>
      <c r="O88" s="15">
        <v>0.30708908527035894</v>
      </c>
      <c r="P88" s="15">
        <v>0.26676808911699718</v>
      </c>
      <c r="Q88" s="15">
        <v>0.27154537350798647</v>
      </c>
      <c r="R88" s="15">
        <v>0.26970905352315616</v>
      </c>
      <c r="S88" s="15">
        <v>0.26763253912724599</v>
      </c>
      <c r="T88" s="15">
        <v>0.27937640058031005</v>
      </c>
      <c r="U88" s="15">
        <v>0.28336884018154607</v>
      </c>
      <c r="V88" s="15">
        <v>0.31306669350160049</v>
      </c>
      <c r="W88" s="15">
        <v>0.3091830243340753</v>
      </c>
      <c r="X88" s="15">
        <v>0.31922351869600529</v>
      </c>
      <c r="Y88" s="15">
        <v>0.29007283553429003</v>
      </c>
      <c r="Z88" s="15">
        <v>0.30067979283782714</v>
      </c>
      <c r="AA88" s="15">
        <v>0.29883510689007009</v>
      </c>
    </row>
    <row r="89" spans="1:27">
      <c r="A89" s="16" t="s">
        <v>26</v>
      </c>
      <c r="B89" s="16" t="s">
        <v>8</v>
      </c>
      <c r="C89" s="15" t="s">
        <v>258</v>
      </c>
      <c r="D89" s="15" t="s">
        <v>258</v>
      </c>
      <c r="E89" s="15" t="s">
        <v>258</v>
      </c>
      <c r="F89" s="15" t="s">
        <v>258</v>
      </c>
      <c r="G89" s="15" t="s">
        <v>258</v>
      </c>
      <c r="H89" s="15" t="s">
        <v>258</v>
      </c>
      <c r="I89" s="15" t="s">
        <v>258</v>
      </c>
      <c r="J89" s="15" t="s">
        <v>258</v>
      </c>
      <c r="K89" s="15" t="s">
        <v>258</v>
      </c>
      <c r="L89" s="15" t="s">
        <v>258</v>
      </c>
      <c r="M89" s="15" t="s">
        <v>258</v>
      </c>
      <c r="N89" s="15" t="s">
        <v>258</v>
      </c>
      <c r="O89" s="15" t="s">
        <v>258</v>
      </c>
      <c r="P89" s="15" t="s">
        <v>258</v>
      </c>
      <c r="Q89" s="15" t="s">
        <v>258</v>
      </c>
      <c r="R89" s="15" t="s">
        <v>258</v>
      </c>
      <c r="S89" s="15" t="s">
        <v>258</v>
      </c>
      <c r="T89" s="15" t="s">
        <v>258</v>
      </c>
      <c r="U89" s="15" t="s">
        <v>258</v>
      </c>
      <c r="V89" s="15" t="s">
        <v>258</v>
      </c>
      <c r="W89" s="15" t="s">
        <v>258</v>
      </c>
      <c r="X89" s="15" t="s">
        <v>258</v>
      </c>
      <c r="Y89" s="15" t="s">
        <v>258</v>
      </c>
      <c r="Z89" s="15" t="s">
        <v>258</v>
      </c>
      <c r="AA89" s="15" t="s">
        <v>258</v>
      </c>
    </row>
    <row r="90" spans="1:27">
      <c r="A90" s="16" t="s">
        <v>26</v>
      </c>
      <c r="B90" s="16" t="s">
        <v>83</v>
      </c>
      <c r="C90" s="15" t="s">
        <v>258</v>
      </c>
      <c r="D90" s="15" t="s">
        <v>258</v>
      </c>
      <c r="E90" s="15" t="s">
        <v>258</v>
      </c>
      <c r="F90" s="15" t="s">
        <v>258</v>
      </c>
      <c r="G90" s="15" t="s">
        <v>258</v>
      </c>
      <c r="H90" s="15" t="s">
        <v>258</v>
      </c>
      <c r="I90" s="15" t="s">
        <v>258</v>
      </c>
      <c r="J90" s="15" t="s">
        <v>258</v>
      </c>
      <c r="K90" s="15" t="s">
        <v>258</v>
      </c>
      <c r="L90" s="15" t="s">
        <v>258</v>
      </c>
      <c r="M90" s="15" t="s">
        <v>258</v>
      </c>
      <c r="N90" s="15" t="s">
        <v>258</v>
      </c>
      <c r="O90" s="15" t="s">
        <v>258</v>
      </c>
      <c r="P90" s="15" t="s">
        <v>258</v>
      </c>
      <c r="Q90" s="15" t="s">
        <v>258</v>
      </c>
      <c r="R90" s="15" t="s">
        <v>258</v>
      </c>
      <c r="S90" s="15" t="s">
        <v>258</v>
      </c>
      <c r="T90" s="15" t="s">
        <v>258</v>
      </c>
      <c r="U90" s="15" t="s">
        <v>258</v>
      </c>
      <c r="V90" s="15" t="s">
        <v>258</v>
      </c>
      <c r="W90" s="15" t="s">
        <v>258</v>
      </c>
      <c r="X90" s="15" t="s">
        <v>258</v>
      </c>
      <c r="Y90" s="15" t="s">
        <v>258</v>
      </c>
      <c r="Z90" s="15" t="s">
        <v>258</v>
      </c>
      <c r="AA90" s="15" t="s">
        <v>258</v>
      </c>
    </row>
    <row r="91" spans="1:27">
      <c r="A91" s="16" t="s">
        <v>26</v>
      </c>
      <c r="B91" s="16" t="s">
        <v>192</v>
      </c>
      <c r="C91" s="15" t="s">
        <v>258</v>
      </c>
      <c r="D91" s="15" t="s">
        <v>258</v>
      </c>
      <c r="E91" s="15" t="s">
        <v>258</v>
      </c>
      <c r="F91" s="15" t="s">
        <v>258</v>
      </c>
      <c r="G91" s="15" t="s">
        <v>258</v>
      </c>
      <c r="H91" s="15" t="s">
        <v>258</v>
      </c>
      <c r="I91" s="15" t="s">
        <v>258</v>
      </c>
      <c r="J91" s="15" t="s">
        <v>258</v>
      </c>
      <c r="K91" s="15" t="s">
        <v>258</v>
      </c>
      <c r="L91" s="15" t="s">
        <v>258</v>
      </c>
      <c r="M91" s="15" t="s">
        <v>258</v>
      </c>
      <c r="N91" s="15" t="s">
        <v>258</v>
      </c>
      <c r="O91" s="15" t="s">
        <v>258</v>
      </c>
      <c r="P91" s="15" t="s">
        <v>258</v>
      </c>
      <c r="Q91" s="15" t="s">
        <v>258</v>
      </c>
      <c r="R91" s="15" t="s">
        <v>258</v>
      </c>
      <c r="S91" s="15" t="s">
        <v>258</v>
      </c>
      <c r="T91" s="15" t="s">
        <v>258</v>
      </c>
      <c r="U91" s="15" t="s">
        <v>258</v>
      </c>
      <c r="V91" s="15" t="s">
        <v>258</v>
      </c>
      <c r="W91" s="15" t="s">
        <v>258</v>
      </c>
      <c r="X91" s="15" t="s">
        <v>258</v>
      </c>
      <c r="Y91" s="15" t="s">
        <v>258</v>
      </c>
      <c r="Z91" s="15" t="s">
        <v>258</v>
      </c>
      <c r="AA91" s="15" t="s">
        <v>258</v>
      </c>
    </row>
    <row r="92" spans="1:27">
      <c r="A92" s="16" t="s">
        <v>26</v>
      </c>
      <c r="B92" s="16" t="s">
        <v>15</v>
      </c>
      <c r="C92" s="15">
        <v>6.0770689213013471E-2</v>
      </c>
      <c r="D92" s="15">
        <v>7.8474874511904519E-2</v>
      </c>
      <c r="E92" s="15">
        <v>7.4153382165378659E-2</v>
      </c>
      <c r="F92" s="15">
        <v>7.6868888472429578E-2</v>
      </c>
      <c r="G92" s="15">
        <v>8.15867320016994E-2</v>
      </c>
      <c r="H92" s="15">
        <v>7.7633893724109712E-2</v>
      </c>
      <c r="I92" s="15">
        <v>8.1882689861229971E-2</v>
      </c>
      <c r="J92" s="15">
        <v>9.732398810650239E-2</v>
      </c>
      <c r="K92" s="15">
        <v>0.10644373341171609</v>
      </c>
      <c r="L92" s="15">
        <v>0.12397084003188333</v>
      </c>
      <c r="M92" s="15">
        <v>0.12857513794711581</v>
      </c>
      <c r="N92" s="15">
        <v>0.11403247305384517</v>
      </c>
      <c r="O92" s="15">
        <v>0.12623982908728801</v>
      </c>
      <c r="P92" s="15">
        <v>0.12862788676712469</v>
      </c>
      <c r="Q92" s="15">
        <v>0.12291099335668493</v>
      </c>
      <c r="R92" s="15">
        <v>0.14628249644758445</v>
      </c>
      <c r="S92" s="15">
        <v>0.13967630048659943</v>
      </c>
      <c r="T92" s="15">
        <v>0.13530298084523215</v>
      </c>
      <c r="U92" s="15">
        <v>0.14395127039882377</v>
      </c>
      <c r="V92" s="15">
        <v>0.13845617348206962</v>
      </c>
      <c r="W92" s="15">
        <v>0.12367819173440968</v>
      </c>
      <c r="X92" s="15">
        <v>0.13031825553733242</v>
      </c>
      <c r="Y92" s="15">
        <v>0.12956623189572589</v>
      </c>
      <c r="Z92" s="15">
        <v>0.1473243671971918</v>
      </c>
      <c r="AA92" s="15">
        <v>0.12518507345434376</v>
      </c>
    </row>
    <row r="94" spans="1:27" collapsed="1"/>
    <row r="96" spans="1:27">
      <c r="A96" s="6" t="s">
        <v>81</v>
      </c>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15">
        <v>0.10857712402534545</v>
      </c>
      <c r="D98" s="15">
        <v>0.14718129481418429</v>
      </c>
      <c r="E98" s="15">
        <v>0.14344138699578635</v>
      </c>
      <c r="F98" s="15">
        <v>0.18648285284089494</v>
      </c>
      <c r="G98" s="15">
        <v>0.20683705982708511</v>
      </c>
      <c r="H98" s="15">
        <v>0.1990790787391537</v>
      </c>
      <c r="I98" s="15">
        <v>0.20780031182306377</v>
      </c>
      <c r="J98" s="15">
        <v>0.20915480235647801</v>
      </c>
      <c r="K98" s="15">
        <v>0.14152571338750211</v>
      </c>
      <c r="L98" s="15">
        <v>0.14012928992648088</v>
      </c>
      <c r="M98" s="15">
        <v>0.14627248875884336</v>
      </c>
      <c r="N98" s="15">
        <v>0.14415739043952952</v>
      </c>
      <c r="O98" s="15">
        <v>0.14481659722019627</v>
      </c>
      <c r="P98" s="15">
        <v>0.14228632392717797</v>
      </c>
      <c r="Q98" s="15">
        <v>0.13381949824891767</v>
      </c>
      <c r="R98" s="15">
        <v>0.15916953682112883</v>
      </c>
      <c r="S98" s="15">
        <v>0.15755083533613218</v>
      </c>
      <c r="T98" s="15">
        <v>0.16469625173110733</v>
      </c>
      <c r="U98" s="15">
        <v>0.16945287245203572</v>
      </c>
      <c r="V98" s="15">
        <v>0.17139217403912321</v>
      </c>
      <c r="W98" s="15">
        <v>0.16397144603969574</v>
      </c>
      <c r="X98" s="15">
        <v>0.16794681956863292</v>
      </c>
      <c r="Y98" s="15">
        <v>0.17576331298126915</v>
      </c>
      <c r="Z98" s="15">
        <v>0.13673538080857661</v>
      </c>
      <c r="AA98" s="15">
        <v>0.16565351772868345</v>
      </c>
    </row>
    <row r="99" spans="1:27" collapsed="1">
      <c r="A99" s="16" t="s">
        <v>16</v>
      </c>
      <c r="B99" s="16" t="s">
        <v>193</v>
      </c>
      <c r="C99" s="15">
        <v>0.25400722449534013</v>
      </c>
      <c r="D99" s="15">
        <v>0.2624668993056945</v>
      </c>
      <c r="E99" s="15">
        <v>0.27997445927937126</v>
      </c>
      <c r="F99" s="15">
        <v>0.30036512755564948</v>
      </c>
      <c r="G99" s="15">
        <v>0.29662086814391037</v>
      </c>
      <c r="H99" s="15">
        <v>0.28091899681085963</v>
      </c>
      <c r="I99" s="15">
        <v>0.31025134214775246</v>
      </c>
      <c r="J99" s="15">
        <v>0.31638284853464999</v>
      </c>
      <c r="K99" s="15">
        <v>0.32043734431625526</v>
      </c>
      <c r="L99" s="15">
        <v>0.32495387585855845</v>
      </c>
      <c r="M99" s="15">
        <v>0.34408854609219275</v>
      </c>
      <c r="N99" s="15">
        <v>0.33356661924464764</v>
      </c>
      <c r="O99" s="15">
        <v>0.32228973825017548</v>
      </c>
      <c r="P99" s="15">
        <v>0.32845670219389633</v>
      </c>
      <c r="Q99" s="15">
        <v>0.3111336751204517</v>
      </c>
      <c r="R99" s="15">
        <v>0.32123104227311905</v>
      </c>
      <c r="S99" s="15">
        <v>0.31314113968981488</v>
      </c>
      <c r="T99" s="15">
        <v>0.30400790475514133</v>
      </c>
      <c r="U99" s="15">
        <v>0.33051113748329125</v>
      </c>
      <c r="V99" s="15">
        <v>0.32827389980171134</v>
      </c>
      <c r="W99" s="15">
        <v>0.28271738070166008</v>
      </c>
      <c r="X99" s="15">
        <v>0.27844289374975684</v>
      </c>
      <c r="Y99" s="15">
        <v>0.28569418851017236</v>
      </c>
      <c r="Z99" s="15">
        <v>0.28955232923397894</v>
      </c>
      <c r="AA99" s="15">
        <v>0.29848102352571104</v>
      </c>
    </row>
    <row r="100" spans="1:27">
      <c r="A100" s="16" t="s">
        <v>16</v>
      </c>
      <c r="B100" s="16" t="s">
        <v>93</v>
      </c>
      <c r="C100" s="15">
        <v>9.9978607455176088E-2</v>
      </c>
      <c r="D100" s="15">
        <v>0.11223117225457485</v>
      </c>
      <c r="E100" s="15">
        <v>0.12101858070461452</v>
      </c>
      <c r="F100" s="15">
        <v>9.597760904289028E-2</v>
      </c>
      <c r="G100" s="15">
        <v>0.12401610804151264</v>
      </c>
      <c r="H100" s="15">
        <v>0.15033537056182791</v>
      </c>
      <c r="I100" s="15">
        <v>0.18260672972800399</v>
      </c>
      <c r="J100" s="15">
        <v>0.20030196457393043</v>
      </c>
      <c r="K100" s="15">
        <v>0.211093220363088</v>
      </c>
      <c r="L100" s="15">
        <v>0.21881386046083121</v>
      </c>
      <c r="M100" s="15">
        <v>0.23224343925256491</v>
      </c>
      <c r="N100" s="15">
        <v>0.23906636940475617</v>
      </c>
      <c r="O100" s="15">
        <v>0.24556168156054548</v>
      </c>
      <c r="P100" s="15">
        <v>0.24583105998612037</v>
      </c>
      <c r="Q100" s="15">
        <v>0.23662790817739157</v>
      </c>
      <c r="R100" s="15">
        <v>0.24449236683447395</v>
      </c>
      <c r="S100" s="15">
        <v>0.24367090533448948</v>
      </c>
      <c r="T100" s="15">
        <v>0.2407606743827147</v>
      </c>
      <c r="U100" s="15">
        <v>0.2440989446279957</v>
      </c>
      <c r="V100" s="15">
        <v>0.24591004240595288</v>
      </c>
      <c r="W100" s="15">
        <v>0.23474469420870236</v>
      </c>
      <c r="X100" s="15">
        <v>0.24238457230049795</v>
      </c>
      <c r="Y100" s="15">
        <v>0.23722308984290794</v>
      </c>
      <c r="Z100" s="15">
        <v>0.23178270116826544</v>
      </c>
      <c r="AA100" s="15">
        <v>0.22088162890430646</v>
      </c>
    </row>
    <row r="101" spans="1:27" collapsed="1"/>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15">
        <v>0.16257405276731327</v>
      </c>
      <c r="D103" s="15">
        <v>0.2610694266714681</v>
      </c>
      <c r="E103" s="15">
        <v>0.25959467654370549</v>
      </c>
      <c r="F103" s="15">
        <v>0.26781425166906281</v>
      </c>
      <c r="G103" s="15">
        <v>0.29586948258350776</v>
      </c>
      <c r="H103" s="15">
        <v>0.28440968262316785</v>
      </c>
      <c r="I103" s="15">
        <v>0.29393985305370196</v>
      </c>
      <c r="J103" s="15">
        <v>0.29045324857011773</v>
      </c>
      <c r="K103" s="15">
        <v>0.28718462097722181</v>
      </c>
      <c r="L103" s="15">
        <v>0.29097799729758117</v>
      </c>
      <c r="M103" s="15">
        <v>0.30468824460492516</v>
      </c>
      <c r="N103" s="15">
        <v>0.3014225888015884</v>
      </c>
      <c r="O103" s="15">
        <v>0.30492171993052569</v>
      </c>
      <c r="P103" s="15">
        <v>0.30019770057324768</v>
      </c>
      <c r="Q103" s="15">
        <v>0.28903867934772554</v>
      </c>
      <c r="R103" s="15">
        <v>0.29347660628114275</v>
      </c>
      <c r="S103" s="15">
        <v>0.28934595901556281</v>
      </c>
      <c r="T103" s="15">
        <v>0.28407281855888894</v>
      </c>
      <c r="U103" s="15">
        <v>0.29838313246986997</v>
      </c>
      <c r="V103" s="15">
        <v>0.2957792784016533</v>
      </c>
      <c r="W103" s="15">
        <v>0.26200559329529355</v>
      </c>
      <c r="X103" s="15">
        <v>0.27508590347696804</v>
      </c>
      <c r="Y103" s="15">
        <v>0.26653572603177378</v>
      </c>
      <c r="Z103" s="15">
        <v>0.16443742850634843</v>
      </c>
      <c r="AA103" s="15">
        <v>0.16749749425094027</v>
      </c>
    </row>
    <row r="104" spans="1:27">
      <c r="A104" s="16" t="s">
        <v>22</v>
      </c>
      <c r="B104" s="16" t="s">
        <v>193</v>
      </c>
      <c r="C104" s="15">
        <v>0.32619429495542512</v>
      </c>
      <c r="D104" s="15">
        <v>0.34131456974342245</v>
      </c>
      <c r="E104" s="15">
        <v>0.3868071396948134</v>
      </c>
      <c r="F104" s="15">
        <v>0.42592059114255826</v>
      </c>
      <c r="G104" s="15">
        <v>0.2950052316698154</v>
      </c>
      <c r="H104" s="15">
        <v>0.28359138403891848</v>
      </c>
      <c r="I104" s="15">
        <v>0.3102620734679758</v>
      </c>
      <c r="J104" s="15">
        <v>0.31531653452530994</v>
      </c>
      <c r="K104" s="15">
        <v>0.29551397819634651</v>
      </c>
      <c r="L104" s="15">
        <v>0.30656457020322841</v>
      </c>
      <c r="M104" s="15">
        <v>0.34169063783162884</v>
      </c>
      <c r="N104" s="15">
        <v>0.32900208067573472</v>
      </c>
      <c r="O104" s="15">
        <v>0.304509805461533</v>
      </c>
      <c r="P104" s="15">
        <v>0.31260557890448154</v>
      </c>
      <c r="Q104" s="15">
        <v>0.28701070683886054</v>
      </c>
      <c r="R104" s="15">
        <v>0.30566251655689408</v>
      </c>
      <c r="S104" s="15">
        <v>0.29710984872754853</v>
      </c>
      <c r="T104" s="15">
        <v>0.28453226281762367</v>
      </c>
      <c r="U104" s="15">
        <v>0.32779324123242815</v>
      </c>
      <c r="V104" s="15">
        <v>0.32691333299666253</v>
      </c>
      <c r="W104" s="15">
        <v>0.28095259647114684</v>
      </c>
      <c r="X104" s="15">
        <v>0.25211113582890082</v>
      </c>
      <c r="Y104" s="15">
        <v>0.26806632978085931</v>
      </c>
      <c r="Z104" s="15">
        <v>0.26543625526664644</v>
      </c>
      <c r="AA104" s="15">
        <v>0.2862662203518247</v>
      </c>
    </row>
    <row r="105" spans="1:27">
      <c r="A105" s="16" t="s">
        <v>22</v>
      </c>
      <c r="B105" s="16" t="s">
        <v>93</v>
      </c>
      <c r="C105" s="15">
        <v>9.509747760975254E-2</v>
      </c>
      <c r="D105" s="15">
        <v>0.10995798522843168</v>
      </c>
      <c r="E105" s="15">
        <v>0.12031749015813298</v>
      </c>
      <c r="F105" s="15">
        <v>9.7436627449948701E-2</v>
      </c>
      <c r="G105" s="15">
        <v>0.12086135787038899</v>
      </c>
      <c r="H105" s="15">
        <v>0.14918493455077067</v>
      </c>
      <c r="I105" s="15">
        <v>0.17754789536288948</v>
      </c>
      <c r="J105" s="15">
        <v>0.19584879279971215</v>
      </c>
      <c r="K105" s="15">
        <v>0.20700423959064909</v>
      </c>
      <c r="L105" s="15">
        <v>0.22015321601920904</v>
      </c>
      <c r="M105" s="15">
        <v>0.2308026226475523</v>
      </c>
      <c r="N105" s="15">
        <v>0.24765951935125766</v>
      </c>
      <c r="O105" s="15">
        <v>0.25964213658701535</v>
      </c>
      <c r="P105" s="15">
        <v>0.26536364592240391</v>
      </c>
      <c r="Q105" s="15">
        <v>0.26265270166490229</v>
      </c>
      <c r="R105" s="15">
        <v>0.26447214455416879</v>
      </c>
      <c r="S105" s="15">
        <v>0.26452814170365474</v>
      </c>
      <c r="T105" s="15">
        <v>0.26078904996928176</v>
      </c>
      <c r="U105" s="15">
        <v>0.26725087403214171</v>
      </c>
      <c r="V105" s="15">
        <v>0.26714573073794912</v>
      </c>
      <c r="W105" s="15">
        <v>0.25195618166742412</v>
      </c>
      <c r="X105" s="15">
        <v>0.26103572965974497</v>
      </c>
      <c r="Y105" s="15">
        <v>0.25109695924156078</v>
      </c>
      <c r="Z105" s="15">
        <v>0.24085754524118885</v>
      </c>
      <c r="AA105" s="15">
        <v>0.23085304953235286</v>
      </c>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15">
        <v>8.4579702477149465E-2</v>
      </c>
      <c r="D108" s="15">
        <v>8.8051497720835439E-2</v>
      </c>
      <c r="E108" s="15">
        <v>9.0907967419831329E-2</v>
      </c>
      <c r="F108" s="15">
        <v>0.23007076528631515</v>
      </c>
      <c r="G108" s="15">
        <v>0.23631789089300034</v>
      </c>
      <c r="H108" s="15">
        <v>0.23389891761880846</v>
      </c>
      <c r="I108" s="15">
        <v>0.24128789442971063</v>
      </c>
      <c r="J108" s="15">
        <v>0.24089114244928378</v>
      </c>
      <c r="K108" s="15">
        <v>0.23907544316466611</v>
      </c>
      <c r="L108" s="15">
        <v>0.24171980786847116</v>
      </c>
      <c r="M108" s="15">
        <v>0.2423236859187114</v>
      </c>
      <c r="N108" s="15">
        <v>0.24024484819800002</v>
      </c>
      <c r="O108" s="15">
        <v>0.24291964226404428</v>
      </c>
      <c r="P108" s="15">
        <v>0.24049620132091742</v>
      </c>
      <c r="Q108" s="15">
        <v>0.23796410303721122</v>
      </c>
      <c r="R108" s="15">
        <v>0.27973520606818597</v>
      </c>
      <c r="S108" s="15">
        <v>0.28024824472099191</v>
      </c>
      <c r="T108" s="15">
        <v>0.28380422777491554</v>
      </c>
      <c r="U108" s="15">
        <v>0.2894594942146943</v>
      </c>
      <c r="V108" s="15">
        <v>0.28782667605516221</v>
      </c>
      <c r="W108" s="15">
        <v>0.28034689673184482</v>
      </c>
      <c r="X108" s="15">
        <v>0.29154276094580933</v>
      </c>
      <c r="Y108" s="15">
        <v>0.29124055413795824</v>
      </c>
      <c r="Z108" s="15">
        <v>0.28625030234822851</v>
      </c>
      <c r="AA108" s="15">
        <v>0.29314591912267479</v>
      </c>
    </row>
    <row r="109" spans="1:27">
      <c r="A109" s="16" t="s">
        <v>23</v>
      </c>
      <c r="B109" s="16" t="s">
        <v>193</v>
      </c>
      <c r="C109" s="15">
        <v>0.16978897562524101</v>
      </c>
      <c r="D109" s="15">
        <v>0.17047795046167857</v>
      </c>
      <c r="E109" s="15">
        <v>0.15533628534719671</v>
      </c>
      <c r="F109" s="15">
        <v>0.15388368098009544</v>
      </c>
      <c r="G109" s="15">
        <v>0.29833277731169122</v>
      </c>
      <c r="H109" s="15">
        <v>0.27808730384550956</v>
      </c>
      <c r="I109" s="15">
        <v>0.31023994520600789</v>
      </c>
      <c r="J109" s="15">
        <v>0.31751269072065497</v>
      </c>
      <c r="K109" s="15">
        <v>0.3468461808340022</v>
      </c>
      <c r="L109" s="15">
        <v>0.34443920290160668</v>
      </c>
      <c r="M109" s="15">
        <v>0.34662934522841843</v>
      </c>
      <c r="N109" s="15">
        <v>0.33840318453588025</v>
      </c>
      <c r="O109" s="15">
        <v>0.34112936881155087</v>
      </c>
      <c r="P109" s="15">
        <v>0.34525255920106701</v>
      </c>
      <c r="Q109" s="15">
        <v>0.33669439948144159</v>
      </c>
      <c r="R109" s="15">
        <v>0.33772745316208769</v>
      </c>
      <c r="S109" s="15">
        <v>0.33012789677497806</v>
      </c>
      <c r="T109" s="15">
        <v>0.32464430001154287</v>
      </c>
      <c r="U109" s="15">
        <v>0.33339097720949779</v>
      </c>
      <c r="V109" s="15">
        <v>0.32971550801351296</v>
      </c>
      <c r="W109" s="15">
        <v>0.28458729453470272</v>
      </c>
      <c r="X109" s="15">
        <v>0.30634403593508835</v>
      </c>
      <c r="Y109" s="15">
        <v>0.30437265145221482</v>
      </c>
      <c r="Z109" s="15">
        <v>0.31510571825211636</v>
      </c>
      <c r="AA109" s="15">
        <v>0.31142378707919721</v>
      </c>
    </row>
    <row r="110" spans="1:27">
      <c r="A110" s="16" t="s">
        <v>23</v>
      </c>
      <c r="B110" s="16" t="s">
        <v>93</v>
      </c>
      <c r="C110" s="15">
        <v>0.10270506205289028</v>
      </c>
      <c r="D110" s="15">
        <v>0.13300980079013258</v>
      </c>
      <c r="E110" s="15">
        <v>0.16386371034103572</v>
      </c>
      <c r="F110" s="15">
        <v>0.12740526624276294</v>
      </c>
      <c r="G110" s="15">
        <v>0.1631059962377012</v>
      </c>
      <c r="H110" s="15">
        <v>0.20182280078172302</v>
      </c>
      <c r="I110" s="15">
        <v>0.23506589257108987</v>
      </c>
      <c r="J110" s="15">
        <v>0.24933132236295696</v>
      </c>
      <c r="K110" s="15">
        <v>0.25275137601202585</v>
      </c>
      <c r="L110" s="15">
        <v>0.26172110117160741</v>
      </c>
      <c r="M110" s="15">
        <v>0.26684486146263608</v>
      </c>
      <c r="N110" s="15">
        <v>0.26931813845960856</v>
      </c>
      <c r="O110" s="15">
        <v>0.27125598426107017</v>
      </c>
      <c r="P110" s="15">
        <v>0.26979983289601928</v>
      </c>
      <c r="Q110" s="15">
        <v>0.2695931529296694</v>
      </c>
      <c r="R110" s="15">
        <v>0.2722664172735364</v>
      </c>
      <c r="S110" s="15">
        <v>0.27116376031967149</v>
      </c>
      <c r="T110" s="15">
        <v>0.26917619440751633</v>
      </c>
      <c r="U110" s="15">
        <v>0.26729545781104108</v>
      </c>
      <c r="V110" s="15">
        <v>0.26473547467900133</v>
      </c>
      <c r="W110" s="15">
        <v>0.25953690400203444</v>
      </c>
      <c r="X110" s="15">
        <v>0.26023234711944127</v>
      </c>
      <c r="Y110" s="15">
        <v>0.25598144008116075</v>
      </c>
      <c r="Z110" s="15">
        <v>0.25151094253248873</v>
      </c>
      <c r="AA110" s="15">
        <v>0.23901177356269437</v>
      </c>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15">
        <v>0.13452552333058895</v>
      </c>
      <c r="D113" s="15">
        <v>0.14768484332523329</v>
      </c>
      <c r="E113" s="15">
        <v>0.14223478694146918</v>
      </c>
      <c r="F113" s="15">
        <v>0.12400454525072856</v>
      </c>
      <c r="G113" s="15">
        <v>0.1401395882487568</v>
      </c>
      <c r="H113" s="15">
        <v>0.13343398263916126</v>
      </c>
      <c r="I113" s="15">
        <v>0.14226866179351955</v>
      </c>
      <c r="J113" s="15">
        <v>0.1478062731308796</v>
      </c>
      <c r="K113" s="15">
        <v>7.6864422237303984E-2</v>
      </c>
      <c r="L113" s="15">
        <v>7.272205828062811E-2</v>
      </c>
      <c r="M113" s="15">
        <v>7.8073452693439183E-2</v>
      </c>
      <c r="N113" s="15">
        <v>7.6444467096353885E-2</v>
      </c>
      <c r="O113" s="15">
        <v>7.5715179546765793E-2</v>
      </c>
      <c r="P113" s="15">
        <v>7.3754857303121091E-2</v>
      </c>
      <c r="Q113" s="15">
        <v>6.5288576629462525E-2</v>
      </c>
      <c r="R113" s="15">
        <v>7.2014607123704069E-2</v>
      </c>
      <c r="S113" s="15">
        <v>7.1985550923194336E-2</v>
      </c>
      <c r="T113" s="15">
        <v>7.1850713748805181E-2</v>
      </c>
      <c r="U113" s="15">
        <v>7.2155316983124079E-2</v>
      </c>
      <c r="V113" s="15">
        <v>7.5784732754211895E-2</v>
      </c>
      <c r="W113" s="15">
        <v>6.9055102956872338E-2</v>
      </c>
      <c r="X113" s="15">
        <v>6.2434439611512113E-2</v>
      </c>
      <c r="Y113" s="15">
        <v>5.0282855220012475E-2</v>
      </c>
      <c r="Z113" s="15">
        <v>3.9516602296358783E-2</v>
      </c>
      <c r="AA113" s="15">
        <v>3.9787178535424107E-2</v>
      </c>
    </row>
    <row r="114" spans="1:27">
      <c r="A114" s="16" t="s">
        <v>24</v>
      </c>
      <c r="B114" s="16" t="s">
        <v>193</v>
      </c>
      <c r="C114" s="15" t="s">
        <v>258</v>
      </c>
      <c r="D114" s="15" t="s">
        <v>258</v>
      </c>
      <c r="E114" s="15" t="s">
        <v>258</v>
      </c>
      <c r="F114" s="15" t="s">
        <v>258</v>
      </c>
      <c r="G114" s="15" t="s">
        <v>258</v>
      </c>
      <c r="H114" s="15" t="s">
        <v>258</v>
      </c>
      <c r="I114" s="15" t="s">
        <v>258</v>
      </c>
      <c r="J114" s="15" t="s">
        <v>258</v>
      </c>
      <c r="K114" s="15" t="s">
        <v>258</v>
      </c>
      <c r="L114" s="15" t="s">
        <v>258</v>
      </c>
      <c r="M114" s="15" t="s">
        <v>258</v>
      </c>
      <c r="N114" s="15" t="s">
        <v>258</v>
      </c>
      <c r="O114" s="15" t="s">
        <v>258</v>
      </c>
      <c r="P114" s="15" t="s">
        <v>258</v>
      </c>
      <c r="Q114" s="15" t="s">
        <v>258</v>
      </c>
      <c r="R114" s="15" t="s">
        <v>258</v>
      </c>
      <c r="S114" s="15" t="s">
        <v>258</v>
      </c>
      <c r="T114" s="15" t="s">
        <v>258</v>
      </c>
      <c r="U114" s="15" t="s">
        <v>258</v>
      </c>
      <c r="V114" s="15" t="s">
        <v>258</v>
      </c>
      <c r="W114" s="15" t="s">
        <v>258</v>
      </c>
      <c r="X114" s="15" t="s">
        <v>258</v>
      </c>
      <c r="Y114" s="15" t="s">
        <v>258</v>
      </c>
      <c r="Z114" s="15" t="s">
        <v>258</v>
      </c>
      <c r="AA114" s="15" t="s">
        <v>258</v>
      </c>
    </row>
    <row r="115" spans="1:27">
      <c r="A115" s="16" t="s">
        <v>24</v>
      </c>
      <c r="B115" s="16" t="s">
        <v>93</v>
      </c>
      <c r="C115" s="15">
        <v>0.1129575978192079</v>
      </c>
      <c r="D115" s="15">
        <v>0.12559138904363729</v>
      </c>
      <c r="E115" s="15">
        <v>0.13441701628864866</v>
      </c>
      <c r="F115" s="15">
        <v>9.8002486830845864E-2</v>
      </c>
      <c r="G115" s="15">
        <v>0.13648998606916918</v>
      </c>
      <c r="H115" s="15">
        <v>0.15291461104534609</v>
      </c>
      <c r="I115" s="15">
        <v>0.1914262379293013</v>
      </c>
      <c r="J115" s="15">
        <v>0.21468330941792413</v>
      </c>
      <c r="K115" s="15">
        <v>0.23176892982378766</v>
      </c>
      <c r="L115" s="15">
        <v>0.22363303867270865</v>
      </c>
      <c r="M115" s="15">
        <v>0.2483219742651992</v>
      </c>
      <c r="N115" s="15">
        <v>0.24605890736254551</v>
      </c>
      <c r="O115" s="15">
        <v>0.24640785801062112</v>
      </c>
      <c r="P115" s="15">
        <v>0.23966398745935538</v>
      </c>
      <c r="Q115" s="15">
        <v>0.20891720387501136</v>
      </c>
      <c r="R115" s="15">
        <v>0.22734941743612519</v>
      </c>
      <c r="S115" s="15">
        <v>0.22402128209145714</v>
      </c>
      <c r="T115" s="15">
        <v>0.21976145887744555</v>
      </c>
      <c r="U115" s="15">
        <v>0.22228257926516057</v>
      </c>
      <c r="V115" s="15">
        <v>0.22945539757590885</v>
      </c>
      <c r="W115" s="15">
        <v>0.21423835353709902</v>
      </c>
      <c r="X115" s="15">
        <v>0.22821976164822483</v>
      </c>
      <c r="Y115" s="15">
        <v>0.22674439509783673</v>
      </c>
      <c r="Z115" s="15">
        <v>0.22337068498989332</v>
      </c>
      <c r="AA115" s="15">
        <v>0.21134778368178239</v>
      </c>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15">
        <v>5.023289498051451E-2</v>
      </c>
      <c r="D118" s="15">
        <v>4.9301278334589978E-2</v>
      </c>
      <c r="E118" s="15">
        <v>4.6281000380587023E-2</v>
      </c>
      <c r="F118" s="15">
        <v>0.10894544206399724</v>
      </c>
      <c r="G118" s="15">
        <v>0.13119979825794981</v>
      </c>
      <c r="H118" s="15">
        <v>0.12570721381941491</v>
      </c>
      <c r="I118" s="15">
        <v>0.13298598985121604</v>
      </c>
      <c r="J118" s="15">
        <v>0.13231023241275292</v>
      </c>
      <c r="K118" s="15">
        <v>0.13178907754301189</v>
      </c>
      <c r="L118" s="15">
        <v>0.13314633375696086</v>
      </c>
      <c r="M118" s="15">
        <v>0.13906813441397819</v>
      </c>
      <c r="N118" s="15">
        <v>0.13632232899136823</v>
      </c>
      <c r="O118" s="15">
        <v>0.13793290492743429</v>
      </c>
      <c r="P118" s="15">
        <v>0.13715360239786212</v>
      </c>
      <c r="Q118" s="15">
        <v>0.13068420925080265</v>
      </c>
      <c r="R118" s="15">
        <v>0.19744490012048388</v>
      </c>
      <c r="S118" s="15">
        <v>0.19022439360970375</v>
      </c>
      <c r="T118" s="15">
        <v>0.24732774809955718</v>
      </c>
      <c r="U118" s="15">
        <v>0.25535533005844901</v>
      </c>
      <c r="V118" s="15">
        <v>0.26408758607230248</v>
      </c>
      <c r="W118" s="15">
        <v>0.24455669707006428</v>
      </c>
      <c r="X118" s="15">
        <v>0.24037219695677337</v>
      </c>
      <c r="Y118" s="15">
        <v>0.24528744215854695</v>
      </c>
      <c r="Z118" s="15">
        <v>0.22366311942268671</v>
      </c>
      <c r="AA118" s="15">
        <v>0.24687422517047214</v>
      </c>
    </row>
    <row r="119" spans="1:27">
      <c r="A119" s="16" t="s">
        <v>25</v>
      </c>
      <c r="B119" s="16" t="s">
        <v>193</v>
      </c>
      <c r="C119" s="15" t="s">
        <v>258</v>
      </c>
      <c r="D119" s="15" t="s">
        <v>258</v>
      </c>
      <c r="E119" s="15" t="s">
        <v>258</v>
      </c>
      <c r="F119" s="15" t="s">
        <v>258</v>
      </c>
      <c r="G119" s="15" t="s">
        <v>258</v>
      </c>
      <c r="H119" s="15" t="s">
        <v>258</v>
      </c>
      <c r="I119" s="15" t="s">
        <v>258</v>
      </c>
      <c r="J119" s="15" t="s">
        <v>258</v>
      </c>
      <c r="K119" s="15" t="s">
        <v>258</v>
      </c>
      <c r="L119" s="15" t="s">
        <v>258</v>
      </c>
      <c r="M119" s="15" t="s">
        <v>258</v>
      </c>
      <c r="N119" s="15" t="s">
        <v>258</v>
      </c>
      <c r="O119" s="15" t="s">
        <v>258</v>
      </c>
      <c r="P119" s="15" t="s">
        <v>258</v>
      </c>
      <c r="Q119" s="15" t="s">
        <v>258</v>
      </c>
      <c r="R119" s="15" t="s">
        <v>258</v>
      </c>
      <c r="S119" s="15" t="s">
        <v>258</v>
      </c>
      <c r="T119" s="15" t="s">
        <v>258</v>
      </c>
      <c r="U119" s="15" t="s">
        <v>258</v>
      </c>
      <c r="V119" s="15" t="s">
        <v>258</v>
      </c>
      <c r="W119" s="15" t="s">
        <v>258</v>
      </c>
      <c r="X119" s="15" t="s">
        <v>258</v>
      </c>
      <c r="Y119" s="15" t="s">
        <v>258</v>
      </c>
      <c r="Z119" s="15" t="s">
        <v>258</v>
      </c>
      <c r="AA119" s="15" t="s">
        <v>258</v>
      </c>
    </row>
    <row r="120" spans="1:27">
      <c r="A120" s="16" t="s">
        <v>25</v>
      </c>
      <c r="B120" s="16" t="s">
        <v>93</v>
      </c>
      <c r="C120" s="15">
        <v>9.9330689305781136E-2</v>
      </c>
      <c r="D120" s="15">
        <v>9.7825549368065784E-2</v>
      </c>
      <c r="E120" s="15">
        <v>9.3482755480187391E-2</v>
      </c>
      <c r="F120" s="15">
        <v>7.2819345412672459E-2</v>
      </c>
      <c r="G120" s="15">
        <v>9.141462123137177E-2</v>
      </c>
      <c r="H120" s="15">
        <v>0.11008448271148452</v>
      </c>
      <c r="I120" s="15">
        <v>0.13719896000887374</v>
      </c>
      <c r="J120" s="15">
        <v>0.14413198658973311</v>
      </c>
      <c r="K120" s="15">
        <v>0.14698129041631866</v>
      </c>
      <c r="L120" s="15">
        <v>0.15905380811142805</v>
      </c>
      <c r="M120" s="15">
        <v>0.16689243316680216</v>
      </c>
      <c r="N120" s="15">
        <v>0.17131986798548707</v>
      </c>
      <c r="O120" s="15">
        <v>0.17908657230026226</v>
      </c>
      <c r="P120" s="15">
        <v>0.17980618853380598</v>
      </c>
      <c r="Q120" s="15">
        <v>0.18108839418808509</v>
      </c>
      <c r="R120" s="15">
        <v>0.18680375123585971</v>
      </c>
      <c r="S120" s="15">
        <v>0.18861740488690598</v>
      </c>
      <c r="T120" s="15">
        <v>0.1886432426789755</v>
      </c>
      <c r="U120" s="15">
        <v>0.19356800306270958</v>
      </c>
      <c r="V120" s="15">
        <v>0.19667649313772853</v>
      </c>
      <c r="W120" s="15">
        <v>0.19554923197672341</v>
      </c>
      <c r="X120" s="15">
        <v>0.19638496077053474</v>
      </c>
      <c r="Y120" s="15">
        <v>0.19227290741865319</v>
      </c>
      <c r="Z120" s="15">
        <v>0.18884031405012977</v>
      </c>
      <c r="AA120" s="15">
        <v>0.18434454506719672</v>
      </c>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15">
        <v>3.2904603025114159E-5</v>
      </c>
      <c r="D123" s="15">
        <v>3.4610658333333339E-5</v>
      </c>
      <c r="E123" s="15">
        <v>3.4585714611872147E-5</v>
      </c>
      <c r="F123" s="15">
        <v>3.5193293949771689E-5</v>
      </c>
      <c r="G123" s="15">
        <v>3.5201548515981737E-5</v>
      </c>
      <c r="H123" s="15">
        <v>3.5906698059360727E-5</v>
      </c>
      <c r="I123" s="15">
        <v>3.6517148173515981E-5</v>
      </c>
      <c r="J123" s="15">
        <v>3.7543800456621006E-5</v>
      </c>
      <c r="K123" s="15">
        <v>4.0456419520547946E-5</v>
      </c>
      <c r="L123" s="15">
        <v>4.4949272260273963E-5</v>
      </c>
      <c r="M123" s="15">
        <v>4.8157472602739719E-5</v>
      </c>
      <c r="N123" s="15">
        <v>5.277720547945205E-5</v>
      </c>
      <c r="O123" s="15">
        <v>5.7464053082191783E-5</v>
      </c>
      <c r="P123" s="15">
        <v>6.7436622716894972E-5</v>
      </c>
      <c r="Q123" s="15">
        <v>7.2392576460465565E-5</v>
      </c>
      <c r="R123" s="15">
        <v>8.4154723946349992E-5</v>
      </c>
      <c r="S123" s="15">
        <v>8.5738881941509106E-5</v>
      </c>
      <c r="T123" s="15">
        <v>9.1754860802726465E-5</v>
      </c>
      <c r="U123" s="15">
        <v>1.0098120704279285E-4</v>
      </c>
      <c r="V123" s="15">
        <v>1.0522098926746521E-4</v>
      </c>
      <c r="W123" s="15">
        <v>1.2234012734403882E-4</v>
      </c>
      <c r="X123" s="15">
        <v>1.2410676283792807E-4</v>
      </c>
      <c r="Y123" s="15">
        <v>1.3022510116479698E-4</v>
      </c>
      <c r="Z123" s="15">
        <v>1.4172514842188545E-4</v>
      </c>
      <c r="AA123" s="15">
        <v>1.5262949802123739E-4</v>
      </c>
    </row>
    <row r="124" spans="1:27">
      <c r="A124" s="16" t="s">
        <v>26</v>
      </c>
      <c r="B124" s="16" t="s">
        <v>193</v>
      </c>
      <c r="C124" s="15" t="s">
        <v>258</v>
      </c>
      <c r="D124" s="15" t="s">
        <v>258</v>
      </c>
      <c r="E124" s="15" t="s">
        <v>258</v>
      </c>
      <c r="F124" s="15" t="s">
        <v>258</v>
      </c>
      <c r="G124" s="15" t="s">
        <v>258</v>
      </c>
      <c r="H124" s="15" t="s">
        <v>258</v>
      </c>
      <c r="I124" s="15" t="s">
        <v>258</v>
      </c>
      <c r="J124" s="15" t="s">
        <v>258</v>
      </c>
      <c r="K124" s="15" t="s">
        <v>258</v>
      </c>
      <c r="L124" s="15" t="s">
        <v>258</v>
      </c>
      <c r="M124" s="15" t="s">
        <v>258</v>
      </c>
      <c r="N124" s="15" t="s">
        <v>258</v>
      </c>
      <c r="O124" s="15" t="s">
        <v>258</v>
      </c>
      <c r="P124" s="15" t="s">
        <v>258</v>
      </c>
      <c r="Q124" s="15" t="s">
        <v>258</v>
      </c>
      <c r="R124" s="15" t="s">
        <v>258</v>
      </c>
      <c r="S124" s="15" t="s">
        <v>258</v>
      </c>
      <c r="T124" s="15" t="s">
        <v>258</v>
      </c>
      <c r="U124" s="15" t="s">
        <v>258</v>
      </c>
      <c r="V124" s="15" t="s">
        <v>258</v>
      </c>
      <c r="W124" s="15" t="s">
        <v>258</v>
      </c>
      <c r="X124" s="15" t="s">
        <v>258</v>
      </c>
      <c r="Y124" s="15" t="s">
        <v>258</v>
      </c>
      <c r="Z124" s="15" t="s">
        <v>258</v>
      </c>
      <c r="AA124" s="15" t="s">
        <v>258</v>
      </c>
    </row>
    <row r="125" spans="1:27">
      <c r="A125" s="16" t="s">
        <v>26</v>
      </c>
      <c r="B125" s="16" t="s">
        <v>93</v>
      </c>
      <c r="C125" s="15">
        <v>7.131155811734248E-2</v>
      </c>
      <c r="D125" s="15">
        <v>9.2409717265087135E-2</v>
      </c>
      <c r="E125" s="15">
        <v>8.7168523573886894E-2</v>
      </c>
      <c r="F125" s="15">
        <v>9.0791192244760344E-2</v>
      </c>
      <c r="G125" s="15">
        <v>9.570098505152401E-2</v>
      </c>
      <c r="H125" s="15">
        <v>9.1342941840609537E-2</v>
      </c>
      <c r="I125" s="15">
        <v>9.6423717059150468E-2</v>
      </c>
      <c r="J125" s="15">
        <v>0.11442178528135007</v>
      </c>
      <c r="K125" s="15">
        <v>0.12571127576415939</v>
      </c>
      <c r="L125" s="15">
        <v>0.14543354696984812</v>
      </c>
      <c r="M125" s="15">
        <v>0.15178030399979339</v>
      </c>
      <c r="N125" s="15">
        <v>0.13371278531347311</v>
      </c>
      <c r="O125" s="15">
        <v>0.14851946571332628</v>
      </c>
      <c r="P125" s="15">
        <v>0.15132436308798231</v>
      </c>
      <c r="Q125" s="15">
        <v>0.14526345084083075</v>
      </c>
      <c r="R125" s="15">
        <v>0.17158283975835836</v>
      </c>
      <c r="S125" s="15">
        <v>0.16500438413811649</v>
      </c>
      <c r="T125" s="15">
        <v>0.15885701673475527</v>
      </c>
      <c r="U125" s="15">
        <v>0.16909500958377</v>
      </c>
      <c r="V125" s="15">
        <v>0.16362879450478418</v>
      </c>
      <c r="W125" s="15">
        <v>0.1448591343474416</v>
      </c>
      <c r="X125" s="15">
        <v>0.15331778349649824</v>
      </c>
      <c r="Y125" s="15">
        <v>0.15243216455665903</v>
      </c>
      <c r="Z125" s="15">
        <v>0.17404774724839675</v>
      </c>
      <c r="AA125" s="15">
        <v>0.14662825635626003</v>
      </c>
    </row>
  </sheetData>
  <sheetProtection algorithmName="SHA-512" hashValue="qlXlRBFNGy0Yq5NsA8HSS682jNhxJrM4i2HQUZyBCUIkf6QCeLVBJM1avB0vxc+tW1XsqqklwyaJLkW7wPwUwQ==" saltValue="v0nxjIopMrX7ou2SIQx9Q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4B73C-7222-4113-9B4D-EBFF5A62C911}">
  <sheetPr codeName="Sheet99">
    <tabColor rgb="FF188736"/>
  </sheetPr>
  <dimension ref="A1:AA138"/>
  <sheetViews>
    <sheetView zoomScale="85" zoomScaleNormal="85" workbookViewId="0"/>
  </sheetViews>
  <sheetFormatPr defaultColWidth="9.42578125" defaultRowHeight="15"/>
  <cols>
    <col min="1" max="1" width="16" customWidth="1"/>
    <col min="2" max="2" width="30.5703125" customWidth="1"/>
    <col min="3" max="31" width="9.42578125" customWidth="1"/>
    <col min="32" max="32" width="13.5703125" bestFit="1" customWidth="1"/>
  </cols>
  <sheetData>
    <row r="1" spans="1:27" ht="23.25" customHeight="1">
      <c r="A1" s="65" t="s">
        <v>224</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70559.679399999994</v>
      </c>
      <c r="D6" s="8">
        <v>67710.088799999998</v>
      </c>
      <c r="E6" s="8">
        <v>67302.798189999987</v>
      </c>
      <c r="F6" s="8">
        <v>17674.30042041307</v>
      </c>
      <c r="G6" s="8">
        <v>20918.672218463362</v>
      </c>
      <c r="H6" s="8">
        <v>20806.987798190719</v>
      </c>
      <c r="I6" s="8">
        <v>21984.7230588204</v>
      </c>
      <c r="J6" s="8">
        <v>21052.560616897637</v>
      </c>
      <c r="K6" s="8">
        <v>18176.25893257988</v>
      </c>
      <c r="L6" s="8">
        <v>16549.210849205738</v>
      </c>
      <c r="M6" s="8">
        <v>16751.248334526252</v>
      </c>
      <c r="N6" s="8">
        <v>20431.463961112</v>
      </c>
      <c r="O6" s="8">
        <v>19402.961622472561</v>
      </c>
      <c r="P6" s="8">
        <v>18740.23496584532</v>
      </c>
      <c r="Q6" s="8">
        <v>13451.834699659063</v>
      </c>
      <c r="R6" s="8">
        <v>13470.48321730548</v>
      </c>
      <c r="S6" s="8">
        <v>10101.895043625311</v>
      </c>
      <c r="T6" s="8">
        <v>10138.741062146799</v>
      </c>
      <c r="U6" s="8">
        <v>9471.4595482185996</v>
      </c>
      <c r="V6" s="8">
        <v>10388.9737</v>
      </c>
      <c r="W6" s="8">
        <v>10047.214</v>
      </c>
      <c r="X6" s="8">
        <v>8504.1369000000013</v>
      </c>
      <c r="Y6" s="8">
        <v>8298.007599999999</v>
      </c>
      <c r="Z6" s="8">
        <v>9178.7803000000004</v>
      </c>
      <c r="AA6" s="8">
        <v>9382.2118000000009</v>
      </c>
    </row>
    <row r="7" spans="1:27">
      <c r="A7" s="16" t="s">
        <v>16</v>
      </c>
      <c r="B7" s="16" t="s">
        <v>11</v>
      </c>
      <c r="C7" s="8">
        <v>26242.430000000004</v>
      </c>
      <c r="D7" s="8">
        <v>27152.100699999995</v>
      </c>
      <c r="E7" s="8">
        <v>19269.730799999998</v>
      </c>
      <c r="F7" s="8">
        <v>5547.839682901239</v>
      </c>
      <c r="G7" s="8">
        <v>5678.4259129668799</v>
      </c>
      <c r="H7" s="8">
        <v>5795.151744467521</v>
      </c>
      <c r="I7" s="8">
        <v>5033.3251675710426</v>
      </c>
      <c r="J7" s="8">
        <v>6227.1122603252206</v>
      </c>
      <c r="K7" s="8">
        <v>5847.8648447895903</v>
      </c>
      <c r="L7" s="8">
        <v>5417.0956000000006</v>
      </c>
      <c r="M7" s="8">
        <v>5505.7402999999995</v>
      </c>
      <c r="N7" s="8">
        <v>5877.1458000000002</v>
      </c>
      <c r="O7" s="8">
        <v>4216.4341999999997</v>
      </c>
      <c r="P7" s="8">
        <v>3384.3369000000002</v>
      </c>
      <c r="Q7" s="8">
        <v>5410.4709999999995</v>
      </c>
      <c r="R7" s="8">
        <v>5656.2062999999998</v>
      </c>
      <c r="S7" s="8">
        <v>5654.4216999999999</v>
      </c>
      <c r="T7" s="8">
        <v>5947.8323</v>
      </c>
      <c r="U7" s="8">
        <v>5540.2790000000005</v>
      </c>
      <c r="V7" s="8">
        <v>5269.4312000000009</v>
      </c>
      <c r="W7" s="8">
        <v>5806.2563</v>
      </c>
      <c r="X7" s="8">
        <v>0</v>
      </c>
      <c r="Y7" s="8">
        <v>0</v>
      </c>
      <c r="Z7" s="8">
        <v>0</v>
      </c>
      <c r="AA7" s="8">
        <v>0</v>
      </c>
    </row>
    <row r="8" spans="1:27">
      <c r="A8" s="16" t="s">
        <v>16</v>
      </c>
      <c r="B8" s="16" t="s">
        <v>7</v>
      </c>
      <c r="C8" s="8">
        <v>1835.3827032190825</v>
      </c>
      <c r="D8" s="8">
        <v>1276.4202272052291</v>
      </c>
      <c r="E8" s="8">
        <v>3634.9603544368583</v>
      </c>
      <c r="F8" s="8">
        <v>6539.2618647822474</v>
      </c>
      <c r="G8" s="8">
        <v>5216.4886378738547</v>
      </c>
      <c r="H8" s="8">
        <v>5265.4738229096047</v>
      </c>
      <c r="I8" s="8">
        <v>5151.6110603703974</v>
      </c>
      <c r="J8" s="8">
        <v>5945.8322877192277</v>
      </c>
      <c r="K8" s="8">
        <v>3131.8279055367148</v>
      </c>
      <c r="L8" s="8">
        <v>1779.617541785248</v>
      </c>
      <c r="M8" s="8">
        <v>2449.1836908292603</v>
      </c>
      <c r="N8" s="8">
        <v>2664.9458899807</v>
      </c>
      <c r="O8" s="8">
        <v>3474.7678654207862</v>
      </c>
      <c r="P8" s="8">
        <v>3794.9520306712639</v>
      </c>
      <c r="Q8" s="8">
        <v>4254.7423340351725</v>
      </c>
      <c r="R8" s="8">
        <v>4681.7697938441006</v>
      </c>
      <c r="S8" s="8">
        <v>6050.488240501586</v>
      </c>
      <c r="T8" s="8">
        <v>4423.4627833013728</v>
      </c>
      <c r="U8" s="8">
        <v>3444.2110822068075</v>
      </c>
      <c r="V8" s="8">
        <v>1989.7761222584199</v>
      </c>
      <c r="W8" s="8">
        <v>6191.9023737455836</v>
      </c>
      <c r="X8" s="8">
        <v>6219.2874898298232</v>
      </c>
      <c r="Y8" s="8">
        <v>5987.2415550399</v>
      </c>
      <c r="Z8" s="8">
        <v>5998.5785965805544</v>
      </c>
      <c r="AA8" s="8">
        <v>4945.4528811097653</v>
      </c>
    </row>
    <row r="9" spans="1:27">
      <c r="A9" s="16" t="s">
        <v>16</v>
      </c>
      <c r="B9" s="16" t="s">
        <v>12</v>
      </c>
      <c r="C9" s="8">
        <v>52.84169</v>
      </c>
      <c r="D9" s="8">
        <v>19.972479</v>
      </c>
      <c r="E9" s="8">
        <v>127.045395</v>
      </c>
      <c r="F9" s="8">
        <v>151.58753999999999</v>
      </c>
      <c r="G9" s="8">
        <v>256.94481999999999</v>
      </c>
      <c r="H9" s="8">
        <v>197.93709000000001</v>
      </c>
      <c r="I9" s="8">
        <v>800.96029999999996</v>
      </c>
      <c r="J9" s="8">
        <v>205.2878</v>
      </c>
      <c r="K9" s="8">
        <v>89.240809999999996</v>
      </c>
      <c r="L9" s="8">
        <v>49.116264000000001</v>
      </c>
      <c r="M9" s="8">
        <v>63.664700000000003</v>
      </c>
      <c r="N9" s="8">
        <v>127.97683000000001</v>
      </c>
      <c r="O9" s="8">
        <v>184.39523</v>
      </c>
      <c r="P9" s="8">
        <v>0</v>
      </c>
      <c r="Q9" s="8">
        <v>0</v>
      </c>
      <c r="R9" s="8">
        <v>0</v>
      </c>
      <c r="S9" s="8">
        <v>0</v>
      </c>
      <c r="T9" s="8">
        <v>0</v>
      </c>
      <c r="U9" s="8">
        <v>0</v>
      </c>
      <c r="V9" s="8">
        <v>0</v>
      </c>
      <c r="W9" s="8">
        <v>0</v>
      </c>
      <c r="X9" s="8">
        <v>0</v>
      </c>
      <c r="Y9" s="8">
        <v>0</v>
      </c>
      <c r="Z9" s="8">
        <v>0</v>
      </c>
      <c r="AA9" s="8">
        <v>0</v>
      </c>
    </row>
    <row r="10" spans="1:27">
      <c r="A10" s="16" t="s">
        <v>16</v>
      </c>
      <c r="B10" s="16" t="s">
        <v>4</v>
      </c>
      <c r="C10" s="8">
        <v>331.87643163976315</v>
      </c>
      <c r="D10" s="8">
        <v>160.42518027471112</v>
      </c>
      <c r="E10" s="8">
        <v>561.46014274540516</v>
      </c>
      <c r="F10" s="8">
        <v>6690.538903848008</v>
      </c>
      <c r="G10" s="8">
        <v>1728.9173831980995</v>
      </c>
      <c r="H10" s="8">
        <v>1174.6218858650529</v>
      </c>
      <c r="I10" s="8">
        <v>3121.1504983740465</v>
      </c>
      <c r="J10" s="8">
        <v>1170.3563233663215</v>
      </c>
      <c r="K10" s="8">
        <v>473.55068358879578</v>
      </c>
      <c r="L10" s="8">
        <v>244.83492628387424</v>
      </c>
      <c r="M10" s="8">
        <v>351.0216039557688</v>
      </c>
      <c r="N10" s="8">
        <v>1407.5095368534003</v>
      </c>
      <c r="O10" s="8">
        <v>1611.876670868465</v>
      </c>
      <c r="P10" s="8">
        <v>2686.1221455077271</v>
      </c>
      <c r="Q10" s="8">
        <v>3270.1690611871545</v>
      </c>
      <c r="R10" s="8">
        <v>4527.9025162966827</v>
      </c>
      <c r="S10" s="8">
        <v>6230.203575159524</v>
      </c>
      <c r="T10" s="8">
        <v>10723.492514503158</v>
      </c>
      <c r="U10" s="8">
        <v>6896.6026649387277</v>
      </c>
      <c r="V10" s="8">
        <v>9759.1704315246661</v>
      </c>
      <c r="W10" s="8">
        <v>7876.5472285321512</v>
      </c>
      <c r="X10" s="8">
        <v>11107.348014775234</v>
      </c>
      <c r="Y10" s="8">
        <v>13370.060201298233</v>
      </c>
      <c r="Z10" s="8">
        <v>13269.723452449643</v>
      </c>
      <c r="AA10" s="8">
        <v>11916.6504309907</v>
      </c>
    </row>
    <row r="11" spans="1:27">
      <c r="A11" s="16" t="s">
        <v>16</v>
      </c>
      <c r="B11" s="16" t="s">
        <v>2</v>
      </c>
      <c r="C11" s="8">
        <v>14320.745505999999</v>
      </c>
      <c r="D11" s="8">
        <v>12503.52089</v>
      </c>
      <c r="E11" s="8">
        <v>15967.703363999997</v>
      </c>
      <c r="F11" s="8">
        <v>14867.612380000002</v>
      </c>
      <c r="G11" s="8">
        <v>16173.823050999999</v>
      </c>
      <c r="H11" s="8">
        <v>15398.430808000001</v>
      </c>
      <c r="I11" s="8">
        <v>15975.254223</v>
      </c>
      <c r="J11" s="8">
        <v>17006.199838</v>
      </c>
      <c r="K11" s="8">
        <v>15685.98893</v>
      </c>
      <c r="L11" s="8">
        <v>14158.907015000001</v>
      </c>
      <c r="M11" s="8">
        <v>13415.702849999998</v>
      </c>
      <c r="N11" s="8">
        <v>16438.820759999999</v>
      </c>
      <c r="O11" s="8">
        <v>14477.388176</v>
      </c>
      <c r="P11" s="8">
        <v>13676.853203999999</v>
      </c>
      <c r="Q11" s="8">
        <v>12934.136640000001</v>
      </c>
      <c r="R11" s="8">
        <v>13311.165423999999</v>
      </c>
      <c r="S11" s="8">
        <v>14405.837016859999</v>
      </c>
      <c r="T11" s="8">
        <v>14661.587275829999</v>
      </c>
      <c r="U11" s="8">
        <v>13941.788214235818</v>
      </c>
      <c r="V11" s="8">
        <v>12905.136915234511</v>
      </c>
      <c r="W11" s="8">
        <v>16008.78770003</v>
      </c>
      <c r="X11" s="8">
        <v>14585.642479235708</v>
      </c>
      <c r="Y11" s="8">
        <v>13996.716447799998</v>
      </c>
      <c r="Z11" s="8">
        <v>13692.677735266298</v>
      </c>
      <c r="AA11" s="8">
        <v>13889.150285799613</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42943.92132508543</v>
      </c>
      <c r="D13" s="8">
        <v>47043.796478118202</v>
      </c>
      <c r="E13" s="8">
        <v>51429.422898227909</v>
      </c>
      <c r="F13" s="8">
        <v>82665.897414775274</v>
      </c>
      <c r="G13" s="8">
        <v>85152.75248855172</v>
      </c>
      <c r="H13" s="8">
        <v>88965.815798652882</v>
      </c>
      <c r="I13" s="8">
        <v>86320.733538061191</v>
      </c>
      <c r="J13" s="8">
        <v>85663.816645595813</v>
      </c>
      <c r="K13" s="8">
        <v>89843.06149750638</v>
      </c>
      <c r="L13" s="8">
        <v>91699.336510379755</v>
      </c>
      <c r="M13" s="8">
        <v>93222.308121003662</v>
      </c>
      <c r="N13" s="8">
        <v>93292.449544716539</v>
      </c>
      <c r="O13" s="8">
        <v>93709.894899471517</v>
      </c>
      <c r="P13" s="8">
        <v>93533.319739226368</v>
      </c>
      <c r="Q13" s="8">
        <v>95521.418151217949</v>
      </c>
      <c r="R13" s="8">
        <v>92439.213664766517</v>
      </c>
      <c r="S13" s="8">
        <v>93696.642621168983</v>
      </c>
      <c r="T13" s="8">
        <v>91992.052960734203</v>
      </c>
      <c r="U13" s="8">
        <v>97901.387236355382</v>
      </c>
      <c r="V13" s="8">
        <v>98142.388251182449</v>
      </c>
      <c r="W13" s="8">
        <v>104585.64805664394</v>
      </c>
      <c r="X13" s="8">
        <v>104563.2154060156</v>
      </c>
      <c r="Y13" s="8">
        <v>101307.33498193891</v>
      </c>
      <c r="Z13" s="8">
        <v>104480.72178338302</v>
      </c>
      <c r="AA13" s="8">
        <v>108539.41891760254</v>
      </c>
    </row>
    <row r="14" spans="1:27">
      <c r="A14" s="16" t="s">
        <v>16</v>
      </c>
      <c r="B14" s="16" t="s">
        <v>8</v>
      </c>
      <c r="C14" s="8">
        <v>24796.955950882617</v>
      </c>
      <c r="D14" s="8">
        <v>27157.19885396917</v>
      </c>
      <c r="E14" s="8">
        <v>25372.405999453691</v>
      </c>
      <c r="F14" s="8">
        <v>32778.929280291362</v>
      </c>
      <c r="G14" s="8">
        <v>37566.708549438248</v>
      </c>
      <c r="H14" s="8">
        <v>37456.313598783221</v>
      </c>
      <c r="I14" s="8">
        <v>38156.88290558858</v>
      </c>
      <c r="J14" s="8">
        <v>39306.652959160689</v>
      </c>
      <c r="K14" s="8">
        <v>47748.468112202077</v>
      </c>
      <c r="L14" s="8">
        <v>47748.065115382167</v>
      </c>
      <c r="M14" s="8">
        <v>49653.318792160106</v>
      </c>
      <c r="N14" s="8">
        <v>45077.965919149225</v>
      </c>
      <c r="O14" s="8">
        <v>46936.687748732795</v>
      </c>
      <c r="P14" s="8">
        <v>47423.613883972306</v>
      </c>
      <c r="Q14" s="8">
        <v>48450.669348287483</v>
      </c>
      <c r="R14" s="8">
        <v>51489.56211735923</v>
      </c>
      <c r="S14" s="8">
        <v>51726.037350843158</v>
      </c>
      <c r="T14" s="8">
        <v>55739.111492778728</v>
      </c>
      <c r="U14" s="8">
        <v>57530.214882666238</v>
      </c>
      <c r="V14" s="8">
        <v>58406.657055245065</v>
      </c>
      <c r="W14" s="8">
        <v>49513.72434763419</v>
      </c>
      <c r="X14" s="8">
        <v>53765.951831065606</v>
      </c>
      <c r="Y14" s="8">
        <v>57400.017838255197</v>
      </c>
      <c r="Z14" s="8">
        <v>54303.087410236323</v>
      </c>
      <c r="AA14" s="8">
        <v>56486.031938619992</v>
      </c>
    </row>
    <row r="15" spans="1:27">
      <c r="A15" s="16" t="s">
        <v>16</v>
      </c>
      <c r="B15" s="16" t="s">
        <v>83</v>
      </c>
      <c r="C15" s="8">
        <v>1577.2161795589802</v>
      </c>
      <c r="D15" s="8">
        <v>3172.0088275301659</v>
      </c>
      <c r="E15" s="8">
        <v>3786.7293846166845</v>
      </c>
      <c r="F15" s="8">
        <v>8603.7692742764611</v>
      </c>
      <c r="G15" s="8">
        <v>9480.6701134340492</v>
      </c>
      <c r="H15" s="8">
        <v>9130.7138470080135</v>
      </c>
      <c r="I15" s="8">
        <v>9529.8315693081458</v>
      </c>
      <c r="J15" s="8">
        <v>9515.1089958984649</v>
      </c>
      <c r="K15" s="8">
        <v>10223.807184038451</v>
      </c>
      <c r="L15" s="8">
        <v>10135.100851323794</v>
      </c>
      <c r="M15" s="8">
        <v>10522.233372672561</v>
      </c>
      <c r="N15" s="8">
        <v>10362.114218079192</v>
      </c>
      <c r="O15" s="8">
        <v>10399.389952302079</v>
      </c>
      <c r="P15" s="8">
        <v>10253.096267841329</v>
      </c>
      <c r="Q15" s="8">
        <v>9592.9490249342507</v>
      </c>
      <c r="R15" s="8">
        <v>12346.097918126141</v>
      </c>
      <c r="S15" s="8">
        <v>12181.280804820321</v>
      </c>
      <c r="T15" s="8">
        <v>12853.58873971335</v>
      </c>
      <c r="U15" s="8">
        <v>13216.938120938908</v>
      </c>
      <c r="V15" s="8">
        <v>13320.57059702193</v>
      </c>
      <c r="W15" s="8">
        <v>13111.630063846442</v>
      </c>
      <c r="X15" s="8">
        <v>12190.40496568136</v>
      </c>
      <c r="Y15" s="8">
        <v>12663.97286312002</v>
      </c>
      <c r="Z15" s="8">
        <v>7112.4328330098597</v>
      </c>
      <c r="AA15" s="8">
        <v>10538.115844581202</v>
      </c>
    </row>
    <row r="16" spans="1:27">
      <c r="A16" s="16" t="s">
        <v>16</v>
      </c>
      <c r="B16" s="16" t="s">
        <v>192</v>
      </c>
      <c r="C16" s="8">
        <v>1173.3994303269919</v>
      </c>
      <c r="D16" s="8">
        <v>1195.071841895541</v>
      </c>
      <c r="E16" s="8">
        <v>1136.0829188771372</v>
      </c>
      <c r="F16" s="8">
        <v>1789.4927036437182</v>
      </c>
      <c r="G16" s="8">
        <v>9599.3090280429406</v>
      </c>
      <c r="H16" s="8">
        <v>9028.020096271026</v>
      </c>
      <c r="I16" s="8">
        <v>10298.175104882263</v>
      </c>
      <c r="J16" s="8">
        <v>10460.063762429168</v>
      </c>
      <c r="K16" s="8">
        <v>10586.306045898609</v>
      </c>
      <c r="L16" s="8">
        <v>10757.978602083025</v>
      </c>
      <c r="M16" s="8">
        <v>10945.497268367686</v>
      </c>
      <c r="N16" s="8">
        <v>11127.473416896042</v>
      </c>
      <c r="O16" s="8">
        <v>10561.029173192983</v>
      </c>
      <c r="P16" s="8">
        <v>10894.082785126604</v>
      </c>
      <c r="Q16" s="8">
        <v>10200.712418397552</v>
      </c>
      <c r="R16" s="8">
        <v>10651.334087286623</v>
      </c>
      <c r="S16" s="8">
        <v>10224.6844719488</v>
      </c>
      <c r="T16" s="8">
        <v>10198.211170529221</v>
      </c>
      <c r="U16" s="8">
        <v>10890.181760482395</v>
      </c>
      <c r="V16" s="8">
        <v>10672.509252211334</v>
      </c>
      <c r="W16" s="8">
        <v>9431.2042942807038</v>
      </c>
      <c r="X16" s="8">
        <v>9425.7843459089818</v>
      </c>
      <c r="Y16" s="8">
        <v>9307.4500121585479</v>
      </c>
      <c r="Z16" s="8">
        <v>9650.6705040634806</v>
      </c>
      <c r="AA16" s="8">
        <v>9937.6799685955975</v>
      </c>
    </row>
    <row r="17" spans="1:27">
      <c r="A17" s="16" t="s">
        <v>16</v>
      </c>
      <c r="B17" s="16" t="s">
        <v>15</v>
      </c>
      <c r="C17" s="8">
        <v>204.71189699999999</v>
      </c>
      <c r="D17" s="8">
        <v>228.8947005</v>
      </c>
      <c r="E17" s="8">
        <v>247.11977230000002</v>
      </c>
      <c r="F17" s="8">
        <v>238.51972700000002</v>
      </c>
      <c r="G17" s="8">
        <v>353.86419460000002</v>
      </c>
      <c r="H17" s="8">
        <v>479.79589669999996</v>
      </c>
      <c r="I17" s="8">
        <v>657.34108960000003</v>
      </c>
      <c r="J17" s="8">
        <v>856.73758759999998</v>
      </c>
      <c r="K17" s="8">
        <v>1074.1233502</v>
      </c>
      <c r="L17" s="8">
        <v>1324.501485</v>
      </c>
      <c r="M17" s="8">
        <v>1658.4632319999998</v>
      </c>
      <c r="N17" s="8">
        <v>1982.3038180000001</v>
      </c>
      <c r="O17" s="8">
        <v>2351.6735254</v>
      </c>
      <c r="P17" s="8">
        <v>2735.0693213</v>
      </c>
      <c r="Q17" s="8">
        <v>3031.1705590000001</v>
      </c>
      <c r="R17" s="8">
        <v>3618.9283909999999</v>
      </c>
      <c r="S17" s="8">
        <v>4104.5410009999996</v>
      </c>
      <c r="T17" s="8">
        <v>4636.1162880000002</v>
      </c>
      <c r="U17" s="8">
        <v>5326.6219235000008</v>
      </c>
      <c r="V17" s="8">
        <v>6026.8117279999997</v>
      </c>
      <c r="W17" s="8">
        <v>6465.7451990000009</v>
      </c>
      <c r="X17" s="8">
        <v>7436.76775</v>
      </c>
      <c r="Y17" s="8">
        <v>8105.5410549999997</v>
      </c>
      <c r="Z17" s="8">
        <v>8761.2315959999996</v>
      </c>
      <c r="AA17" s="8">
        <v>9224.2137789999997</v>
      </c>
    </row>
    <row r="18" spans="1:27">
      <c r="A18" s="16" t="s">
        <v>16</v>
      </c>
      <c r="B18" s="16" t="s">
        <v>6</v>
      </c>
      <c r="C18" s="8">
        <v>0.10968255047847221</v>
      </c>
      <c r="D18" s="8">
        <v>0.78142711315425595</v>
      </c>
      <c r="E18" s="8">
        <v>0.40719928746025541</v>
      </c>
      <c r="F18" s="8">
        <v>863.38900457368106</v>
      </c>
      <c r="G18" s="8">
        <v>2.5170058079499998E-5</v>
      </c>
      <c r="H18" s="8">
        <v>2.6992916490499996E-5</v>
      </c>
      <c r="I18" s="8">
        <v>7.0111628435030084</v>
      </c>
      <c r="J18" s="8">
        <v>0.58035381751477799</v>
      </c>
      <c r="K18" s="8">
        <v>0.10471719409467101</v>
      </c>
      <c r="L18" s="8">
        <v>0.17765600659675351</v>
      </c>
      <c r="M18" s="8">
        <v>0.20903388133155104</v>
      </c>
      <c r="N18" s="8">
        <v>3.5723174137377685</v>
      </c>
      <c r="O18" s="8">
        <v>1.5554902535507531</v>
      </c>
      <c r="P18" s="8">
        <v>3.7777926852355481</v>
      </c>
      <c r="Q18" s="8">
        <v>0.68264078857760302</v>
      </c>
      <c r="R18" s="8">
        <v>9.1963972090323516</v>
      </c>
      <c r="S18" s="8">
        <v>1.9720885535294808</v>
      </c>
      <c r="T18" s="8">
        <v>22.672827805480889</v>
      </c>
      <c r="U18" s="8">
        <v>13.26588556518394</v>
      </c>
      <c r="V18" s="8">
        <v>10.615714544492345</v>
      </c>
      <c r="W18" s="8">
        <v>13.828452728146608</v>
      </c>
      <c r="X18" s="8">
        <v>13.423216280249646</v>
      </c>
      <c r="Y18" s="8">
        <v>42.810588705029019</v>
      </c>
      <c r="Z18" s="8">
        <v>31.241991511868687</v>
      </c>
      <c r="AA18" s="8">
        <v>22.340969009685249</v>
      </c>
    </row>
    <row r="19" spans="1:27">
      <c r="A19" s="77" t="s">
        <v>82</v>
      </c>
      <c r="B19" s="77"/>
      <c r="C19" s="67">
        <v>184039.27019626333</v>
      </c>
      <c r="D19" s="67">
        <v>187620.2804056062</v>
      </c>
      <c r="E19" s="67">
        <v>188835.86641894514</v>
      </c>
      <c r="F19" s="67">
        <v>178411.13819650508</v>
      </c>
      <c r="G19" s="67">
        <v>192126.57642273925</v>
      </c>
      <c r="H19" s="67">
        <v>193699.26241384097</v>
      </c>
      <c r="I19" s="67">
        <v>197036.99967841955</v>
      </c>
      <c r="J19" s="67">
        <v>197410.30943081004</v>
      </c>
      <c r="K19" s="67">
        <v>202880.60301353459</v>
      </c>
      <c r="L19" s="67">
        <v>199863.94241645018</v>
      </c>
      <c r="M19" s="67">
        <v>204538.59129939662</v>
      </c>
      <c r="N19" s="67">
        <v>208793.74201220079</v>
      </c>
      <c r="O19" s="67">
        <v>207328.05455411473</v>
      </c>
      <c r="P19" s="67">
        <v>207125.45903617612</v>
      </c>
      <c r="Q19" s="67">
        <v>206118.95587750719</v>
      </c>
      <c r="R19" s="67">
        <v>212201.85982719381</v>
      </c>
      <c r="S19" s="67">
        <v>214378.00391448123</v>
      </c>
      <c r="T19" s="67">
        <v>221336.86941534231</v>
      </c>
      <c r="U19" s="67">
        <v>224172.95031910809</v>
      </c>
      <c r="V19" s="67">
        <v>226892.04096722289</v>
      </c>
      <c r="W19" s="67">
        <v>229052.48801644114</v>
      </c>
      <c r="X19" s="67">
        <v>227811.96239879259</v>
      </c>
      <c r="Y19" s="67">
        <v>230479.15314331587</v>
      </c>
      <c r="Z19" s="67">
        <v>226479.14620250106</v>
      </c>
      <c r="AA19" s="67">
        <v>234881.26681530909</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87</v>
      </c>
      <c r="X21" s="7" t="s">
        <v>88</v>
      </c>
      <c r="Y21" s="7" t="s">
        <v>91</v>
      </c>
      <c r="Z21" s="7" t="s">
        <v>92</v>
      </c>
      <c r="AA21" s="7" t="s">
        <v>215</v>
      </c>
    </row>
    <row r="22" spans="1:27">
      <c r="A22" s="16" t="s">
        <v>22</v>
      </c>
      <c r="B22" s="16" t="s">
        <v>1</v>
      </c>
      <c r="C22" s="8">
        <v>31849.4781</v>
      </c>
      <c r="D22" s="8">
        <v>28423.228199999998</v>
      </c>
      <c r="E22" s="8">
        <v>28189.222899999997</v>
      </c>
      <c r="F22" s="8">
        <v>6330.0368134619148</v>
      </c>
      <c r="G22" s="8">
        <v>7479.5125957691107</v>
      </c>
      <c r="H22" s="8">
        <v>7022.844119362544</v>
      </c>
      <c r="I22" s="8">
        <v>7817.9832181448692</v>
      </c>
      <c r="J22" s="8">
        <v>7648.7047000000002</v>
      </c>
      <c r="K22" s="8">
        <v>6407.8757000000005</v>
      </c>
      <c r="L22" s="8">
        <v>5454.3060000000005</v>
      </c>
      <c r="M22" s="8">
        <v>5423.4467999999997</v>
      </c>
      <c r="N22" s="8">
        <v>6491.3014999999996</v>
      </c>
      <c r="O22" s="8">
        <v>6654.9973</v>
      </c>
      <c r="P22" s="8">
        <v>6209.5012000000006</v>
      </c>
      <c r="Q22" s="8">
        <v>0</v>
      </c>
      <c r="R22" s="8">
        <v>0</v>
      </c>
      <c r="S22" s="8">
        <v>0</v>
      </c>
      <c r="T22" s="8">
        <v>0</v>
      </c>
      <c r="U22" s="8">
        <v>0</v>
      </c>
      <c r="V22" s="8">
        <v>0</v>
      </c>
      <c r="W22" s="8">
        <v>0</v>
      </c>
      <c r="X22" s="8">
        <v>0</v>
      </c>
      <c r="Y22" s="8">
        <v>0</v>
      </c>
      <c r="Z22" s="8">
        <v>0</v>
      </c>
      <c r="AA22" s="8">
        <v>0</v>
      </c>
    </row>
    <row r="23" spans="1:27">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7</v>
      </c>
      <c r="C24" s="8">
        <v>55.472879708300006</v>
      </c>
      <c r="D24" s="8">
        <v>81.807864458180006</v>
      </c>
      <c r="E24" s="8">
        <v>448.48368471132903</v>
      </c>
      <c r="F24" s="8">
        <v>1317.0515139005549</v>
      </c>
      <c r="G24" s="8">
        <v>1107.998229806602</v>
      </c>
      <c r="H24" s="8">
        <v>1046.2976312236631</v>
      </c>
      <c r="I24" s="8">
        <v>1120.5833345467161</v>
      </c>
      <c r="J24" s="8">
        <v>1150.68243480504</v>
      </c>
      <c r="K24" s="8">
        <v>459.57471334726699</v>
      </c>
      <c r="L24" s="8">
        <v>136.57777271931602</v>
      </c>
      <c r="M24" s="8">
        <v>297.84543326482299</v>
      </c>
      <c r="N24" s="8">
        <v>579.990740413906</v>
      </c>
      <c r="O24" s="8">
        <v>732.90159882288299</v>
      </c>
      <c r="P24" s="8">
        <v>1107.3896563426699</v>
      </c>
      <c r="Q24" s="8">
        <v>1225.4526622759761</v>
      </c>
      <c r="R24" s="8">
        <v>1381.9310307015</v>
      </c>
      <c r="S24" s="8">
        <v>1870.7490372388399</v>
      </c>
      <c r="T24" s="8">
        <v>2.9120547999999998E-4</v>
      </c>
      <c r="U24" s="8">
        <v>2.7116466999999999E-4</v>
      </c>
      <c r="V24" s="8">
        <v>2.8681102999999998E-4</v>
      </c>
      <c r="W24" s="8">
        <v>3.4690843000000001E-4</v>
      </c>
      <c r="X24" s="8">
        <v>3.5196119999999999E-4</v>
      </c>
      <c r="Y24" s="8">
        <v>3.3855185E-4</v>
      </c>
      <c r="Z24" s="8">
        <v>3.4402595999999999E-4</v>
      </c>
      <c r="AA24" s="8">
        <v>3.5837940000000001E-4</v>
      </c>
    </row>
    <row r="25" spans="1:27">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4</v>
      </c>
      <c r="C26" s="8">
        <v>25.594504401709496</v>
      </c>
      <c r="D26" s="8">
        <v>51.863633895600195</v>
      </c>
      <c r="E26" s="8">
        <v>97.909925550602708</v>
      </c>
      <c r="F26" s="8">
        <v>2736.0672597306475</v>
      </c>
      <c r="G26" s="8">
        <v>593.0330446905765</v>
      </c>
      <c r="H26" s="8">
        <v>137.113517317245</v>
      </c>
      <c r="I26" s="8">
        <v>1164.2153137751302</v>
      </c>
      <c r="J26" s="8">
        <v>159.59874604465702</v>
      </c>
      <c r="K26" s="8">
        <v>70.430613163393701</v>
      </c>
      <c r="L26" s="8">
        <v>34.639794538093199</v>
      </c>
      <c r="M26" s="8">
        <v>28.976636144562001</v>
      </c>
      <c r="N26" s="8">
        <v>344.63278538562548</v>
      </c>
      <c r="O26" s="8">
        <v>273.94708826334647</v>
      </c>
      <c r="P26" s="8">
        <v>764.306555436792</v>
      </c>
      <c r="Q26" s="8">
        <v>1106.2384841520072</v>
      </c>
      <c r="R26" s="8">
        <v>1639.3152338385419</v>
      </c>
      <c r="S26" s="8">
        <v>2069.8125380780698</v>
      </c>
      <c r="T26" s="8">
        <v>5435.5877749399497</v>
      </c>
      <c r="U26" s="8">
        <v>3380.3017097428233</v>
      </c>
      <c r="V26" s="8">
        <v>4753.0405732888403</v>
      </c>
      <c r="W26" s="8">
        <v>4324.6955922239504</v>
      </c>
      <c r="X26" s="8">
        <v>6649.0394760228901</v>
      </c>
      <c r="Y26" s="8">
        <v>7789.5425429276547</v>
      </c>
      <c r="Z26" s="8">
        <v>8676.6643899747542</v>
      </c>
      <c r="AA26" s="8">
        <v>6654.3684022397802</v>
      </c>
    </row>
    <row r="27" spans="1:27">
      <c r="A27" s="16" t="s">
        <v>22</v>
      </c>
      <c r="B27" s="16" t="s">
        <v>2</v>
      </c>
      <c r="C27" s="8">
        <v>3487.31981</v>
      </c>
      <c r="D27" s="8">
        <v>2971.12014</v>
      </c>
      <c r="E27" s="8">
        <v>4508.0955800000002</v>
      </c>
      <c r="F27" s="8">
        <v>3529.9221950000001</v>
      </c>
      <c r="G27" s="8">
        <v>2958.4049999999997</v>
      </c>
      <c r="H27" s="8">
        <v>3037.036094</v>
      </c>
      <c r="I27" s="8">
        <v>2858.4726600000004</v>
      </c>
      <c r="J27" s="8">
        <v>3413.5992999999999</v>
      </c>
      <c r="K27" s="8">
        <v>3437.3549700000003</v>
      </c>
      <c r="L27" s="8">
        <v>3290.1654450000001</v>
      </c>
      <c r="M27" s="8">
        <v>2918.2480599999999</v>
      </c>
      <c r="N27" s="8">
        <v>4158.5536000000002</v>
      </c>
      <c r="O27" s="8">
        <v>3481.0372600000001</v>
      </c>
      <c r="P27" s="8">
        <v>3140.1543200000001</v>
      </c>
      <c r="Q27" s="8">
        <v>3094.8357740000001</v>
      </c>
      <c r="R27" s="8">
        <v>2904.0706499999997</v>
      </c>
      <c r="S27" s="8">
        <v>3230.43658</v>
      </c>
      <c r="T27" s="8">
        <v>3532.749785</v>
      </c>
      <c r="U27" s="8">
        <v>3301.1248999999998</v>
      </c>
      <c r="V27" s="8">
        <v>2779.2735499999999</v>
      </c>
      <c r="W27" s="8">
        <v>3871.5927240000001</v>
      </c>
      <c r="X27" s="8">
        <v>3247.810915</v>
      </c>
      <c r="Y27" s="8">
        <v>2857.2031699999998</v>
      </c>
      <c r="Z27" s="8">
        <v>2887.58988</v>
      </c>
      <c r="AA27" s="8">
        <v>2800.7310800000005</v>
      </c>
    </row>
    <row r="28" spans="1:27">
      <c r="A28" s="16" t="s">
        <v>22</v>
      </c>
      <c r="B28" s="16" t="s">
        <v>90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9</v>
      </c>
      <c r="C29" s="8">
        <v>10785.299896874796</v>
      </c>
      <c r="D29" s="8">
        <v>11968.558006794688</v>
      </c>
      <c r="E29" s="8">
        <v>15300.029405793039</v>
      </c>
      <c r="F29" s="8">
        <v>19129.025905811297</v>
      </c>
      <c r="G29" s="8">
        <v>20613.139621382124</v>
      </c>
      <c r="H29" s="8">
        <v>21302.714867078565</v>
      </c>
      <c r="I29" s="8">
        <v>21452.429922557516</v>
      </c>
      <c r="J29" s="8">
        <v>21147.914384742475</v>
      </c>
      <c r="K29" s="8">
        <v>20896.252381168877</v>
      </c>
      <c r="L29" s="8">
        <v>21958.569259817144</v>
      </c>
      <c r="M29" s="8">
        <v>22192.523571993544</v>
      </c>
      <c r="N29" s="8">
        <v>21358.537175048095</v>
      </c>
      <c r="O29" s="8">
        <v>19011.776470499201</v>
      </c>
      <c r="P29" s="8">
        <v>19954.497557111281</v>
      </c>
      <c r="Q29" s="8">
        <v>19709.473150470414</v>
      </c>
      <c r="R29" s="8">
        <v>19368.211997523671</v>
      </c>
      <c r="S29" s="8">
        <v>19244.249540435099</v>
      </c>
      <c r="T29" s="8">
        <v>17855.541490895015</v>
      </c>
      <c r="U29" s="8">
        <v>23624.319266485032</v>
      </c>
      <c r="V29" s="8">
        <v>24900.377486517591</v>
      </c>
      <c r="W29" s="8">
        <v>30143.052073346957</v>
      </c>
      <c r="X29" s="8">
        <v>27499.111616279777</v>
      </c>
      <c r="Y29" s="8">
        <v>27536.510400565698</v>
      </c>
      <c r="Z29" s="8">
        <v>25818.007437847751</v>
      </c>
      <c r="AA29" s="8">
        <v>30386.684913083402</v>
      </c>
    </row>
    <row r="30" spans="1:27">
      <c r="A30" s="16" t="s">
        <v>22</v>
      </c>
      <c r="B30" s="16" t="s">
        <v>8</v>
      </c>
      <c r="C30" s="8">
        <v>13577.371486002223</v>
      </c>
      <c r="D30" s="8">
        <v>15280.109559640652</v>
      </c>
      <c r="E30" s="8">
        <v>14462.969506152245</v>
      </c>
      <c r="F30" s="8">
        <v>16772.339854067395</v>
      </c>
      <c r="G30" s="8">
        <v>18878.092298259209</v>
      </c>
      <c r="H30" s="8">
        <v>18328.761037914446</v>
      </c>
      <c r="I30" s="8">
        <v>18922.006639813433</v>
      </c>
      <c r="J30" s="8">
        <v>18334.966808439513</v>
      </c>
      <c r="K30" s="8">
        <v>17169.220726014952</v>
      </c>
      <c r="L30" s="8">
        <v>18012.191057203476</v>
      </c>
      <c r="M30" s="8">
        <v>18879.984339269598</v>
      </c>
      <c r="N30" s="8">
        <v>17026.855643755</v>
      </c>
      <c r="O30" s="8">
        <v>17491.959717474099</v>
      </c>
      <c r="P30" s="8">
        <v>18458.249730630403</v>
      </c>
      <c r="Q30" s="8">
        <v>18252.417568349963</v>
      </c>
      <c r="R30" s="8">
        <v>19216.282286560527</v>
      </c>
      <c r="S30" s="8">
        <v>18644.707910300905</v>
      </c>
      <c r="T30" s="8">
        <v>18132.730198134635</v>
      </c>
      <c r="U30" s="8">
        <v>18886.196196954752</v>
      </c>
      <c r="V30" s="8">
        <v>18807.267840289576</v>
      </c>
      <c r="W30" s="8">
        <v>16381.550685736045</v>
      </c>
      <c r="X30" s="8">
        <v>17782.682268960642</v>
      </c>
      <c r="Y30" s="8">
        <v>18590.265911761839</v>
      </c>
      <c r="Z30" s="8">
        <v>16393.46003974128</v>
      </c>
      <c r="AA30" s="8">
        <v>15968.982494154818</v>
      </c>
    </row>
    <row r="31" spans="1:27">
      <c r="A31" s="16" t="s">
        <v>22</v>
      </c>
      <c r="B31" s="16" t="s">
        <v>83</v>
      </c>
      <c r="C31" s="8">
        <v>317.70761466635992</v>
      </c>
      <c r="D31" s="8">
        <v>1120.54166853839</v>
      </c>
      <c r="E31" s="8">
        <v>1113.1979469258099</v>
      </c>
      <c r="F31" s="8">
        <v>4413.9972107429803</v>
      </c>
      <c r="G31" s="8">
        <v>4867.4726230196102</v>
      </c>
      <c r="H31" s="8">
        <v>4688.7267228317796</v>
      </c>
      <c r="I31" s="8">
        <v>4840.1669459595405</v>
      </c>
      <c r="J31" s="8">
        <v>4784.3617841872601</v>
      </c>
      <c r="K31" s="8">
        <v>4722.8023774897101</v>
      </c>
      <c r="L31" s="8">
        <v>4798.0497456994299</v>
      </c>
      <c r="M31" s="8">
        <v>4906.9961542278998</v>
      </c>
      <c r="N31" s="8">
        <v>4850.5888652773701</v>
      </c>
      <c r="O31" s="8">
        <v>4905.8677800886098</v>
      </c>
      <c r="P31" s="8">
        <v>4841.8882656663</v>
      </c>
      <c r="Q31" s="8">
        <v>4640.5954862213002</v>
      </c>
      <c r="R31" s="8">
        <v>4740.02179170422</v>
      </c>
      <c r="S31" s="8">
        <v>4658.0412849680697</v>
      </c>
      <c r="T31" s="8">
        <v>4576.1827187187</v>
      </c>
      <c r="U31" s="8">
        <v>4804.9721762235004</v>
      </c>
      <c r="V31" s="8">
        <v>4749.0708747357703</v>
      </c>
      <c r="W31" s="8">
        <v>4233.7332642235706</v>
      </c>
      <c r="X31" s="8">
        <v>3779.0347061780399</v>
      </c>
      <c r="Y31" s="8">
        <v>3664.1547859003704</v>
      </c>
      <c r="Z31" s="8">
        <v>259.57439180120002</v>
      </c>
      <c r="AA31" s="8">
        <v>264.41965284346003</v>
      </c>
    </row>
    <row r="32" spans="1:27">
      <c r="A32" s="16" t="s">
        <v>22</v>
      </c>
      <c r="B32" s="16" t="s">
        <v>192</v>
      </c>
      <c r="C32" s="8">
        <v>431.61120999999997</v>
      </c>
      <c r="D32" s="8">
        <v>451.23421999999999</v>
      </c>
      <c r="E32" s="8">
        <v>460.48924068997997</v>
      </c>
      <c r="F32" s="8">
        <v>1115.8822739940692</v>
      </c>
      <c r="G32" s="8">
        <v>4250.4933181274746</v>
      </c>
      <c r="H32" s="8">
        <v>4075.45510967565</v>
      </c>
      <c r="I32" s="8">
        <v>4713.6153030809301</v>
      </c>
      <c r="J32" s="8">
        <v>4754.7166018106291</v>
      </c>
      <c r="K32" s="8">
        <v>4370.5922227684423</v>
      </c>
      <c r="L32" s="8">
        <v>4572.0431080481176</v>
      </c>
      <c r="M32" s="8">
        <v>4739.4974399690409</v>
      </c>
      <c r="N32" s="8">
        <v>5068.1093269438034</v>
      </c>
      <c r="O32" s="8">
        <v>4427.8445538165324</v>
      </c>
      <c r="P32" s="8">
        <v>4698.1512117982702</v>
      </c>
      <c r="Q32" s="8">
        <v>4198.9141604124952</v>
      </c>
      <c r="R32" s="8">
        <v>4593.1953069752899</v>
      </c>
      <c r="S32" s="8">
        <v>4296.0432947090076</v>
      </c>
      <c r="T32" s="8">
        <v>4356.8504692092047</v>
      </c>
      <c r="U32" s="8">
        <v>4918.9115969047598</v>
      </c>
      <c r="V32" s="8">
        <v>4799.2900875759797</v>
      </c>
      <c r="W32" s="8">
        <v>4290.0510707007652</v>
      </c>
      <c r="X32" s="8">
        <v>3921.5752089013104</v>
      </c>
      <c r="Y32" s="8">
        <v>3873.5324898761096</v>
      </c>
      <c r="Z32" s="8">
        <v>3989.7351364320293</v>
      </c>
      <c r="AA32" s="8">
        <v>4304.9273863370745</v>
      </c>
    </row>
    <row r="33" spans="1:27">
      <c r="A33" s="16" t="s">
        <v>22</v>
      </c>
      <c r="B33" s="16" t="s">
        <v>15</v>
      </c>
      <c r="C33" s="8">
        <v>79.218220000000002</v>
      </c>
      <c r="D33" s="8">
        <v>91.195639999999997</v>
      </c>
      <c r="E33" s="8">
        <v>99.967354</v>
      </c>
      <c r="F33" s="8">
        <v>96.476550000000003</v>
      </c>
      <c r="G33" s="8">
        <v>134.351192</v>
      </c>
      <c r="H33" s="8">
        <v>182.43199399999997</v>
      </c>
      <c r="I33" s="8">
        <v>239.73994999999999</v>
      </c>
      <c r="J33" s="8">
        <v>307.53858000000002</v>
      </c>
      <c r="K33" s="8">
        <v>379.4581</v>
      </c>
      <c r="L33" s="8">
        <v>472.81007</v>
      </c>
      <c r="M33" s="8">
        <v>577.11055999999996</v>
      </c>
      <c r="N33" s="8">
        <v>704.61756000000003</v>
      </c>
      <c r="O33" s="8">
        <v>840.68937000000005</v>
      </c>
      <c r="P33" s="8">
        <v>988.57539999999995</v>
      </c>
      <c r="Q33" s="8">
        <v>1125.9158500000001</v>
      </c>
      <c r="R33" s="8">
        <v>1310.1426000000001</v>
      </c>
      <c r="S33" s="8">
        <v>1493.64571</v>
      </c>
      <c r="T33" s="8">
        <v>1677.3833199999999</v>
      </c>
      <c r="U33" s="8">
        <v>1946.1422400000001</v>
      </c>
      <c r="V33" s="8">
        <v>2182.3236000000002</v>
      </c>
      <c r="W33" s="8">
        <v>2314.46162</v>
      </c>
      <c r="X33" s="8">
        <v>2668.5703000000003</v>
      </c>
      <c r="Y33" s="8">
        <v>2854.1482000000001</v>
      </c>
      <c r="Z33" s="8">
        <v>3029.0502999999999</v>
      </c>
      <c r="AA33" s="8">
        <v>3202.42155</v>
      </c>
    </row>
    <row r="34" spans="1:27">
      <c r="A34" s="16" t="s">
        <v>22</v>
      </c>
      <c r="B34" s="16" t="s">
        <v>6</v>
      </c>
      <c r="C34" s="8">
        <v>4.0828309312000003E-6</v>
      </c>
      <c r="D34" s="8">
        <v>0.69741276409199993</v>
      </c>
      <c r="E34" s="8">
        <v>4.9515660855E-6</v>
      </c>
      <c r="F34" s="8">
        <v>133.56743189049999</v>
      </c>
      <c r="G34" s="8">
        <v>5.7934863775000016E-6</v>
      </c>
      <c r="H34" s="8">
        <v>6.2844310774999988E-6</v>
      </c>
      <c r="I34" s="8">
        <v>0.38274886981237549</v>
      </c>
      <c r="J34" s="8">
        <v>7.3066178469999997E-6</v>
      </c>
      <c r="K34" s="8">
        <v>6.905930560000001E-6</v>
      </c>
      <c r="L34" s="8">
        <v>7.0289189365E-6</v>
      </c>
      <c r="M34" s="8">
        <v>7.8393705719999986E-6</v>
      </c>
      <c r="N34" s="8">
        <v>8.8619730685000003E-6</v>
      </c>
      <c r="O34" s="8">
        <v>9.8190909509999971E-6</v>
      </c>
      <c r="P34" s="8">
        <v>9.0010603228921987E-2</v>
      </c>
      <c r="Q34" s="8">
        <v>1.2054283306000001E-5</v>
      </c>
      <c r="R34" s="8">
        <v>0.90496331416944797</v>
      </c>
      <c r="S34" s="8">
        <v>0.64983893892544098</v>
      </c>
      <c r="T34" s="8">
        <v>0.60968144319960893</v>
      </c>
      <c r="U34" s="8">
        <v>0.91701700830687094</v>
      </c>
      <c r="V34" s="8">
        <v>3.7020397055632981E-2</v>
      </c>
      <c r="W34" s="8">
        <v>0.53202085578514791</v>
      </c>
      <c r="X34" s="8">
        <v>0.26416609148734393</v>
      </c>
      <c r="Y34" s="8">
        <v>2.088031233239096</v>
      </c>
      <c r="Z34" s="8">
        <v>0.244028849122567</v>
      </c>
      <c r="AA34" s="8">
        <v>0.55703349437395089</v>
      </c>
    </row>
    <row r="35" spans="1:27">
      <c r="A35" s="77" t="s">
        <v>82</v>
      </c>
      <c r="B35" s="77"/>
      <c r="C35" s="67">
        <v>60609.07372573622</v>
      </c>
      <c r="D35" s="67">
        <v>60440.356346091598</v>
      </c>
      <c r="E35" s="67">
        <v>64680.365548774564</v>
      </c>
      <c r="F35" s="67">
        <v>55574.367008599351</v>
      </c>
      <c r="G35" s="67">
        <v>60882.497928848199</v>
      </c>
      <c r="H35" s="67">
        <v>59821.381099688326</v>
      </c>
      <c r="I35" s="67">
        <v>63129.596036747964</v>
      </c>
      <c r="J35" s="67">
        <v>61702.0833473362</v>
      </c>
      <c r="K35" s="67">
        <v>57913.561810858577</v>
      </c>
      <c r="L35" s="67">
        <v>58729.352260054497</v>
      </c>
      <c r="M35" s="67">
        <v>59964.62900270884</v>
      </c>
      <c r="N35" s="67">
        <v>60583.187205685776</v>
      </c>
      <c r="O35" s="67">
        <v>57821.021148783766</v>
      </c>
      <c r="P35" s="67">
        <v>60162.803907588946</v>
      </c>
      <c r="Q35" s="67">
        <v>53353.843147936437</v>
      </c>
      <c r="R35" s="67">
        <v>55154.075860617922</v>
      </c>
      <c r="S35" s="67">
        <v>55508.335734668915</v>
      </c>
      <c r="T35" s="67">
        <v>55567.635729546186</v>
      </c>
      <c r="U35" s="67">
        <v>60862.885374483842</v>
      </c>
      <c r="V35" s="67">
        <v>62970.681319615847</v>
      </c>
      <c r="W35" s="67">
        <v>65559.669397995502</v>
      </c>
      <c r="X35" s="67">
        <v>65548.089009395349</v>
      </c>
      <c r="Y35" s="67">
        <v>67167.445870816766</v>
      </c>
      <c r="Z35" s="67">
        <v>61054.325948672093</v>
      </c>
      <c r="AA35" s="67">
        <v>63583.092870532309</v>
      </c>
    </row>
    <row r="36" spans="1:27">
      <c r="A36" s="19"/>
      <c r="B36" s="19"/>
    </row>
    <row r="37" spans="1:27">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87</v>
      </c>
      <c r="X37" s="7" t="s">
        <v>88</v>
      </c>
      <c r="Y37" s="7" t="s">
        <v>91</v>
      </c>
      <c r="Z37" s="7" t="s">
        <v>92</v>
      </c>
      <c r="AA37" s="7" t="s">
        <v>215</v>
      </c>
    </row>
    <row r="38" spans="1:27">
      <c r="A38" s="16" t="s">
        <v>23</v>
      </c>
      <c r="B38" s="16" t="s">
        <v>1</v>
      </c>
      <c r="C38" s="8">
        <v>38710.201300000001</v>
      </c>
      <c r="D38" s="8">
        <v>39286.8606</v>
      </c>
      <c r="E38" s="8">
        <v>39113.575289999993</v>
      </c>
      <c r="F38" s="8">
        <v>11344.263606951155</v>
      </c>
      <c r="G38" s="8">
        <v>13439.159622694251</v>
      </c>
      <c r="H38" s="8">
        <v>13784.143678828174</v>
      </c>
      <c r="I38" s="8">
        <v>14166.739840675531</v>
      </c>
      <c r="J38" s="8">
        <v>13403.855916897635</v>
      </c>
      <c r="K38" s="8">
        <v>11768.383232579879</v>
      </c>
      <c r="L38" s="8">
        <v>11094.904849205739</v>
      </c>
      <c r="M38" s="8">
        <v>11327.801534526254</v>
      </c>
      <c r="N38" s="8">
        <v>13940.162461112001</v>
      </c>
      <c r="O38" s="8">
        <v>12747.964322472561</v>
      </c>
      <c r="P38" s="8">
        <v>12530.73376584532</v>
      </c>
      <c r="Q38" s="8">
        <v>13451.834699659063</v>
      </c>
      <c r="R38" s="8">
        <v>13470.48321730548</v>
      </c>
      <c r="S38" s="8">
        <v>10101.895043625311</v>
      </c>
      <c r="T38" s="8">
        <v>10138.741062146799</v>
      </c>
      <c r="U38" s="8">
        <v>9471.4595482185996</v>
      </c>
      <c r="V38" s="8">
        <v>10388.9737</v>
      </c>
      <c r="W38" s="8">
        <v>10047.214</v>
      </c>
      <c r="X38" s="8">
        <v>8504.1369000000013</v>
      </c>
      <c r="Y38" s="8">
        <v>8298.007599999999</v>
      </c>
      <c r="Z38" s="8">
        <v>9178.7803000000004</v>
      </c>
      <c r="AA38" s="8">
        <v>9382.2118000000009</v>
      </c>
    </row>
    <row r="39" spans="1:27">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7</v>
      </c>
      <c r="C40" s="8">
        <v>911.21692344960195</v>
      </c>
      <c r="D40" s="8">
        <v>968.47808216987687</v>
      </c>
      <c r="E40" s="8">
        <v>1802.5743487161919</v>
      </c>
      <c r="F40" s="8">
        <v>3459.4113324498262</v>
      </c>
      <c r="G40" s="8">
        <v>2587.2188556518922</v>
      </c>
      <c r="H40" s="8">
        <v>2885.4881393633605</v>
      </c>
      <c r="I40" s="8">
        <v>2436.3762638416651</v>
      </c>
      <c r="J40" s="8">
        <v>3183.8187904295887</v>
      </c>
      <c r="K40" s="8">
        <v>1912.0243704029899</v>
      </c>
      <c r="L40" s="8">
        <v>1320.699067168897</v>
      </c>
      <c r="M40" s="8">
        <v>1675.8615740365001</v>
      </c>
      <c r="N40" s="8">
        <v>2084.955054957024</v>
      </c>
      <c r="O40" s="8">
        <v>2741.8661678375602</v>
      </c>
      <c r="P40" s="8">
        <v>2687.5622675019999</v>
      </c>
      <c r="Q40" s="8">
        <v>3029.2895633184598</v>
      </c>
      <c r="R40" s="8">
        <v>3299.838463654</v>
      </c>
      <c r="S40" s="8">
        <v>4179.7388920389003</v>
      </c>
      <c r="T40" s="8">
        <v>4423.4616510506003</v>
      </c>
      <c r="U40" s="8">
        <v>3444.2100340361003</v>
      </c>
      <c r="V40" s="8">
        <v>1989.7750162878999</v>
      </c>
      <c r="W40" s="8">
        <v>6191.9011999999993</v>
      </c>
      <c r="X40" s="8">
        <v>6219.2862999999998</v>
      </c>
      <c r="Y40" s="8">
        <v>5987.2403999999997</v>
      </c>
      <c r="Z40" s="8">
        <v>5998.5774300000003</v>
      </c>
      <c r="AA40" s="8">
        <v>4945.4516999999996</v>
      </c>
    </row>
    <row r="41" spans="1:27">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4</v>
      </c>
      <c r="C42" s="8">
        <v>6.0496697799919001</v>
      </c>
      <c r="D42" s="8">
        <v>10.0719164191513</v>
      </c>
      <c r="E42" s="8">
        <v>41.968885371862505</v>
      </c>
      <c r="F42" s="8">
        <v>712.10911812446955</v>
      </c>
      <c r="G42" s="8">
        <v>17.005867155930197</v>
      </c>
      <c r="H42" s="8">
        <v>29.332667225314101</v>
      </c>
      <c r="I42" s="8">
        <v>91.649875042920115</v>
      </c>
      <c r="J42" s="8">
        <v>37.302398676947604</v>
      </c>
      <c r="K42" s="8">
        <v>9.3684629760300009</v>
      </c>
      <c r="L42" s="8">
        <v>36.947867824981401</v>
      </c>
      <c r="M42" s="8">
        <v>88.535156668282397</v>
      </c>
      <c r="N42" s="8">
        <v>314.067311276243</v>
      </c>
      <c r="O42" s="8">
        <v>384.34511844863272</v>
      </c>
      <c r="P42" s="8">
        <v>733.64805397164503</v>
      </c>
      <c r="Q42" s="8">
        <v>905.69631459306402</v>
      </c>
      <c r="R42" s="8">
        <v>1064.9589556781575</v>
      </c>
      <c r="S42" s="8">
        <v>2455.0733131426637</v>
      </c>
      <c r="T42" s="8">
        <v>2881.798721821192</v>
      </c>
      <c r="U42" s="8">
        <v>2175.1741207218433</v>
      </c>
      <c r="V42" s="8">
        <v>2919.2311654482392</v>
      </c>
      <c r="W42" s="8">
        <v>1645.614590935556</v>
      </c>
      <c r="X42" s="8">
        <v>2073.7110720579999</v>
      </c>
      <c r="Y42" s="8">
        <v>1857.930959470852</v>
      </c>
      <c r="Z42" s="8">
        <v>817.37677638765808</v>
      </c>
      <c r="AA42" s="8">
        <v>53.668196409617501</v>
      </c>
    </row>
    <row r="43" spans="1:27">
      <c r="A43" s="16" t="s">
        <v>23</v>
      </c>
      <c r="B43" s="16" t="s">
        <v>2</v>
      </c>
      <c r="C43" s="8">
        <v>683.55528000000004</v>
      </c>
      <c r="D43" s="8">
        <v>653.66315999999995</v>
      </c>
      <c r="E43" s="8">
        <v>682.36622999999997</v>
      </c>
      <c r="F43" s="8">
        <v>671.20740000000001</v>
      </c>
      <c r="G43" s="8">
        <v>673.03825000000006</v>
      </c>
      <c r="H43" s="8">
        <v>677.65771999999993</v>
      </c>
      <c r="I43" s="8">
        <v>628.42110000000002</v>
      </c>
      <c r="J43" s="8">
        <v>691.23747000000003</v>
      </c>
      <c r="K43" s="8">
        <v>637.25797999999998</v>
      </c>
      <c r="L43" s="8">
        <v>633.01895000000002</v>
      </c>
      <c r="M43" s="8">
        <v>654.15680999999995</v>
      </c>
      <c r="N43" s="8">
        <v>221.98570000000001</v>
      </c>
      <c r="O43" s="8">
        <v>211.70514</v>
      </c>
      <c r="P43" s="8">
        <v>200.15398999999999</v>
      </c>
      <c r="Q43" s="8">
        <v>201.66368</v>
      </c>
      <c r="R43" s="8">
        <v>217.55412000000001</v>
      </c>
      <c r="S43" s="8">
        <v>6.5610859999999993E-2</v>
      </c>
      <c r="T43" s="8">
        <v>6.5610829999999995E-2</v>
      </c>
      <c r="U43" s="8">
        <v>2.3581762E-7</v>
      </c>
      <c r="V43" s="8">
        <v>2.3450896000000001E-7</v>
      </c>
      <c r="W43" s="8">
        <v>0.19683202999999999</v>
      </c>
      <c r="X43" s="8">
        <v>2.3570673999999999E-7</v>
      </c>
      <c r="Y43" s="8">
        <v>0.62804179999999998</v>
      </c>
      <c r="Z43" s="8">
        <v>2.6629758000000001E-7</v>
      </c>
      <c r="AA43" s="8">
        <v>7.9961229999999998E-7</v>
      </c>
    </row>
    <row r="44" spans="1:27">
      <c r="A44" s="16" t="s">
        <v>23</v>
      </c>
      <c r="B44" s="16" t="s">
        <v>90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9</v>
      </c>
      <c r="C45" s="8">
        <v>7190.7300466214883</v>
      </c>
      <c r="D45" s="8">
        <v>7462.3407989484094</v>
      </c>
      <c r="E45" s="8">
        <v>8351.350209026401</v>
      </c>
      <c r="F45" s="8">
        <v>21793.326422232189</v>
      </c>
      <c r="G45" s="8">
        <v>23530.205532913464</v>
      </c>
      <c r="H45" s="8">
        <v>23020.422981954565</v>
      </c>
      <c r="I45" s="8">
        <v>23847.302497809607</v>
      </c>
      <c r="J45" s="8">
        <v>22317.546494965391</v>
      </c>
      <c r="K45" s="8">
        <v>21393.077786429341</v>
      </c>
      <c r="L45" s="8">
        <v>21686.207445278171</v>
      </c>
      <c r="M45" s="8">
        <v>21687.927963179878</v>
      </c>
      <c r="N45" s="8">
        <v>22476.214527269683</v>
      </c>
      <c r="O45" s="8">
        <v>22080.906890678201</v>
      </c>
      <c r="P45" s="8">
        <v>22419.515630361791</v>
      </c>
      <c r="Q45" s="8">
        <v>21958.198858717686</v>
      </c>
      <c r="R45" s="8">
        <v>22763.735007922081</v>
      </c>
      <c r="S45" s="8">
        <v>21783.345764902318</v>
      </c>
      <c r="T45" s="8">
        <v>22013.927373940482</v>
      </c>
      <c r="U45" s="8">
        <v>21269.596246271351</v>
      </c>
      <c r="V45" s="8">
        <v>21023.72990709732</v>
      </c>
      <c r="W45" s="8">
        <v>22831.567157845733</v>
      </c>
      <c r="X45" s="8">
        <v>22450.935974244501</v>
      </c>
      <c r="Y45" s="8">
        <v>21906.90415616224</v>
      </c>
      <c r="Z45" s="8">
        <v>24723.736332912344</v>
      </c>
      <c r="AA45" s="8">
        <v>28376.498155019442</v>
      </c>
    </row>
    <row r="46" spans="1:27">
      <c r="A46" s="16" t="s">
        <v>23</v>
      </c>
      <c r="B46" s="16" t="s">
        <v>8</v>
      </c>
      <c r="C46" s="8">
        <v>7085.2928934811716</v>
      </c>
      <c r="D46" s="8">
        <v>7260.9848149404734</v>
      </c>
      <c r="E46" s="8">
        <v>6409.4929977308684</v>
      </c>
      <c r="F46" s="8">
        <v>9265.8065420110979</v>
      </c>
      <c r="G46" s="8">
        <v>11810.09177167766</v>
      </c>
      <c r="H46" s="8">
        <v>12346.518220346281</v>
      </c>
      <c r="I46" s="8">
        <v>12260.85686903577</v>
      </c>
      <c r="J46" s="8">
        <v>14248.707558346827</v>
      </c>
      <c r="K46" s="8">
        <v>20408.054841988276</v>
      </c>
      <c r="L46" s="8">
        <v>19882.064619780038</v>
      </c>
      <c r="M46" s="8">
        <v>20336.511024637144</v>
      </c>
      <c r="N46" s="8">
        <v>18616.965866850795</v>
      </c>
      <c r="O46" s="8">
        <v>19566.735179001505</v>
      </c>
      <c r="P46" s="8">
        <v>19110.791527742211</v>
      </c>
      <c r="Q46" s="8">
        <v>20507.897554269784</v>
      </c>
      <c r="R46" s="8">
        <v>22005.811198746644</v>
      </c>
      <c r="S46" s="8">
        <v>22930.660354448322</v>
      </c>
      <c r="T46" s="8">
        <v>23962.43557666814</v>
      </c>
      <c r="U46" s="8">
        <v>23912.017926097808</v>
      </c>
      <c r="V46" s="8">
        <v>24128.302741239127</v>
      </c>
      <c r="W46" s="8">
        <v>19841.378069196744</v>
      </c>
      <c r="X46" s="8">
        <v>22269.302422319211</v>
      </c>
      <c r="Y46" s="8">
        <v>25703.278820781343</v>
      </c>
      <c r="Z46" s="8">
        <v>25754.314843982491</v>
      </c>
      <c r="AA46" s="8">
        <v>27568.317513409627</v>
      </c>
    </row>
    <row r="47" spans="1:27">
      <c r="A47" s="16" t="s">
        <v>23</v>
      </c>
      <c r="B47" s="16" t="s">
        <v>83</v>
      </c>
      <c r="C47" s="8">
        <v>162.29168009545</v>
      </c>
      <c r="D47" s="8">
        <v>168.51210880730002</v>
      </c>
      <c r="E47" s="8">
        <v>173.57334751569999</v>
      </c>
      <c r="F47" s="8">
        <v>1264.7588324058702</v>
      </c>
      <c r="G47" s="8">
        <v>1298.72030789622</v>
      </c>
      <c r="H47" s="8">
        <v>1281.92394577915</v>
      </c>
      <c r="I47" s="8">
        <v>1329.4865896408401</v>
      </c>
      <c r="J47" s="8">
        <v>1323.70713036487</v>
      </c>
      <c r="K47" s="8">
        <v>1313.4197217338301</v>
      </c>
      <c r="L47" s="8">
        <v>1327.0282547044501</v>
      </c>
      <c r="M47" s="8">
        <v>1332.8006880696701</v>
      </c>
      <c r="N47" s="8">
        <v>1317.33894995279</v>
      </c>
      <c r="O47" s="8">
        <v>1336.25021532502</v>
      </c>
      <c r="P47" s="8">
        <v>1322.5904111302198</v>
      </c>
      <c r="Q47" s="8">
        <v>1306.05165553041</v>
      </c>
      <c r="R47" s="8">
        <v>2788.72436692161</v>
      </c>
      <c r="S47" s="8">
        <v>2792.9358896839299</v>
      </c>
      <c r="T47" s="8">
        <v>3336.230373205</v>
      </c>
      <c r="U47" s="8">
        <v>3403.5411219082603</v>
      </c>
      <c r="V47" s="8">
        <v>3380.1647247078999</v>
      </c>
      <c r="W47" s="8">
        <v>4176.3308413056002</v>
      </c>
      <c r="X47" s="8">
        <v>4346.0706797696303</v>
      </c>
      <c r="Y47" s="8">
        <v>5664.2185746057703</v>
      </c>
      <c r="Z47" s="8">
        <v>4531.3833763821694</v>
      </c>
      <c r="AA47" s="8">
        <v>6691.0074184506002</v>
      </c>
    </row>
    <row r="48" spans="1:27">
      <c r="A48" s="16" t="s">
        <v>23</v>
      </c>
      <c r="B48" s="16" t="s">
        <v>192</v>
      </c>
      <c r="C48" s="8">
        <v>741.7882203269919</v>
      </c>
      <c r="D48" s="8">
        <v>743.83762189554091</v>
      </c>
      <c r="E48" s="8">
        <v>675.59345506196291</v>
      </c>
      <c r="F48" s="8">
        <v>673.61008333452094</v>
      </c>
      <c r="G48" s="8">
        <v>5348.8152831278549</v>
      </c>
      <c r="H48" s="8">
        <v>4952.5645461855238</v>
      </c>
      <c r="I48" s="8">
        <v>5584.5593312914943</v>
      </c>
      <c r="J48" s="8">
        <v>5705.3466728346239</v>
      </c>
      <c r="K48" s="8">
        <v>6215.7133120722765</v>
      </c>
      <c r="L48" s="8">
        <v>6185.9349520411024</v>
      </c>
      <c r="M48" s="8">
        <v>6205.99927201623</v>
      </c>
      <c r="N48" s="8">
        <v>6059.3635122169662</v>
      </c>
      <c r="O48" s="8">
        <v>6133.1840169331354</v>
      </c>
      <c r="P48" s="8">
        <v>6195.9309351358879</v>
      </c>
      <c r="Q48" s="8">
        <v>6001.7975958261977</v>
      </c>
      <c r="R48" s="8">
        <v>6058.1380512737969</v>
      </c>
      <c r="S48" s="8">
        <v>5928.640431269926</v>
      </c>
      <c r="T48" s="8">
        <v>5841.3598584681586</v>
      </c>
      <c r="U48" s="8">
        <v>5971.2692521833396</v>
      </c>
      <c r="V48" s="8">
        <v>5873.2182272100599</v>
      </c>
      <c r="W48" s="8">
        <v>5141.152203347785</v>
      </c>
      <c r="X48" s="8">
        <v>5504.2080857198553</v>
      </c>
      <c r="Y48" s="8">
        <v>5433.9163818541965</v>
      </c>
      <c r="Z48" s="8">
        <v>5660.9341613390798</v>
      </c>
      <c r="AA48" s="8">
        <v>5632.7512252888982</v>
      </c>
    </row>
    <row r="49" spans="1:27">
      <c r="A49" s="16" t="s">
        <v>23</v>
      </c>
      <c r="B49" s="16" t="s">
        <v>15</v>
      </c>
      <c r="C49" s="8">
        <v>29.97411</v>
      </c>
      <c r="D49" s="8">
        <v>38.742064999999997</v>
      </c>
      <c r="E49" s="8">
        <v>47.624220000000001</v>
      </c>
      <c r="F49" s="8">
        <v>49.275042999999997</v>
      </c>
      <c r="G49" s="8">
        <v>78.041134</v>
      </c>
      <c r="H49" s="8">
        <v>114.22184799999999</v>
      </c>
      <c r="I49" s="8">
        <v>159.35183000000001</v>
      </c>
      <c r="J49" s="8">
        <v>209.22344000000001</v>
      </c>
      <c r="K49" s="8">
        <v>263.86878999999999</v>
      </c>
      <c r="L49" s="8">
        <v>334.26452</v>
      </c>
      <c r="M49" s="8">
        <v>414.172684</v>
      </c>
      <c r="N49" s="8">
        <v>499.01457000000005</v>
      </c>
      <c r="O49" s="8">
        <v>597.69442000000004</v>
      </c>
      <c r="P49" s="8">
        <v>701.32839000000001</v>
      </c>
      <c r="Q49" s="8">
        <v>816.80611999999996</v>
      </c>
      <c r="R49" s="8">
        <v>955.9973</v>
      </c>
      <c r="S49" s="8">
        <v>1094.40672</v>
      </c>
      <c r="T49" s="8">
        <v>1247.15678</v>
      </c>
      <c r="U49" s="8">
        <v>1416.2455600000001</v>
      </c>
      <c r="V49" s="8">
        <v>1584.4280900000001</v>
      </c>
      <c r="W49" s="8">
        <v>1748.31268</v>
      </c>
      <c r="X49" s="8">
        <v>1967.8148000000001</v>
      </c>
      <c r="Y49" s="8">
        <v>2157.4182599999999</v>
      </c>
      <c r="Z49" s="8">
        <v>2358.1158300000002</v>
      </c>
      <c r="AA49" s="8">
        <v>2485.9436299999998</v>
      </c>
    </row>
    <row r="50" spans="1:27">
      <c r="A50" s="16" t="s">
        <v>23</v>
      </c>
      <c r="B50" s="16" t="s">
        <v>6</v>
      </c>
      <c r="C50" s="8">
        <v>4.0191155309999999E-6</v>
      </c>
      <c r="D50" s="8">
        <v>4.3050233699999993E-6</v>
      </c>
      <c r="E50" s="8">
        <v>0.40718231129999999</v>
      </c>
      <c r="F50" s="8">
        <v>429.42473010000003</v>
      </c>
      <c r="G50" s="8">
        <v>5.4730222919999999E-6</v>
      </c>
      <c r="H50" s="8">
        <v>5.8686293429999994E-6</v>
      </c>
      <c r="I50" s="8">
        <v>0.30400631069063205</v>
      </c>
      <c r="J50" s="8">
        <v>0.58032918292412106</v>
      </c>
      <c r="K50" s="8">
        <v>0.104693989459307</v>
      </c>
      <c r="L50" s="8">
        <v>7.0384370520000004E-6</v>
      </c>
      <c r="M50" s="8">
        <v>7.7799689249999999E-6</v>
      </c>
      <c r="N50" s="8">
        <v>0.73500869000000002</v>
      </c>
      <c r="O50" s="8">
        <v>9.6099280270000011E-6</v>
      </c>
      <c r="P50" s="8">
        <v>0.41501102244315602</v>
      </c>
      <c r="Q50" s="8">
        <v>1.1461625336999999E-5</v>
      </c>
      <c r="R50" s="8">
        <v>2.4395930293127628</v>
      </c>
      <c r="S50" s="8">
        <v>0.39701493999999998</v>
      </c>
      <c r="T50" s="8">
        <v>1.6960180150000002</v>
      </c>
      <c r="U50" s="8">
        <v>5.2751243493574682</v>
      </c>
      <c r="V50" s="8">
        <v>1.090000573923023</v>
      </c>
      <c r="W50" s="8">
        <v>5.943023300000001</v>
      </c>
      <c r="X50" s="8">
        <v>3.4333756190152505</v>
      </c>
      <c r="Y50" s="8">
        <v>22.046022663129779</v>
      </c>
      <c r="Z50" s="8">
        <v>15.4325760289626</v>
      </c>
      <c r="AA50" s="8">
        <v>12.882007314773679</v>
      </c>
    </row>
    <row r="51" spans="1:27">
      <c r="A51" s="77" t="s">
        <v>82</v>
      </c>
      <c r="B51" s="77"/>
      <c r="C51" s="67">
        <v>55521.100127773811</v>
      </c>
      <c r="D51" s="67">
        <v>56593.491172485774</v>
      </c>
      <c r="E51" s="67">
        <v>57298.526165734278</v>
      </c>
      <c r="F51" s="67">
        <v>49663.193110609122</v>
      </c>
      <c r="G51" s="67">
        <v>58782.296630590296</v>
      </c>
      <c r="H51" s="67">
        <v>59092.273753550995</v>
      </c>
      <c r="I51" s="67">
        <v>60505.048203648512</v>
      </c>
      <c r="J51" s="67">
        <v>61121.326201698801</v>
      </c>
      <c r="K51" s="67">
        <v>63921.273192172084</v>
      </c>
      <c r="L51" s="67">
        <v>62501.070533041806</v>
      </c>
      <c r="M51" s="67">
        <v>63723.766714913931</v>
      </c>
      <c r="N51" s="67">
        <v>65530.802962325492</v>
      </c>
      <c r="O51" s="67">
        <v>65800.651480306537</v>
      </c>
      <c r="P51" s="67">
        <v>65902.669982711523</v>
      </c>
      <c r="Q51" s="67">
        <v>68179.236053376299</v>
      </c>
      <c r="R51" s="67">
        <v>72627.680274531085</v>
      </c>
      <c r="S51" s="67">
        <v>71267.159034911369</v>
      </c>
      <c r="T51" s="67">
        <v>73846.873026145389</v>
      </c>
      <c r="U51" s="67">
        <v>71068.788934022465</v>
      </c>
      <c r="V51" s="67">
        <v>71288.913572798978</v>
      </c>
      <c r="W51" s="67">
        <v>71629.610597961422</v>
      </c>
      <c r="X51" s="67">
        <v>73338.899609965927</v>
      </c>
      <c r="Y51" s="67">
        <v>77031.589217337532</v>
      </c>
      <c r="Z51" s="67">
        <v>79038.651627299012</v>
      </c>
      <c r="AA51" s="67">
        <v>85148.731646692569</v>
      </c>
    </row>
    <row r="52" spans="1:27">
      <c r="A52" s="19"/>
      <c r="B52" s="19"/>
    </row>
    <row r="53" spans="1:27">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87</v>
      </c>
      <c r="X53" s="7" t="s">
        <v>88</v>
      </c>
      <c r="Y53" s="7" t="s">
        <v>91</v>
      </c>
      <c r="Z53" s="7" t="s">
        <v>92</v>
      </c>
      <c r="AA53" s="7" t="s">
        <v>215</v>
      </c>
    </row>
    <row r="54" spans="1:27">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11</v>
      </c>
      <c r="C55" s="8">
        <v>26242.430000000004</v>
      </c>
      <c r="D55" s="8">
        <v>27152.100699999995</v>
      </c>
      <c r="E55" s="8">
        <v>19269.730799999998</v>
      </c>
      <c r="F55" s="8">
        <v>5547.839682901239</v>
      </c>
      <c r="G55" s="8">
        <v>5678.4259129668799</v>
      </c>
      <c r="H55" s="8">
        <v>5795.151744467521</v>
      </c>
      <c r="I55" s="8">
        <v>5033.3251675710426</v>
      </c>
      <c r="J55" s="8">
        <v>6227.1122603252206</v>
      </c>
      <c r="K55" s="8">
        <v>5847.8648447895903</v>
      </c>
      <c r="L55" s="8">
        <v>5417.0956000000006</v>
      </c>
      <c r="M55" s="8">
        <v>5505.7402999999995</v>
      </c>
      <c r="N55" s="8">
        <v>5877.1458000000002</v>
      </c>
      <c r="O55" s="8">
        <v>4216.4341999999997</v>
      </c>
      <c r="P55" s="8">
        <v>3384.3369000000002</v>
      </c>
      <c r="Q55" s="8">
        <v>5410.4709999999995</v>
      </c>
      <c r="R55" s="8">
        <v>5656.2062999999998</v>
      </c>
      <c r="S55" s="8">
        <v>5654.4216999999999</v>
      </c>
      <c r="T55" s="8">
        <v>5947.8323</v>
      </c>
      <c r="U55" s="8">
        <v>5540.2790000000005</v>
      </c>
      <c r="V55" s="8">
        <v>5269.4312000000009</v>
      </c>
      <c r="W55" s="8">
        <v>5806.2563</v>
      </c>
      <c r="X55" s="8">
        <v>0</v>
      </c>
      <c r="Y55" s="8">
        <v>0</v>
      </c>
      <c r="Z55" s="8">
        <v>0</v>
      </c>
      <c r="AA55" s="8">
        <v>0</v>
      </c>
    </row>
    <row r="56" spans="1:27">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12</v>
      </c>
      <c r="C57" s="8">
        <v>52.84169</v>
      </c>
      <c r="D57" s="8">
        <v>19.972479</v>
      </c>
      <c r="E57" s="8">
        <v>127.045395</v>
      </c>
      <c r="F57" s="8">
        <v>151.58753999999999</v>
      </c>
      <c r="G57" s="8">
        <v>256.94481999999999</v>
      </c>
      <c r="H57" s="8">
        <v>197.93709000000001</v>
      </c>
      <c r="I57" s="8">
        <v>800.96029999999996</v>
      </c>
      <c r="J57" s="8">
        <v>205.2878</v>
      </c>
      <c r="K57" s="8">
        <v>89.240809999999996</v>
      </c>
      <c r="L57" s="8">
        <v>49.116264000000001</v>
      </c>
      <c r="M57" s="8">
        <v>63.664700000000003</v>
      </c>
      <c r="N57" s="8">
        <v>127.97683000000001</v>
      </c>
      <c r="O57" s="8">
        <v>184.39523</v>
      </c>
      <c r="P57" s="8">
        <v>0</v>
      </c>
      <c r="Q57" s="8">
        <v>0</v>
      </c>
      <c r="R57" s="8">
        <v>0</v>
      </c>
      <c r="S57" s="8">
        <v>0</v>
      </c>
      <c r="T57" s="8">
        <v>0</v>
      </c>
      <c r="U57" s="8">
        <v>0</v>
      </c>
      <c r="V57" s="8">
        <v>0</v>
      </c>
      <c r="W57" s="8">
        <v>0</v>
      </c>
      <c r="X57" s="8">
        <v>0</v>
      </c>
      <c r="Y57" s="8">
        <v>0</v>
      </c>
      <c r="Z57" s="8">
        <v>0</v>
      </c>
      <c r="AA57" s="8">
        <v>0</v>
      </c>
    </row>
    <row r="58" spans="1:27">
      <c r="A58" s="16" t="s">
        <v>24</v>
      </c>
      <c r="B58" s="16" t="s">
        <v>4</v>
      </c>
      <c r="C58" s="8">
        <v>58.693197657091694</v>
      </c>
      <c r="D58" s="8">
        <v>11.734584803195501</v>
      </c>
      <c r="E58" s="8">
        <v>93.411052302567299</v>
      </c>
      <c r="F58" s="8">
        <v>1192.1496435435374</v>
      </c>
      <c r="G58" s="8">
        <v>293.75953198869399</v>
      </c>
      <c r="H58" s="8">
        <v>222.89024846629965</v>
      </c>
      <c r="I58" s="8">
        <v>763.69144009033414</v>
      </c>
      <c r="J58" s="8">
        <v>171.6516252796427</v>
      </c>
      <c r="K58" s="8">
        <v>80.45984059186722</v>
      </c>
      <c r="L58" s="8">
        <v>56.435680231403708</v>
      </c>
      <c r="M58" s="8">
        <v>44.336099785423499</v>
      </c>
      <c r="N58" s="8">
        <v>245.57031147589504</v>
      </c>
      <c r="O58" s="8">
        <v>209.75819361426451</v>
      </c>
      <c r="P58" s="8">
        <v>376.35645056368998</v>
      </c>
      <c r="Q58" s="8">
        <v>294.75955613495006</v>
      </c>
      <c r="R58" s="8">
        <v>661.01676870781</v>
      </c>
      <c r="S58" s="8">
        <v>342.85988792406999</v>
      </c>
      <c r="T58" s="8">
        <v>977.75875417485997</v>
      </c>
      <c r="U58" s="8">
        <v>806.52050147856505</v>
      </c>
      <c r="V58" s="8">
        <v>1429.2142573789858</v>
      </c>
      <c r="W58" s="8">
        <v>1328.0251590255818</v>
      </c>
      <c r="X58" s="8">
        <v>1686.5641909886699</v>
      </c>
      <c r="Y58" s="8">
        <v>3061.6666919204299</v>
      </c>
      <c r="Z58" s="8">
        <v>3103.5978853642159</v>
      </c>
      <c r="AA58" s="8">
        <v>4587.3025785870741</v>
      </c>
    </row>
    <row r="59" spans="1:27">
      <c r="A59" s="16" t="s">
        <v>24</v>
      </c>
      <c r="B59" s="16" t="s">
        <v>2</v>
      </c>
      <c r="C59" s="8">
        <v>3241.9559360000003</v>
      </c>
      <c r="D59" s="8">
        <v>2725.0396400000004</v>
      </c>
      <c r="E59" s="8">
        <v>4071.3097539999999</v>
      </c>
      <c r="F59" s="8">
        <v>3383.6503950000001</v>
      </c>
      <c r="G59" s="8">
        <v>2926.8424810000001</v>
      </c>
      <c r="H59" s="8">
        <v>2938.079444</v>
      </c>
      <c r="I59" s="8">
        <v>2681.6505370000004</v>
      </c>
      <c r="J59" s="8">
        <v>3263.0412579999997</v>
      </c>
      <c r="K59" s="8">
        <v>3364.9920200000006</v>
      </c>
      <c r="L59" s="8">
        <v>3187.1549099999997</v>
      </c>
      <c r="M59" s="8">
        <v>2682.90175</v>
      </c>
      <c r="N59" s="8">
        <v>4026.4567400000001</v>
      </c>
      <c r="O59" s="8">
        <v>3356.2510459999994</v>
      </c>
      <c r="P59" s="8">
        <v>2923.9326539999997</v>
      </c>
      <c r="Q59" s="8">
        <v>2909.0904759999999</v>
      </c>
      <c r="R59" s="8">
        <v>2660.5472289999998</v>
      </c>
      <c r="S59" s="8">
        <v>3241.4029909999999</v>
      </c>
      <c r="T59" s="8">
        <v>3363.78116</v>
      </c>
      <c r="U59" s="8">
        <v>3187.0608390000002</v>
      </c>
      <c r="V59" s="8">
        <v>2684.2604350000001</v>
      </c>
      <c r="W59" s="8">
        <v>4026.9367999999999</v>
      </c>
      <c r="X59" s="8">
        <v>3381.7862400000004</v>
      </c>
      <c r="Y59" s="8">
        <v>2919.8884700000003</v>
      </c>
      <c r="Z59" s="8">
        <v>2922.2413449999999</v>
      </c>
      <c r="AA59" s="8">
        <v>2657.2086749999999</v>
      </c>
    </row>
    <row r="60" spans="1:27">
      <c r="A60" s="16" t="s">
        <v>24</v>
      </c>
      <c r="B60" s="16" t="s">
        <v>90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9</v>
      </c>
      <c r="C61" s="8">
        <v>14250.028994678692</v>
      </c>
      <c r="D61" s="8">
        <v>14819.828499290668</v>
      </c>
      <c r="E61" s="8">
        <v>15469.775671553396</v>
      </c>
      <c r="F61" s="8">
        <v>25781.455618021795</v>
      </c>
      <c r="G61" s="8">
        <v>25117.832399214247</v>
      </c>
      <c r="H61" s="8">
        <v>27689.631540814513</v>
      </c>
      <c r="I61" s="8">
        <v>24984.351686568087</v>
      </c>
      <c r="J61" s="8">
        <v>26412.527638135929</v>
      </c>
      <c r="K61" s="8">
        <v>32057.957100726555</v>
      </c>
      <c r="L61" s="8">
        <v>32460.93035281952</v>
      </c>
      <c r="M61" s="8">
        <v>33542.557664553759</v>
      </c>
      <c r="N61" s="8">
        <v>34204.420346915074</v>
      </c>
      <c r="O61" s="8">
        <v>37434.422021975282</v>
      </c>
      <c r="P61" s="8">
        <v>37616.38956560455</v>
      </c>
      <c r="Q61" s="8">
        <v>39905.433178398096</v>
      </c>
      <c r="R61" s="8">
        <v>36850.831115850866</v>
      </c>
      <c r="S61" s="8">
        <v>38319.568598735175</v>
      </c>
      <c r="T61" s="8">
        <v>38589.90072915348</v>
      </c>
      <c r="U61" s="8">
        <v>38680.558477617873</v>
      </c>
      <c r="V61" s="8">
        <v>37705.214637607016</v>
      </c>
      <c r="W61" s="8">
        <v>35485.10182678733</v>
      </c>
      <c r="X61" s="8">
        <v>36147.370464874344</v>
      </c>
      <c r="Y61" s="8">
        <v>34187.107677427957</v>
      </c>
      <c r="Z61" s="8">
        <v>35523.160181010702</v>
      </c>
      <c r="AA61" s="8">
        <v>32645.152087493072</v>
      </c>
    </row>
    <row r="62" spans="1:27">
      <c r="A62" s="16" t="s">
        <v>24</v>
      </c>
      <c r="B62" s="16" t="s">
        <v>8</v>
      </c>
      <c r="C62" s="8">
        <v>2531.6445291196565</v>
      </c>
      <c r="D62" s="8">
        <v>2607.9895260637581</v>
      </c>
      <c r="E62" s="8">
        <v>2705.5996760935595</v>
      </c>
      <c r="F62" s="8">
        <v>4788.0005823719102</v>
      </c>
      <c r="G62" s="8">
        <v>4929.5732353786625</v>
      </c>
      <c r="H62" s="8">
        <v>4803.4231670522649</v>
      </c>
      <c r="I62" s="8">
        <v>5023.1457987171252</v>
      </c>
      <c r="J62" s="8">
        <v>4833.6589592012042</v>
      </c>
      <c r="K62" s="8">
        <v>8298.8216295786297</v>
      </c>
      <c r="L62" s="8">
        <v>7956.9042960962397</v>
      </c>
      <c r="M62" s="8">
        <v>8415.5457577166762</v>
      </c>
      <c r="N62" s="8">
        <v>7607.4729235015502</v>
      </c>
      <c r="O62" s="8">
        <v>7939.0142622093354</v>
      </c>
      <c r="P62" s="8">
        <v>7932.8055081576986</v>
      </c>
      <c r="Q62" s="8">
        <v>7723.6553606935304</v>
      </c>
      <c r="R62" s="8">
        <v>8265.5864822364747</v>
      </c>
      <c r="S62" s="8">
        <v>8195.7849379201198</v>
      </c>
      <c r="T62" s="8">
        <v>8583.3403799638727</v>
      </c>
      <c r="U62" s="8">
        <v>8757.3744648523552</v>
      </c>
      <c r="V62" s="8">
        <v>9214.4766721705892</v>
      </c>
      <c r="W62" s="8">
        <v>8009.176023102953</v>
      </c>
      <c r="X62" s="8">
        <v>8641.1667839332731</v>
      </c>
      <c r="Y62" s="8">
        <v>8208.4131275677792</v>
      </c>
      <c r="Z62" s="8">
        <v>7520.3743334489354</v>
      </c>
      <c r="AA62" s="8">
        <v>7736.1863778432762</v>
      </c>
    </row>
    <row r="63" spans="1:27">
      <c r="A63" s="16" t="s">
        <v>24</v>
      </c>
      <c r="B63" s="16" t="s">
        <v>83</v>
      </c>
      <c r="C63" s="8">
        <v>899.60655617526515</v>
      </c>
      <c r="D63" s="8">
        <v>1689.995817458115</v>
      </c>
      <c r="E63" s="8">
        <v>2318.3756546906798</v>
      </c>
      <c r="F63" s="8">
        <v>2300.0553107822602</v>
      </c>
      <c r="G63" s="8">
        <v>2591.6609909690301</v>
      </c>
      <c r="H63" s="8">
        <v>2466.35113192277</v>
      </c>
      <c r="I63" s="8">
        <v>2627.72437036365</v>
      </c>
      <c r="J63" s="8">
        <v>2676.8838778170002</v>
      </c>
      <c r="K63" s="8">
        <v>3485.2659905299006</v>
      </c>
      <c r="L63" s="8">
        <v>3300.6606306477001</v>
      </c>
      <c r="M63" s="8">
        <v>3541.1219561951002</v>
      </c>
      <c r="N63" s="8">
        <v>3467.7354521728998</v>
      </c>
      <c r="O63" s="8">
        <v>3423.9039449958</v>
      </c>
      <c r="P63" s="8">
        <v>3356.1283372747002</v>
      </c>
      <c r="Q63" s="8">
        <v>2951.9635369257003</v>
      </c>
      <c r="R63" s="8">
        <v>3117.7218047453002</v>
      </c>
      <c r="S63" s="8">
        <v>3096.3089064869</v>
      </c>
      <c r="T63" s="8">
        <v>3108.6776845295003</v>
      </c>
      <c r="U63" s="8">
        <v>3116.6928715155</v>
      </c>
      <c r="V63" s="8">
        <v>3260.2014037689</v>
      </c>
      <c r="W63" s="8">
        <v>2902.6759144093003</v>
      </c>
      <c r="X63" s="8">
        <v>2308.0314803362999</v>
      </c>
      <c r="Y63" s="8">
        <v>1622.6858986249999</v>
      </c>
      <c r="Z63" s="8">
        <v>1178.33794501343</v>
      </c>
      <c r="AA63" s="8">
        <v>1188.7664853676001</v>
      </c>
    </row>
    <row r="64" spans="1:27">
      <c r="A64" s="16" t="s">
        <v>24</v>
      </c>
      <c r="B64" s="16" t="s">
        <v>192</v>
      </c>
      <c r="C64" s="8">
        <v>0</v>
      </c>
      <c r="D64" s="8">
        <v>0</v>
      </c>
      <c r="E64" s="8">
        <v>5.5968458999999999E-5</v>
      </c>
      <c r="F64" s="8">
        <v>1.5819510999999999E-4</v>
      </c>
      <c r="G64" s="8">
        <v>1.9449221999999998E-4</v>
      </c>
      <c r="H64" s="8">
        <v>1.9646688999999998E-4</v>
      </c>
      <c r="I64" s="8">
        <v>1.9345303399999998E-4</v>
      </c>
      <c r="J64" s="8">
        <v>1.9742590299999998E-4</v>
      </c>
      <c r="K64" s="8">
        <v>2.08654356E-4</v>
      </c>
      <c r="L64" s="8">
        <v>2.1627792100000002E-4</v>
      </c>
      <c r="M64" s="8">
        <v>2.1341080700000001E-4</v>
      </c>
      <c r="N64" s="8">
        <v>2.09227123E-4</v>
      </c>
      <c r="O64" s="8">
        <v>2.1142866699999999E-4</v>
      </c>
      <c r="P64" s="8">
        <v>2.1853859500000001E-4</v>
      </c>
      <c r="Q64" s="8">
        <v>2.1693518699999998E-4</v>
      </c>
      <c r="R64" s="8">
        <v>2.3038957999999999E-4</v>
      </c>
      <c r="S64" s="8">
        <v>2.26482072E-4</v>
      </c>
      <c r="T64" s="8">
        <v>2.7776034099999999E-4</v>
      </c>
      <c r="U64" s="8">
        <v>2.9694655E-4</v>
      </c>
      <c r="V64" s="8">
        <v>2.9291188000000004E-4</v>
      </c>
      <c r="W64" s="8">
        <v>3.0934714599999998E-4</v>
      </c>
      <c r="X64" s="8">
        <v>3.1393514999999999E-4</v>
      </c>
      <c r="Y64" s="8">
        <v>3.53689956E-4</v>
      </c>
      <c r="Z64" s="8">
        <v>3.5235620000000003E-4</v>
      </c>
      <c r="AA64" s="8">
        <v>4.4179587500000001E-4</v>
      </c>
    </row>
    <row r="65" spans="1:27">
      <c r="A65" s="16" t="s">
        <v>24</v>
      </c>
      <c r="B65" s="16" t="s">
        <v>15</v>
      </c>
      <c r="C65" s="8">
        <v>37.629390000000001</v>
      </c>
      <c r="D65" s="8">
        <v>41.652175999999997</v>
      </c>
      <c r="E65" s="8">
        <v>44.674942000000001</v>
      </c>
      <c r="F65" s="8">
        <v>44.593597000000003</v>
      </c>
      <c r="G65" s="8">
        <v>78.151617999999999</v>
      </c>
      <c r="H65" s="8">
        <v>105.928335</v>
      </c>
      <c r="I65" s="8">
        <v>160.20560999999998</v>
      </c>
      <c r="J65" s="8">
        <v>222.10972999999998</v>
      </c>
      <c r="K65" s="8">
        <v>294.25056999999998</v>
      </c>
      <c r="L65" s="8">
        <v>348.88047</v>
      </c>
      <c r="M65" s="8">
        <v>468.23619600000001</v>
      </c>
      <c r="N65" s="8">
        <v>552.63283000000001</v>
      </c>
      <c r="O65" s="8">
        <v>649.56355999999994</v>
      </c>
      <c r="P65" s="8">
        <v>747.75846000000001</v>
      </c>
      <c r="Q65" s="8">
        <v>757.78057000000001</v>
      </c>
      <c r="R65" s="8">
        <v>965.90185999999994</v>
      </c>
      <c r="S65" s="8">
        <v>1088.47405</v>
      </c>
      <c r="T65" s="8">
        <v>1235.3184800000001</v>
      </c>
      <c r="U65" s="8">
        <v>1422.5420099999999</v>
      </c>
      <c r="V65" s="8">
        <v>1657.6369500000001</v>
      </c>
      <c r="W65" s="8">
        <v>1750.5894400000002</v>
      </c>
      <c r="X65" s="8">
        <v>2080.5472300000001</v>
      </c>
      <c r="Y65" s="8">
        <v>2319.0032500000002</v>
      </c>
      <c r="Z65" s="8">
        <v>2530.1830300000001</v>
      </c>
      <c r="AA65" s="8">
        <v>2653.9657000000002</v>
      </c>
    </row>
    <row r="66" spans="1:27">
      <c r="A66" s="16" t="s">
        <v>24</v>
      </c>
      <c r="B66" s="16" t="s">
        <v>6</v>
      </c>
      <c r="C66" s="8">
        <v>3.9194277300000005E-6</v>
      </c>
      <c r="D66" s="8">
        <v>4.2257248659999994E-6</v>
      </c>
      <c r="E66" s="8">
        <v>5.1590245200000001E-6</v>
      </c>
      <c r="F66" s="8">
        <v>35.702340868697732</v>
      </c>
      <c r="G66" s="8">
        <v>6.0396488700000002E-6</v>
      </c>
      <c r="H66" s="8">
        <v>6.4349988999999992E-6</v>
      </c>
      <c r="I66" s="8">
        <v>5.3269706840000008</v>
      </c>
      <c r="J66" s="8">
        <v>7.4735083300000009E-6</v>
      </c>
      <c r="K66" s="8">
        <v>6.8712822840000003E-6</v>
      </c>
      <c r="L66" s="8">
        <v>6.937790245E-6</v>
      </c>
      <c r="M66" s="8">
        <v>7.6431110540000002E-6</v>
      </c>
      <c r="N66" s="8">
        <v>8.690672700000001E-6</v>
      </c>
      <c r="O66" s="8">
        <v>9.3920932149999999E-6</v>
      </c>
      <c r="P66" s="8">
        <v>5.0010260782269993E-2</v>
      </c>
      <c r="Q66" s="8">
        <v>1.117668248E-5</v>
      </c>
      <c r="R66" s="8">
        <v>3.71682089455014</v>
      </c>
      <c r="S66" s="8">
        <v>1.401411849867E-2</v>
      </c>
      <c r="T66" s="8">
        <v>7.1740173662257796</v>
      </c>
      <c r="U66" s="8">
        <v>1.5531964955195998</v>
      </c>
      <c r="V66" s="8">
        <v>6.2019330141090005E-2</v>
      </c>
      <c r="W66" s="8">
        <v>2.75638100136146</v>
      </c>
      <c r="X66" s="8">
        <v>0.63920908857227998</v>
      </c>
      <c r="Y66" s="8">
        <v>7.4190098519598404</v>
      </c>
      <c r="Z66" s="8">
        <v>0.21203376068721999</v>
      </c>
      <c r="AA66" s="8">
        <v>0.34702788753761998</v>
      </c>
    </row>
    <row r="67" spans="1:27">
      <c r="A67" s="77" t="s">
        <v>82</v>
      </c>
      <c r="B67" s="77"/>
      <c r="C67" s="67">
        <v>47314.830297550143</v>
      </c>
      <c r="D67" s="67">
        <v>49068.313426841451</v>
      </c>
      <c r="E67" s="67">
        <v>44099.923006767684</v>
      </c>
      <c r="F67" s="67">
        <v>43225.034868684546</v>
      </c>
      <c r="G67" s="67">
        <v>41873.191190049387</v>
      </c>
      <c r="H67" s="67">
        <v>44219.39290462526</v>
      </c>
      <c r="I67" s="67">
        <v>42080.382074447269</v>
      </c>
      <c r="J67" s="67">
        <v>44012.273353658398</v>
      </c>
      <c r="K67" s="67">
        <v>53518.853021742179</v>
      </c>
      <c r="L67" s="67">
        <v>52777.178427010571</v>
      </c>
      <c r="M67" s="67">
        <v>54264.104645304869</v>
      </c>
      <c r="N67" s="67">
        <v>56109.411451983215</v>
      </c>
      <c r="O67" s="67">
        <v>57413.74267961544</v>
      </c>
      <c r="P67" s="67">
        <v>56337.758104400011</v>
      </c>
      <c r="Q67" s="67">
        <v>59953.153906264146</v>
      </c>
      <c r="R67" s="67">
        <v>58181.528611824579</v>
      </c>
      <c r="S67" s="67">
        <v>59938.83531266683</v>
      </c>
      <c r="T67" s="67">
        <v>61813.783782948289</v>
      </c>
      <c r="U67" s="67">
        <v>61512.581657906368</v>
      </c>
      <c r="V67" s="67">
        <v>61220.497868167513</v>
      </c>
      <c r="W67" s="67">
        <v>59311.518153673678</v>
      </c>
      <c r="X67" s="67">
        <v>54246.105913156302</v>
      </c>
      <c r="Y67" s="67">
        <v>52326.18447908308</v>
      </c>
      <c r="Z67" s="67">
        <v>52778.107105954172</v>
      </c>
      <c r="AA67" s="67">
        <v>51468.929373974439</v>
      </c>
    </row>
    <row r="68" spans="1:27">
      <c r="A68" s="19"/>
      <c r="B68" s="19"/>
    </row>
    <row r="69" spans="1:27">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87</v>
      </c>
      <c r="X69" s="7" t="s">
        <v>88</v>
      </c>
      <c r="Y69" s="7" t="s">
        <v>91</v>
      </c>
      <c r="Z69" s="7" t="s">
        <v>92</v>
      </c>
      <c r="AA69" s="7" t="s">
        <v>215</v>
      </c>
    </row>
    <row r="70" spans="1:27">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7</v>
      </c>
      <c r="C72" s="8">
        <v>868.69289348998211</v>
      </c>
      <c r="D72" s="8">
        <v>226.13427397535651</v>
      </c>
      <c r="E72" s="8">
        <v>1383.9023143862901</v>
      </c>
      <c r="F72" s="8">
        <v>1762.7990133074529</v>
      </c>
      <c r="G72" s="8">
        <v>1521.2715358643961</v>
      </c>
      <c r="H72" s="8">
        <v>1333.6880356456552</v>
      </c>
      <c r="I72" s="8">
        <v>1594.651443213382</v>
      </c>
      <c r="J72" s="8">
        <v>1611.3310430032338</v>
      </c>
      <c r="K72" s="8">
        <v>760.22880101870999</v>
      </c>
      <c r="L72" s="8">
        <v>322.34067991606003</v>
      </c>
      <c r="M72" s="8">
        <v>475.47666065572002</v>
      </c>
      <c r="N72" s="8">
        <v>6.9617110000000002E-5</v>
      </c>
      <c r="O72" s="8">
        <v>7.1700520000000004E-5</v>
      </c>
      <c r="P72" s="8">
        <v>7.8064950000000002E-5</v>
      </c>
      <c r="Q72" s="8">
        <v>7.8423849999999996E-5</v>
      </c>
      <c r="R72" s="8">
        <v>2.6609305999999999E-4</v>
      </c>
      <c r="S72" s="8">
        <v>2.7699191999999999E-4</v>
      </c>
      <c r="T72" s="8">
        <v>8.0485886000000002E-4</v>
      </c>
      <c r="U72" s="8">
        <v>7.3831435000000002E-4</v>
      </c>
      <c r="V72" s="8">
        <v>7.7799515999999998E-4</v>
      </c>
      <c r="W72" s="8">
        <v>7.8182719999999998E-4</v>
      </c>
      <c r="X72" s="8">
        <v>7.9074834000000002E-4</v>
      </c>
      <c r="Y72" s="8">
        <v>7.6694903000000005E-4</v>
      </c>
      <c r="Z72" s="8">
        <v>7.6850509999999998E-4</v>
      </c>
      <c r="AA72" s="8">
        <v>7.6566275999999996E-4</v>
      </c>
    </row>
    <row r="73" spans="1:27">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4</v>
      </c>
      <c r="C74" s="8">
        <v>241.53904709109648</v>
      </c>
      <c r="D74" s="8">
        <v>86.755031990222307</v>
      </c>
      <c r="E74" s="8">
        <v>328.17026505007146</v>
      </c>
      <c r="F74" s="8">
        <v>2050.2128790631277</v>
      </c>
      <c r="G74" s="8">
        <v>823.24532113878251</v>
      </c>
      <c r="H74" s="8">
        <v>785.25911307859656</v>
      </c>
      <c r="I74" s="8">
        <v>1099.6651628538909</v>
      </c>
      <c r="J74" s="8">
        <v>800.7542077701479</v>
      </c>
      <c r="K74" s="8">
        <v>313.29174439757276</v>
      </c>
      <c r="L74" s="8">
        <v>115.49569206083639</v>
      </c>
      <c r="M74" s="8">
        <v>189.1736873731424</v>
      </c>
      <c r="N74" s="8">
        <v>503.2359567641567</v>
      </c>
      <c r="O74" s="8">
        <v>743.80162333190435</v>
      </c>
      <c r="P74" s="8">
        <v>811.796186097705</v>
      </c>
      <c r="Q74" s="8">
        <v>963.47468315024594</v>
      </c>
      <c r="R74" s="8">
        <v>1161.0189960743178</v>
      </c>
      <c r="S74" s="8">
        <v>1361.9989876439424</v>
      </c>
      <c r="T74" s="8">
        <v>1428.3102922021551</v>
      </c>
      <c r="U74" s="8">
        <v>534.31086192118198</v>
      </c>
      <c r="V74" s="8">
        <v>657.07454938424405</v>
      </c>
      <c r="W74" s="8">
        <v>578.03049155977601</v>
      </c>
      <c r="X74" s="8">
        <v>697.6441266992</v>
      </c>
      <c r="Y74" s="8">
        <v>660.63630326236</v>
      </c>
      <c r="Z74" s="8">
        <v>665.76114715975098</v>
      </c>
      <c r="AA74" s="8">
        <v>621.31122435088093</v>
      </c>
    </row>
    <row r="75" spans="1:27">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90</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9</v>
      </c>
      <c r="C77" s="8">
        <v>7714.3730200972286</v>
      </c>
      <c r="D77" s="8">
        <v>8513.4843830116315</v>
      </c>
      <c r="E77" s="8">
        <v>7837.1151340472416</v>
      </c>
      <c r="F77" s="8">
        <v>9924.1158110488504</v>
      </c>
      <c r="G77" s="8">
        <v>9863.8481227552784</v>
      </c>
      <c r="H77" s="8">
        <v>10305.941289281749</v>
      </c>
      <c r="I77" s="8">
        <v>9236.6993265879246</v>
      </c>
      <c r="J77" s="8">
        <v>9005.5080288449335</v>
      </c>
      <c r="K77" s="8">
        <v>8561.8876909273622</v>
      </c>
      <c r="L77" s="8">
        <v>8885.9819976353901</v>
      </c>
      <c r="M77" s="8">
        <v>8346.9247211200363</v>
      </c>
      <c r="N77" s="8">
        <v>7944.3894609067274</v>
      </c>
      <c r="O77" s="8">
        <v>7685.0328640278822</v>
      </c>
      <c r="P77" s="8">
        <v>6749.9289044636243</v>
      </c>
      <c r="Q77" s="8">
        <v>7033.676014366657</v>
      </c>
      <c r="R77" s="8">
        <v>6588.5586838205563</v>
      </c>
      <c r="S77" s="8">
        <v>7534.478262468946</v>
      </c>
      <c r="T77" s="8">
        <v>6418.6369836238719</v>
      </c>
      <c r="U77" s="8">
        <v>7468.6560888289041</v>
      </c>
      <c r="V77" s="8">
        <v>6936.0443779673378</v>
      </c>
      <c r="W77" s="8">
        <v>8642.8999721148375</v>
      </c>
      <c r="X77" s="8">
        <v>10739.76445119862</v>
      </c>
      <c r="Y77" s="8">
        <v>10656.301603259504</v>
      </c>
      <c r="Z77" s="8">
        <v>11138.59094929423</v>
      </c>
      <c r="AA77" s="8">
        <v>10704.12961597136</v>
      </c>
    </row>
    <row r="78" spans="1:27">
      <c r="A78" s="16" t="s">
        <v>25</v>
      </c>
      <c r="B78" s="16" t="s">
        <v>8</v>
      </c>
      <c r="C78" s="8">
        <v>1602.6470257796468</v>
      </c>
      <c r="D78" s="8">
        <v>2008.1149327351086</v>
      </c>
      <c r="E78" s="8">
        <v>1794.3437972060317</v>
      </c>
      <c r="F78" s="8">
        <v>1952.7822707568419</v>
      </c>
      <c r="G78" s="8">
        <v>1948.9512115466352</v>
      </c>
      <c r="H78" s="8">
        <v>1977.6111343613877</v>
      </c>
      <c r="I78" s="8">
        <v>1950.8735526076439</v>
      </c>
      <c r="J78" s="8">
        <v>1889.3195797383742</v>
      </c>
      <c r="K78" s="8">
        <v>1872.3708654501681</v>
      </c>
      <c r="L78" s="8">
        <v>1896.905090872702</v>
      </c>
      <c r="M78" s="8">
        <v>2021.2776187140214</v>
      </c>
      <c r="N78" s="8">
        <v>1826.6714383395138</v>
      </c>
      <c r="O78" s="8">
        <v>1938.9785395133799</v>
      </c>
      <c r="P78" s="8">
        <v>1921.7670461325979</v>
      </c>
      <c r="Q78" s="8">
        <v>1966.6987972257737</v>
      </c>
      <c r="R78" s="8">
        <v>2001.8820758492561</v>
      </c>
      <c r="S78" s="8">
        <v>1954.8840605586147</v>
      </c>
      <c r="T78" s="8">
        <v>5060.6052524461793</v>
      </c>
      <c r="U78" s="8">
        <v>5974.6262033748453</v>
      </c>
      <c r="V78" s="8">
        <v>6256.6097074070713</v>
      </c>
      <c r="W78" s="8">
        <v>5281.6194827843756</v>
      </c>
      <c r="X78" s="8">
        <v>5072.8002588301042</v>
      </c>
      <c r="Y78" s="8">
        <v>4898.0598732990002</v>
      </c>
      <c r="Z78" s="8">
        <v>4634.9380902838175</v>
      </c>
      <c r="AA78" s="8">
        <v>5212.5454428319008</v>
      </c>
    </row>
    <row r="79" spans="1:27">
      <c r="A79" s="16" t="s">
        <v>25</v>
      </c>
      <c r="B79" s="16" t="s">
        <v>83</v>
      </c>
      <c r="C79" s="8">
        <v>197.60984361823003</v>
      </c>
      <c r="D79" s="8">
        <v>192.95872244764999</v>
      </c>
      <c r="E79" s="8">
        <v>181.58192555911</v>
      </c>
      <c r="F79" s="8">
        <v>624.95740146952994</v>
      </c>
      <c r="G79" s="8">
        <v>722.81567249966997</v>
      </c>
      <c r="H79" s="8">
        <v>693.71151715141002</v>
      </c>
      <c r="I79" s="8">
        <v>732.45312506761002</v>
      </c>
      <c r="J79" s="8">
        <v>730.15565009406009</v>
      </c>
      <c r="K79" s="8">
        <v>702.3184979224701</v>
      </c>
      <c r="L79" s="8">
        <v>709.36155762224007</v>
      </c>
      <c r="M79" s="8">
        <v>741.31386436667992</v>
      </c>
      <c r="N79" s="8">
        <v>726.45017267351</v>
      </c>
      <c r="O79" s="8">
        <v>733.36716487249998</v>
      </c>
      <c r="P79" s="8">
        <v>732.48825968384006</v>
      </c>
      <c r="Q79" s="8">
        <v>694.33727924125992</v>
      </c>
      <c r="R79" s="8">
        <v>1699.6287141865901</v>
      </c>
      <c r="S79" s="8">
        <v>1633.9934597320898</v>
      </c>
      <c r="T79" s="8">
        <v>1832.4966106407398</v>
      </c>
      <c r="U79" s="8">
        <v>1891.7304623227999</v>
      </c>
      <c r="V79" s="8">
        <v>1931.1320428618799</v>
      </c>
      <c r="W79" s="8">
        <v>1798.8882400960599</v>
      </c>
      <c r="X79" s="8">
        <v>1757.2662695016602</v>
      </c>
      <c r="Y79" s="8">
        <v>1712.9116839616599</v>
      </c>
      <c r="Z79" s="8">
        <v>1143.13503031404</v>
      </c>
      <c r="AA79" s="8">
        <v>2393.9200370145099</v>
      </c>
    </row>
    <row r="80" spans="1:27">
      <c r="A80" s="16" t="s">
        <v>25</v>
      </c>
      <c r="B80" s="16" t="s">
        <v>192</v>
      </c>
      <c r="C80" s="8">
        <v>0</v>
      </c>
      <c r="D80" s="8">
        <v>0</v>
      </c>
      <c r="E80" s="8">
        <v>2.4253411000000001E-5</v>
      </c>
      <c r="F80" s="8">
        <v>3.9839477000000001E-5</v>
      </c>
      <c r="G80" s="8">
        <v>5.2058333E-5</v>
      </c>
      <c r="H80" s="8">
        <v>5.2754519999999999E-5</v>
      </c>
      <c r="I80" s="8">
        <v>5.2138183000000002E-5</v>
      </c>
      <c r="J80" s="8">
        <v>5.2461575000000004E-5</v>
      </c>
      <c r="K80" s="8">
        <v>5.4923573000000003E-5</v>
      </c>
      <c r="L80" s="8">
        <v>5.6730307E-5</v>
      </c>
      <c r="M80" s="8">
        <v>5.9134342999999998E-5</v>
      </c>
      <c r="N80" s="8">
        <v>6.5285270000000001E-5</v>
      </c>
      <c r="O80" s="8">
        <v>6.5370680999999995E-5</v>
      </c>
      <c r="P80" s="8">
        <v>6.8304802000000009E-5</v>
      </c>
      <c r="Q80" s="8">
        <v>6.9807663999999994E-5</v>
      </c>
      <c r="R80" s="8">
        <v>8.4574985000000002E-5</v>
      </c>
      <c r="S80" s="8">
        <v>8.3856547999999997E-5</v>
      </c>
      <c r="T80" s="8">
        <v>1.00626517E-4</v>
      </c>
      <c r="U80" s="8">
        <v>1.11461497E-4</v>
      </c>
      <c r="V80" s="8">
        <v>1.1200295599999999E-4</v>
      </c>
      <c r="W80" s="8">
        <v>1.20335222E-4</v>
      </c>
      <c r="X80" s="8">
        <v>1.25680286E-4</v>
      </c>
      <c r="Y80" s="8">
        <v>1.4160320400000002E-4</v>
      </c>
      <c r="Z80" s="8">
        <v>1.4395412000000002E-4</v>
      </c>
      <c r="AA80" s="8">
        <v>1.6618106E-4</v>
      </c>
    </row>
    <row r="81" spans="1:27">
      <c r="A81" s="16" t="s">
        <v>25</v>
      </c>
      <c r="B81" s="16" t="s">
        <v>15</v>
      </c>
      <c r="C81" s="8">
        <v>56.176006000000001</v>
      </c>
      <c r="D81" s="8">
        <v>55.091262999999998</v>
      </c>
      <c r="E81" s="8">
        <v>52.761597000000002</v>
      </c>
      <c r="F81" s="8">
        <v>45.130898000000002</v>
      </c>
      <c r="G81" s="8">
        <v>59.139257000000001</v>
      </c>
      <c r="H81" s="8">
        <v>72.310394000000002</v>
      </c>
      <c r="I81" s="8">
        <v>91.702834999999993</v>
      </c>
      <c r="J81" s="8">
        <v>109.186796</v>
      </c>
      <c r="K81" s="8">
        <v>125.561663</v>
      </c>
      <c r="L81" s="8">
        <v>153.70101599999998</v>
      </c>
      <c r="M81" s="8">
        <v>181.23806999999999</v>
      </c>
      <c r="N81" s="8">
        <v>208.15810999999999</v>
      </c>
      <c r="O81" s="8">
        <v>241.26614000000001</v>
      </c>
      <c r="P81" s="8">
        <v>271.31083999999998</v>
      </c>
      <c r="Q81" s="8">
        <v>302.17853000000002</v>
      </c>
      <c r="R81" s="8">
        <v>348.251375</v>
      </c>
      <c r="S81" s="8">
        <v>386.27874000000003</v>
      </c>
      <c r="T81" s="8">
        <v>428.98977500000001</v>
      </c>
      <c r="U81" s="8">
        <v>483.69812000000002</v>
      </c>
      <c r="V81" s="8">
        <v>538.31046000000003</v>
      </c>
      <c r="W81" s="8">
        <v>587.24618999999996</v>
      </c>
      <c r="X81" s="8">
        <v>641.87638000000004</v>
      </c>
      <c r="Y81" s="8">
        <v>687.56498000000011</v>
      </c>
      <c r="Z81" s="8">
        <v>732.24887000000001</v>
      </c>
      <c r="AA81" s="8">
        <v>775.93831999999998</v>
      </c>
    </row>
    <row r="82" spans="1:27">
      <c r="A82" s="16" t="s">
        <v>25</v>
      </c>
      <c r="B82" s="16" t="s">
        <v>6</v>
      </c>
      <c r="C82" s="8">
        <v>0.10966924417288</v>
      </c>
      <c r="D82" s="8">
        <v>8.4004439380020002E-2</v>
      </c>
      <c r="E82" s="8">
        <v>5.3935454500000004E-6</v>
      </c>
      <c r="F82" s="8">
        <v>264.66007611448333</v>
      </c>
      <c r="G82" s="8">
        <v>6.1719943399999997E-6</v>
      </c>
      <c r="H82" s="8">
        <v>6.5996775699999994E-6</v>
      </c>
      <c r="I82" s="8">
        <v>0.98143504700000006</v>
      </c>
      <c r="J82" s="8">
        <v>7.7806546800000007E-6</v>
      </c>
      <c r="K82" s="8">
        <v>7.2274953200000006E-6</v>
      </c>
      <c r="L82" s="8">
        <v>0.17763264062872003</v>
      </c>
      <c r="M82" s="8">
        <v>0.20900810700000003</v>
      </c>
      <c r="N82" s="8">
        <v>2.8372884799999998</v>
      </c>
      <c r="O82" s="8">
        <v>1.55545855599786</v>
      </c>
      <c r="P82" s="8">
        <v>3.2227577154500002</v>
      </c>
      <c r="Q82" s="8">
        <v>0.68260281102808007</v>
      </c>
      <c r="R82" s="8">
        <v>2.1080164800000003</v>
      </c>
      <c r="S82" s="8">
        <v>0.91121678687846996</v>
      </c>
      <c r="T82" s="8">
        <v>13.19310694</v>
      </c>
      <c r="U82" s="8">
        <v>5.5115434000000008</v>
      </c>
      <c r="V82" s="8">
        <v>9.4266696348519989</v>
      </c>
      <c r="W82" s="8">
        <v>4.5880226300000002</v>
      </c>
      <c r="X82" s="8">
        <v>9.0864601885340708</v>
      </c>
      <c r="Y82" s="8">
        <v>11.257519319999998</v>
      </c>
      <c r="Z82" s="8">
        <v>15.353346743694299</v>
      </c>
      <c r="AA82" s="8">
        <v>8.542893878000001</v>
      </c>
    </row>
    <row r="83" spans="1:27">
      <c r="A83" s="77" t="s">
        <v>82</v>
      </c>
      <c r="B83" s="77"/>
      <c r="C83" s="67">
        <v>10681.147505320356</v>
      </c>
      <c r="D83" s="67">
        <v>11082.62261159935</v>
      </c>
      <c r="E83" s="67">
        <v>11577.875062895702</v>
      </c>
      <c r="F83" s="67">
        <v>16624.658389599761</v>
      </c>
      <c r="G83" s="67">
        <v>14939.27117903509</v>
      </c>
      <c r="H83" s="67">
        <v>15168.521542872997</v>
      </c>
      <c r="I83" s="67">
        <v>14707.026932515635</v>
      </c>
      <c r="J83" s="67">
        <v>14146.255365692979</v>
      </c>
      <c r="K83" s="67">
        <v>12335.659324867353</v>
      </c>
      <c r="L83" s="67">
        <v>12083.963723478166</v>
      </c>
      <c r="M83" s="67">
        <v>11955.613689470943</v>
      </c>
      <c r="N83" s="67">
        <v>11211.742562066289</v>
      </c>
      <c r="O83" s="67">
        <v>11344.001927372865</v>
      </c>
      <c r="P83" s="67">
        <v>10490.514140462968</v>
      </c>
      <c r="Q83" s="67">
        <v>10961.048055026477</v>
      </c>
      <c r="R83" s="67">
        <v>11801.448212078767</v>
      </c>
      <c r="S83" s="67">
        <v>12872.545088038942</v>
      </c>
      <c r="T83" s="67">
        <v>15182.232926338322</v>
      </c>
      <c r="U83" s="67">
        <v>16358.534129623578</v>
      </c>
      <c r="V83" s="67">
        <v>16328.598697253501</v>
      </c>
      <c r="W83" s="67">
        <v>16893.273301347472</v>
      </c>
      <c r="X83" s="67">
        <v>18918.438862846746</v>
      </c>
      <c r="Y83" s="67">
        <v>18626.732871654756</v>
      </c>
      <c r="Z83" s="67">
        <v>18330.028346254749</v>
      </c>
      <c r="AA83" s="67">
        <v>19716.388465890475</v>
      </c>
    </row>
    <row r="84" spans="1:27">
      <c r="A84" s="19"/>
      <c r="B84" s="19"/>
    </row>
    <row r="85" spans="1:27">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87</v>
      </c>
      <c r="X85" s="7" t="s">
        <v>88</v>
      </c>
      <c r="Y85" s="7" t="s">
        <v>91</v>
      </c>
      <c r="Z85" s="7" t="s">
        <v>92</v>
      </c>
      <c r="AA85" s="7" t="s">
        <v>215</v>
      </c>
    </row>
    <row r="86" spans="1:27">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7</v>
      </c>
      <c r="C88" s="8">
        <v>6.5711984E-6</v>
      </c>
      <c r="D88" s="8">
        <v>6.6018155999999999E-6</v>
      </c>
      <c r="E88" s="8">
        <v>6.6230473E-6</v>
      </c>
      <c r="F88" s="8">
        <v>5.1244130000000002E-6</v>
      </c>
      <c r="G88" s="8">
        <v>1.6550964999999999E-5</v>
      </c>
      <c r="H88" s="8">
        <v>1.6676926000000001E-5</v>
      </c>
      <c r="I88" s="8">
        <v>1.8768635000000001E-5</v>
      </c>
      <c r="J88" s="8">
        <v>1.9481366E-5</v>
      </c>
      <c r="K88" s="8">
        <v>2.0767747999999999E-5</v>
      </c>
      <c r="L88" s="8">
        <v>2.1980975E-5</v>
      </c>
      <c r="M88" s="8">
        <v>2.2872217000000001E-5</v>
      </c>
      <c r="N88" s="8">
        <v>2.4992659999999999E-5</v>
      </c>
      <c r="O88" s="8">
        <v>2.7059823000000001E-5</v>
      </c>
      <c r="P88" s="8">
        <v>2.8761644E-5</v>
      </c>
      <c r="Q88" s="8">
        <v>3.0016887000000002E-5</v>
      </c>
      <c r="R88" s="8">
        <v>3.3395539999999998E-5</v>
      </c>
      <c r="S88" s="8">
        <v>3.4231925000000002E-5</v>
      </c>
      <c r="T88" s="8">
        <v>3.6186433E-5</v>
      </c>
      <c r="U88" s="8">
        <v>3.8691686999999999E-5</v>
      </c>
      <c r="V88" s="8">
        <v>4.1164329999999997E-5</v>
      </c>
      <c r="W88" s="8">
        <v>4.5009953999999999E-5</v>
      </c>
      <c r="X88" s="8">
        <v>4.7120284E-5</v>
      </c>
      <c r="Y88" s="8">
        <v>4.9539020000000003E-5</v>
      </c>
      <c r="Z88" s="8">
        <v>5.4049494999999998E-5</v>
      </c>
      <c r="AA88" s="8">
        <v>5.7067605999999999E-5</v>
      </c>
    </row>
    <row r="89" spans="1:27">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4</v>
      </c>
      <c r="C90" s="8">
        <v>1.2709873600000001E-5</v>
      </c>
      <c r="D90" s="8">
        <v>1.31665418E-5</v>
      </c>
      <c r="E90" s="8">
        <v>1.4470301199999999E-5</v>
      </c>
      <c r="F90" s="8">
        <v>3.3862257799999998E-6</v>
      </c>
      <c r="G90" s="8">
        <v>1.8736182241162</v>
      </c>
      <c r="H90" s="8">
        <v>2.6339777597699999E-2</v>
      </c>
      <c r="I90" s="8">
        <v>1.9287066117706999</v>
      </c>
      <c r="J90" s="8">
        <v>1.0493455949263999</v>
      </c>
      <c r="K90" s="8">
        <v>2.2459932099999997E-5</v>
      </c>
      <c r="L90" s="8">
        <v>1.3158916285594999</v>
      </c>
      <c r="M90" s="8">
        <v>2.39843585E-5</v>
      </c>
      <c r="N90" s="8">
        <v>3.1719514800000004E-3</v>
      </c>
      <c r="O90" s="8">
        <v>2.4647210316999998E-2</v>
      </c>
      <c r="P90" s="8">
        <v>1.4899437894799999E-2</v>
      </c>
      <c r="Q90" s="8">
        <v>2.3156887599999999E-5</v>
      </c>
      <c r="R90" s="8">
        <v>1.5925619978549999</v>
      </c>
      <c r="S90" s="8">
        <v>0.45884837077849999</v>
      </c>
      <c r="T90" s="8">
        <v>3.6971365000999998E-2</v>
      </c>
      <c r="U90" s="8">
        <v>0.29547107431399999</v>
      </c>
      <c r="V90" s="8">
        <v>0.60988602435600003</v>
      </c>
      <c r="W90" s="8">
        <v>0.181394787286</v>
      </c>
      <c r="X90" s="8">
        <v>0.38914900647399997</v>
      </c>
      <c r="Y90" s="8">
        <v>0.28370371693500002</v>
      </c>
      <c r="Z90" s="8">
        <v>6.3232535632660003</v>
      </c>
      <c r="AA90" s="8">
        <v>2.9403346500000001E-5</v>
      </c>
    </row>
    <row r="91" spans="1:27">
      <c r="A91" s="16" t="s">
        <v>26</v>
      </c>
      <c r="B91" s="16" t="s">
        <v>2</v>
      </c>
      <c r="C91" s="8">
        <v>6907.9144799999985</v>
      </c>
      <c r="D91" s="8">
        <v>6153.6979500000007</v>
      </c>
      <c r="E91" s="8">
        <v>6705.9317999999985</v>
      </c>
      <c r="F91" s="8">
        <v>7282.8323900000005</v>
      </c>
      <c r="G91" s="8">
        <v>9615.5373199999995</v>
      </c>
      <c r="H91" s="8">
        <v>8745.6575499999999</v>
      </c>
      <c r="I91" s="8">
        <v>9806.7099259999995</v>
      </c>
      <c r="J91" s="8">
        <v>9638.3218099999995</v>
      </c>
      <c r="K91" s="8">
        <v>8246.3839599999992</v>
      </c>
      <c r="L91" s="8">
        <v>7048.5677100000003</v>
      </c>
      <c r="M91" s="8">
        <v>7160.3962299999994</v>
      </c>
      <c r="N91" s="8">
        <v>8031.8247199999996</v>
      </c>
      <c r="O91" s="8">
        <v>7428.39473</v>
      </c>
      <c r="P91" s="8">
        <v>7412.6122400000004</v>
      </c>
      <c r="Q91" s="8">
        <v>6728.5467100000005</v>
      </c>
      <c r="R91" s="8">
        <v>7528.9934250000006</v>
      </c>
      <c r="S91" s="8">
        <v>7933.9318349999994</v>
      </c>
      <c r="T91" s="8">
        <v>7764.9907200000007</v>
      </c>
      <c r="U91" s="8">
        <v>7453.6024750000006</v>
      </c>
      <c r="V91" s="8">
        <v>7441.6029300000009</v>
      </c>
      <c r="W91" s="8">
        <v>8110.0613439999988</v>
      </c>
      <c r="X91" s="8">
        <v>7956.0453240000006</v>
      </c>
      <c r="Y91" s="8">
        <v>8218.9967659999984</v>
      </c>
      <c r="Z91" s="8">
        <v>7882.8465099999994</v>
      </c>
      <c r="AA91" s="8">
        <v>8431.2105300000003</v>
      </c>
    </row>
    <row r="92" spans="1:27">
      <c r="A92" s="16" t="s">
        <v>26</v>
      </c>
      <c r="B92" s="16" t="s">
        <v>90</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26</v>
      </c>
      <c r="B93" s="16" t="s">
        <v>9</v>
      </c>
      <c r="C93" s="8">
        <v>3003.4893668132263</v>
      </c>
      <c r="D93" s="8">
        <v>4279.5847900728022</v>
      </c>
      <c r="E93" s="8">
        <v>4471.1524778078328</v>
      </c>
      <c r="F93" s="8">
        <v>6037.9736576611513</v>
      </c>
      <c r="G93" s="8">
        <v>6027.7268122866035</v>
      </c>
      <c r="H93" s="8">
        <v>6647.1051195234841</v>
      </c>
      <c r="I93" s="8">
        <v>6799.9501045380457</v>
      </c>
      <c r="J93" s="8">
        <v>6780.320098907071</v>
      </c>
      <c r="K93" s="8">
        <v>6933.8865382542299</v>
      </c>
      <c r="L93" s="8">
        <v>6707.6474548295409</v>
      </c>
      <c r="M93" s="8">
        <v>7452.3742001564324</v>
      </c>
      <c r="N93" s="8">
        <v>7308.8880345769785</v>
      </c>
      <c r="O93" s="8">
        <v>7497.7566522909301</v>
      </c>
      <c r="P93" s="8">
        <v>6792.9880816851273</v>
      </c>
      <c r="Q93" s="8">
        <v>6914.6369492651038</v>
      </c>
      <c r="R93" s="8">
        <v>6867.8768596493455</v>
      </c>
      <c r="S93" s="8">
        <v>6815.0004546274504</v>
      </c>
      <c r="T93" s="8">
        <v>7114.0463831213519</v>
      </c>
      <c r="U93" s="8">
        <v>6858.2571571522103</v>
      </c>
      <c r="V93" s="8">
        <v>7577.0218419931825</v>
      </c>
      <c r="W93" s="8">
        <v>7483.0270265490781</v>
      </c>
      <c r="X93" s="8">
        <v>7726.0328994183637</v>
      </c>
      <c r="Y93" s="8">
        <v>7020.5111445235225</v>
      </c>
      <c r="Z93" s="8">
        <v>7277.2268823179938</v>
      </c>
      <c r="AA93" s="8">
        <v>6426.9541460352702</v>
      </c>
    </row>
    <row r="94" spans="1:27">
      <c r="A94" s="16" t="s">
        <v>26</v>
      </c>
      <c r="B94" s="16" t="s">
        <v>8</v>
      </c>
      <c r="C94" s="8">
        <v>1.6499917099999999E-5</v>
      </c>
      <c r="D94" s="8">
        <v>2.05891797E-5</v>
      </c>
      <c r="E94" s="8">
        <v>2.22709848E-5</v>
      </c>
      <c r="F94" s="8">
        <v>3.10841137E-5</v>
      </c>
      <c r="G94" s="8">
        <v>3.2576077600000001E-5</v>
      </c>
      <c r="H94" s="8">
        <v>3.9108836200000002E-5</v>
      </c>
      <c r="I94" s="8">
        <v>4.5414616499999999E-5</v>
      </c>
      <c r="J94" s="8">
        <v>5.3434767999999998E-5</v>
      </c>
      <c r="K94" s="8">
        <v>4.9170056799999998E-5</v>
      </c>
      <c r="L94" s="8">
        <v>5.1429717E-5</v>
      </c>
      <c r="M94" s="8">
        <v>5.1822676999999998E-5</v>
      </c>
      <c r="N94" s="8">
        <v>4.6702371499999994E-5</v>
      </c>
      <c r="O94" s="8">
        <v>5.0534480000000001E-5</v>
      </c>
      <c r="P94" s="8">
        <v>7.1309400000000005E-5</v>
      </c>
      <c r="Q94" s="8">
        <v>6.7748430000000006E-5</v>
      </c>
      <c r="R94" s="8">
        <v>7.3966333000000001E-5</v>
      </c>
      <c r="S94" s="8">
        <v>8.761519600000001E-5</v>
      </c>
      <c r="T94" s="8">
        <v>8.5565896000000009E-5</v>
      </c>
      <c r="U94" s="8">
        <v>9.1386475999999991E-5</v>
      </c>
      <c r="V94" s="8">
        <v>9.4138697999999988E-5</v>
      </c>
      <c r="W94" s="8">
        <v>8.6814067000000003E-5</v>
      </c>
      <c r="X94" s="8">
        <v>9.7022376000000009E-5</v>
      </c>
      <c r="Y94" s="8">
        <v>1.0484524099999999E-4</v>
      </c>
      <c r="Z94" s="8">
        <v>1.0277980199999999E-4</v>
      </c>
      <c r="AA94" s="8">
        <v>1.1038037E-4</v>
      </c>
    </row>
    <row r="95" spans="1:27">
      <c r="A95" s="16" t="s">
        <v>26</v>
      </c>
      <c r="B95" s="16" t="s">
        <v>83</v>
      </c>
      <c r="C95" s="8">
        <v>4.8500367500000003E-4</v>
      </c>
      <c r="D95" s="8">
        <v>5.1027871099999995E-4</v>
      </c>
      <c r="E95" s="8">
        <v>5.0992538500000003E-4</v>
      </c>
      <c r="F95" s="8">
        <v>5.1887582E-4</v>
      </c>
      <c r="G95" s="8">
        <v>5.1904952000000003E-4</v>
      </c>
      <c r="H95" s="8">
        <v>5.2932290300000001E-4</v>
      </c>
      <c r="I95" s="8">
        <v>5.3827650400000001E-4</v>
      </c>
      <c r="J95" s="8">
        <v>5.5343527400000001E-4</v>
      </c>
      <c r="K95" s="8">
        <v>5.9636254000000003E-4</v>
      </c>
      <c r="L95" s="8">
        <v>6.6264997499999997E-4</v>
      </c>
      <c r="M95" s="8">
        <v>7.0981320999999992E-4</v>
      </c>
      <c r="N95" s="8">
        <v>7.7800261999999999E-4</v>
      </c>
      <c r="O95" s="8">
        <v>8.4702014999999992E-4</v>
      </c>
      <c r="P95" s="8">
        <v>9.9408626999999993E-4</v>
      </c>
      <c r="Q95" s="8">
        <v>1.06701558E-3</v>
      </c>
      <c r="R95" s="8">
        <v>1.2405684200000001E-3</v>
      </c>
      <c r="S95" s="8">
        <v>1.2639493300000001E-3</v>
      </c>
      <c r="T95" s="8">
        <v>1.3526194099999999E-3</v>
      </c>
      <c r="U95" s="8">
        <v>1.4889688500000001E-3</v>
      </c>
      <c r="V95" s="8">
        <v>1.55094748E-3</v>
      </c>
      <c r="W95" s="8">
        <v>1.80381191E-3</v>
      </c>
      <c r="X95" s="8">
        <v>1.8298957299999999E-3</v>
      </c>
      <c r="Y95" s="8">
        <v>1.9200272199999999E-3</v>
      </c>
      <c r="Z95" s="8">
        <v>2.0894990199999998E-3</v>
      </c>
      <c r="AA95" s="8">
        <v>2.25090503E-3</v>
      </c>
    </row>
    <row r="96" spans="1:27">
      <c r="A96" s="16" t="s">
        <v>26</v>
      </c>
      <c r="B96" s="16" t="s">
        <v>192</v>
      </c>
      <c r="C96" s="8">
        <v>0</v>
      </c>
      <c r="D96" s="8">
        <v>0</v>
      </c>
      <c r="E96" s="8">
        <v>1.42903324E-4</v>
      </c>
      <c r="F96" s="8">
        <v>1.4828054099999999E-4</v>
      </c>
      <c r="G96" s="8">
        <v>1.8023705799999999E-4</v>
      </c>
      <c r="H96" s="8">
        <v>1.9118844300000001E-4</v>
      </c>
      <c r="I96" s="8">
        <v>2.2491862199999998E-4</v>
      </c>
      <c r="J96" s="8">
        <v>2.3789643599999999E-4</v>
      </c>
      <c r="K96" s="8">
        <v>2.47479962E-4</v>
      </c>
      <c r="L96" s="8">
        <v>2.6898557899999998E-4</v>
      </c>
      <c r="M96" s="8">
        <v>2.8383726600000002E-4</v>
      </c>
      <c r="N96" s="8">
        <v>3.0322287999999997E-4</v>
      </c>
      <c r="O96" s="8">
        <v>3.2564396600000002E-4</v>
      </c>
      <c r="P96" s="8">
        <v>3.5134905E-4</v>
      </c>
      <c r="Q96" s="8">
        <v>3.7541601000000001E-4</v>
      </c>
      <c r="R96" s="8">
        <v>4.1407296999999995E-4</v>
      </c>
      <c r="S96" s="8">
        <v>4.3563124500000001E-4</v>
      </c>
      <c r="T96" s="8">
        <v>4.6446500000000006E-4</v>
      </c>
      <c r="U96" s="8">
        <v>5.0298624999999995E-4</v>
      </c>
      <c r="V96" s="8">
        <v>5.3251046000000004E-4</v>
      </c>
      <c r="W96" s="8">
        <v>5.90549786E-4</v>
      </c>
      <c r="X96" s="8">
        <v>6.1167237999999995E-4</v>
      </c>
      <c r="Y96" s="8">
        <v>6.4513507999999992E-4</v>
      </c>
      <c r="Z96" s="8">
        <v>7.0998205000000008E-4</v>
      </c>
      <c r="AA96" s="8">
        <v>7.4899269000000004E-4</v>
      </c>
    </row>
    <row r="97" spans="1:27">
      <c r="A97" s="16" t="s">
        <v>26</v>
      </c>
      <c r="B97" s="16" t="s">
        <v>15</v>
      </c>
      <c r="C97" s="8">
        <v>1.7141709999999999</v>
      </c>
      <c r="D97" s="8">
        <v>2.2135565000000001</v>
      </c>
      <c r="E97" s="8">
        <v>2.0916592999999999</v>
      </c>
      <c r="F97" s="8">
        <v>3.0436390000000002</v>
      </c>
      <c r="G97" s="8">
        <v>4.1809935999999999</v>
      </c>
      <c r="H97" s="8">
        <v>4.9033256999999999</v>
      </c>
      <c r="I97" s="8">
        <v>6.3408645999999997</v>
      </c>
      <c r="J97" s="8">
        <v>8.6790415999999997</v>
      </c>
      <c r="K97" s="8">
        <v>10.984227199999999</v>
      </c>
      <c r="L97" s="8">
        <v>14.845409</v>
      </c>
      <c r="M97" s="8">
        <v>17.705722000000002</v>
      </c>
      <c r="N97" s="8">
        <v>17.880748000000001</v>
      </c>
      <c r="O97" s="8">
        <v>22.460035399999999</v>
      </c>
      <c r="P97" s="8">
        <v>26.096231300000003</v>
      </c>
      <c r="Q97" s="8">
        <v>28.489488999999999</v>
      </c>
      <c r="R97" s="8">
        <v>38.635255999999998</v>
      </c>
      <c r="S97" s="8">
        <v>41.735780999999996</v>
      </c>
      <c r="T97" s="8">
        <v>47.267932999999999</v>
      </c>
      <c r="U97" s="8">
        <v>57.993993500000002</v>
      </c>
      <c r="V97" s="8">
        <v>64.112628000000001</v>
      </c>
      <c r="W97" s="8">
        <v>65.135268999999994</v>
      </c>
      <c r="X97" s="8">
        <v>77.959040000000002</v>
      </c>
      <c r="Y97" s="8">
        <v>87.406364999999994</v>
      </c>
      <c r="Z97" s="8">
        <v>111.633566</v>
      </c>
      <c r="AA97" s="8">
        <v>105.94457899999999</v>
      </c>
    </row>
    <row r="98" spans="1:27">
      <c r="A98" s="16" t="s">
        <v>26</v>
      </c>
      <c r="B98" s="16" t="s">
        <v>6</v>
      </c>
      <c r="C98" s="8">
        <v>1.2849313999999999E-6</v>
      </c>
      <c r="D98" s="8">
        <v>1.3789339999999999E-6</v>
      </c>
      <c r="E98" s="8">
        <v>1.4720242E-6</v>
      </c>
      <c r="F98" s="8">
        <v>3.4425600000000001E-2</v>
      </c>
      <c r="G98" s="8">
        <v>1.6919062000000001E-6</v>
      </c>
      <c r="H98" s="8">
        <v>1.8051796E-6</v>
      </c>
      <c r="I98" s="8">
        <v>1.6001932E-2</v>
      </c>
      <c r="J98" s="8">
        <v>2.0738097999999999E-6</v>
      </c>
      <c r="K98" s="8">
        <v>2.1999271999999999E-6</v>
      </c>
      <c r="L98" s="8">
        <v>2.3608217999999998E-6</v>
      </c>
      <c r="M98" s="8">
        <v>2.5118810000000002E-6</v>
      </c>
      <c r="N98" s="8">
        <v>2.6910920000000002E-6</v>
      </c>
      <c r="O98" s="8">
        <v>2.8764406999999999E-6</v>
      </c>
      <c r="P98" s="8">
        <v>3.0833311999999999E-6</v>
      </c>
      <c r="Q98" s="8">
        <v>3.2849584000000002E-6</v>
      </c>
      <c r="R98" s="8">
        <v>2.7003491000000001E-2</v>
      </c>
      <c r="S98" s="8">
        <v>3.7692269E-6</v>
      </c>
      <c r="T98" s="8">
        <v>4.0410555000000001E-6</v>
      </c>
      <c r="U98" s="8">
        <v>9.0043120000000004E-3</v>
      </c>
      <c r="V98" s="8">
        <v>4.6085206000000002E-6</v>
      </c>
      <c r="W98" s="8">
        <v>9.0049410000000007E-3</v>
      </c>
      <c r="X98" s="8">
        <v>5.2926406999999998E-6</v>
      </c>
      <c r="Y98" s="8">
        <v>5.6367003000000004E-6</v>
      </c>
      <c r="Z98" s="8">
        <v>6.1294019999999998E-6</v>
      </c>
      <c r="AA98" s="8">
        <v>1.2006434999999999E-2</v>
      </c>
    </row>
    <row r="99" spans="1:27">
      <c r="A99" s="77" t="s">
        <v>82</v>
      </c>
      <c r="B99" s="77"/>
      <c r="C99" s="67">
        <v>9913.1185398828202</v>
      </c>
      <c r="D99" s="67">
        <v>10435.496848587985</v>
      </c>
      <c r="E99" s="67">
        <v>11179.176634772897</v>
      </c>
      <c r="F99" s="67">
        <v>13323.884819012266</v>
      </c>
      <c r="G99" s="67">
        <v>15649.319494216248</v>
      </c>
      <c r="H99" s="67">
        <v>15397.693113103367</v>
      </c>
      <c r="I99" s="67">
        <v>16614.946431060191</v>
      </c>
      <c r="J99" s="67">
        <v>16428.371162423649</v>
      </c>
      <c r="K99" s="67">
        <v>15191.255663894397</v>
      </c>
      <c r="L99" s="67">
        <v>13772.377472865168</v>
      </c>
      <c r="M99" s="67">
        <v>14630.477246998042</v>
      </c>
      <c r="N99" s="67">
        <v>15358.597830140079</v>
      </c>
      <c r="O99" s="67">
        <v>14948.637318036108</v>
      </c>
      <c r="P99" s="67">
        <v>14231.712901012717</v>
      </c>
      <c r="Q99" s="67">
        <v>13671.674714903857</v>
      </c>
      <c r="R99" s="67">
        <v>14437.126868141466</v>
      </c>
      <c r="S99" s="67">
        <v>14791.12874419515</v>
      </c>
      <c r="T99" s="67">
        <v>14926.343950364149</v>
      </c>
      <c r="U99" s="67">
        <v>14370.160223071785</v>
      </c>
      <c r="V99" s="67">
        <v>15083.34950938703</v>
      </c>
      <c r="W99" s="67">
        <v>15658.41656546308</v>
      </c>
      <c r="X99" s="67">
        <v>15760.429003428248</v>
      </c>
      <c r="Y99" s="67">
        <v>15327.20070442372</v>
      </c>
      <c r="Z99" s="67">
        <v>15278.033174321028</v>
      </c>
      <c r="AA99" s="67">
        <v>14964.124458219314</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87</v>
      </c>
      <c r="X103" s="7" t="s">
        <v>88</v>
      </c>
      <c r="Y103" s="7" t="s">
        <v>91</v>
      </c>
      <c r="Z103" s="7" t="s">
        <v>92</v>
      </c>
      <c r="AA103" s="7" t="s">
        <v>215</v>
      </c>
    </row>
    <row r="104" spans="1:27">
      <c r="A104" s="16" t="s">
        <v>16</v>
      </c>
      <c r="B104" s="16" t="s">
        <v>207</v>
      </c>
      <c r="C104" s="8">
        <v>1856.7886095078072</v>
      </c>
      <c r="D104" s="8">
        <v>3766.5845190900445</v>
      </c>
      <c r="E104" s="8">
        <v>4487.6297811971299</v>
      </c>
      <c r="F104" s="8">
        <v>10280.740003869183</v>
      </c>
      <c r="G104" s="8">
        <v>11348.50414269644</v>
      </c>
      <c r="H104" s="8">
        <v>10922.847926946431</v>
      </c>
      <c r="I104" s="8">
        <v>11401.354777234155</v>
      </c>
      <c r="J104" s="8">
        <v>11374.296040139996</v>
      </c>
      <c r="K104" s="8">
        <v>12233.41120594799</v>
      </c>
      <c r="L104" s="8">
        <v>12112.70506833433</v>
      </c>
      <c r="M104" s="8">
        <v>12579.65272767884</v>
      </c>
      <c r="N104" s="8">
        <v>12397.751137471731</v>
      </c>
      <c r="O104" s="8">
        <v>12454.443909236559</v>
      </c>
      <c r="P104" s="8">
        <v>12236.836636049249</v>
      </c>
      <c r="Q104" s="8">
        <v>11508.67710111222</v>
      </c>
      <c r="R104" s="8">
        <v>14756.949361564051</v>
      </c>
      <c r="S104" s="8">
        <v>14606.876271984791</v>
      </c>
      <c r="T104" s="8">
        <v>15388.14426160684</v>
      </c>
      <c r="U104" s="8">
        <v>15832.571967350672</v>
      </c>
      <c r="V104" s="8">
        <v>15998.753763113438</v>
      </c>
      <c r="W104" s="8">
        <v>15682.210747308431</v>
      </c>
      <c r="X104" s="8">
        <v>14636.48745074874</v>
      </c>
      <c r="Y104" s="8">
        <v>15203.11642916667</v>
      </c>
      <c r="Z104" s="8">
        <v>8542.9879190412212</v>
      </c>
      <c r="AA104" s="8">
        <v>12652.114279011979</v>
      </c>
    </row>
    <row r="105" spans="1:27" collapsed="1">
      <c r="A105" s="16" t="s">
        <v>16</v>
      </c>
      <c r="B105" s="16" t="s">
        <v>193</v>
      </c>
      <c r="C105" s="8">
        <v>3471.1611270635203</v>
      </c>
      <c r="D105" s="8">
        <v>3586.7676591518989</v>
      </c>
      <c r="E105" s="8">
        <v>3826.0189707281761</v>
      </c>
      <c r="F105" s="8">
        <v>4104.669687124484</v>
      </c>
      <c r="G105" s="8">
        <v>14545.836510057787</v>
      </c>
      <c r="H105" s="8">
        <v>13775.840606729405</v>
      </c>
      <c r="I105" s="8">
        <v>15214.254236885716</v>
      </c>
      <c r="J105" s="8">
        <v>15514.933990209462</v>
      </c>
      <c r="K105" s="8">
        <v>15713.760300505799</v>
      </c>
      <c r="L105" s="8">
        <v>15935.244142212403</v>
      </c>
      <c r="M105" s="8">
        <v>16873.579285771073</v>
      </c>
      <c r="N105" s="8">
        <v>16357.599986496271</v>
      </c>
      <c r="O105" s="8">
        <v>15804.598883386467</v>
      </c>
      <c r="P105" s="8">
        <v>16107.01742140134</v>
      </c>
      <c r="Q105" s="8">
        <v>15257.522504720768</v>
      </c>
      <c r="R105" s="8">
        <v>15752.682041889504</v>
      </c>
      <c r="S105" s="8">
        <v>15355.965515856193</v>
      </c>
      <c r="T105" s="8">
        <v>14908.085557176903</v>
      </c>
      <c r="U105" s="8">
        <v>16207.763805251629</v>
      </c>
      <c r="V105" s="8">
        <v>16098.053069948226</v>
      </c>
      <c r="W105" s="8">
        <v>13864.030619190744</v>
      </c>
      <c r="X105" s="8">
        <v>13654.416276289574</v>
      </c>
      <c r="Y105" s="8">
        <v>14010.008749372319</v>
      </c>
      <c r="Z105" s="8">
        <v>14199.20610609389</v>
      </c>
      <c r="AA105" s="8">
        <v>14637.056002452708</v>
      </c>
    </row>
    <row r="106" spans="1:27">
      <c r="A106" s="16" t="s">
        <v>16</v>
      </c>
      <c r="B106" s="16" t="s">
        <v>93</v>
      </c>
      <c r="C106" s="8">
        <v>240.34925139999996</v>
      </c>
      <c r="D106" s="8">
        <v>269.80450040000005</v>
      </c>
      <c r="E106" s="8">
        <v>290.92948999999999</v>
      </c>
      <c r="F106" s="8">
        <v>279.9239164</v>
      </c>
      <c r="G106" s="8">
        <v>416.6054319000001</v>
      </c>
      <c r="H106" s="8">
        <v>564.78195670000002</v>
      </c>
      <c r="I106" s="8">
        <v>773.3755185</v>
      </c>
      <c r="J106" s="8">
        <v>1007.6225504000001</v>
      </c>
      <c r="K106" s="8">
        <v>1264.8553089</v>
      </c>
      <c r="L106" s="8">
        <v>1557.1967869999999</v>
      </c>
      <c r="M106" s="8">
        <v>1950.8161763999997</v>
      </c>
      <c r="N106" s="8">
        <v>2334.1563297000002</v>
      </c>
      <c r="O106" s="8">
        <v>2770.5569203999999</v>
      </c>
      <c r="P106" s="8">
        <v>3211.8078587000005</v>
      </c>
      <c r="Q106" s="8">
        <v>3575.0624559999997</v>
      </c>
      <c r="R106" s="8">
        <v>4249.5594810000011</v>
      </c>
      <c r="S106" s="8">
        <v>4834.2382435000009</v>
      </c>
      <c r="T106" s="8">
        <v>5451.4018569999998</v>
      </c>
      <c r="U106" s="8">
        <v>6263.3998019999999</v>
      </c>
      <c r="V106" s="8">
        <v>7108.1642705000004</v>
      </c>
      <c r="W106" s="8">
        <v>7591.0041679999995</v>
      </c>
      <c r="X106" s="8">
        <v>8758.8424770000001</v>
      </c>
      <c r="Y106" s="8">
        <v>9525.6221970000006</v>
      </c>
      <c r="Z106" s="8">
        <v>10314.312759999999</v>
      </c>
      <c r="AA106" s="8">
        <v>10843.792522000002</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87</v>
      </c>
      <c r="X108" s="7" t="s">
        <v>88</v>
      </c>
      <c r="Y108" s="7" t="s">
        <v>91</v>
      </c>
      <c r="Z108" s="7" t="s">
        <v>92</v>
      </c>
      <c r="AA108" s="7" t="s">
        <v>215</v>
      </c>
    </row>
    <row r="109" spans="1:27">
      <c r="A109" s="16" t="s">
        <v>22</v>
      </c>
      <c r="B109" s="16" t="s">
        <v>207</v>
      </c>
      <c r="C109" s="8">
        <v>373.12695998731601</v>
      </c>
      <c r="D109" s="8">
        <v>1342.4514011213701</v>
      </c>
      <c r="E109" s="8">
        <v>1334.8680552262499</v>
      </c>
      <c r="F109" s="8">
        <v>5306.7724151520606</v>
      </c>
      <c r="G109" s="8">
        <v>5862.6902746567803</v>
      </c>
      <c r="H109" s="8">
        <v>5635.6129261296701</v>
      </c>
      <c r="I109" s="8">
        <v>5824.4544285247503</v>
      </c>
      <c r="J109" s="8">
        <v>5755.3669313363998</v>
      </c>
      <c r="K109" s="8">
        <v>5690.5986731630101</v>
      </c>
      <c r="L109" s="8">
        <v>5765.7648933873797</v>
      </c>
      <c r="M109" s="8">
        <v>5903.981684038079</v>
      </c>
      <c r="N109" s="8">
        <v>5840.7026699124599</v>
      </c>
      <c r="O109" s="8">
        <v>5908.5057667408601</v>
      </c>
      <c r="P109" s="8">
        <v>5816.9678719084895</v>
      </c>
      <c r="Q109" s="8">
        <v>5600.7381507492501</v>
      </c>
      <c r="R109" s="8">
        <v>5686.7329579445204</v>
      </c>
      <c r="S109" s="8">
        <v>5606.6929086435803</v>
      </c>
      <c r="T109" s="8">
        <v>5504.5146127128601</v>
      </c>
      <c r="U109" s="8">
        <v>5781.8073797755305</v>
      </c>
      <c r="V109" s="8">
        <v>5731.3521964524798</v>
      </c>
      <c r="W109" s="8">
        <v>5076.9152074450503</v>
      </c>
      <c r="X109" s="8">
        <v>4547.2042316910502</v>
      </c>
      <c r="Y109" s="8">
        <v>4405.8692857223105</v>
      </c>
      <c r="Z109" s="8">
        <v>305.38165971094008</v>
      </c>
      <c r="AA109" s="8">
        <v>311.08271932770003</v>
      </c>
    </row>
    <row r="110" spans="1:27">
      <c r="A110" s="16" t="s">
        <v>22</v>
      </c>
      <c r="B110" s="16" t="s">
        <v>193</v>
      </c>
      <c r="C110" s="8">
        <v>2400.2681000000002</v>
      </c>
      <c r="D110" s="8">
        <v>2511.5291299999999</v>
      </c>
      <c r="E110" s="8">
        <v>2846.2816567303148</v>
      </c>
      <c r="F110" s="8">
        <v>3134.0940778634008</v>
      </c>
      <c r="G110" s="8">
        <v>7442.6279887514384</v>
      </c>
      <c r="H110" s="8">
        <v>7154.6703096410665</v>
      </c>
      <c r="I110" s="8">
        <v>7827.5397991088676</v>
      </c>
      <c r="J110" s="8">
        <v>7955.0577862321388</v>
      </c>
      <c r="K110" s="8">
        <v>7455.4630531199864</v>
      </c>
      <c r="L110" s="8">
        <v>7734.2562287432092</v>
      </c>
      <c r="M110" s="8">
        <v>8620.4447637265985</v>
      </c>
      <c r="N110" s="8">
        <v>8300.3276929519761</v>
      </c>
      <c r="O110" s="8">
        <v>7682.4169800279242</v>
      </c>
      <c r="P110" s="8">
        <v>7886.6636290653842</v>
      </c>
      <c r="Q110" s="8">
        <v>7240.9357206962441</v>
      </c>
      <c r="R110" s="8">
        <v>7711.4984977105696</v>
      </c>
      <c r="S110" s="8">
        <v>7495.7249515775766</v>
      </c>
      <c r="T110" s="8">
        <v>7178.4075521732639</v>
      </c>
      <c r="U110" s="8">
        <v>8269.8301244046834</v>
      </c>
      <c r="V110" s="8">
        <v>8247.6310955061999</v>
      </c>
      <c r="W110" s="8">
        <v>7088.0968658512702</v>
      </c>
      <c r="X110" s="8">
        <v>6360.4614236001735</v>
      </c>
      <c r="Y110" s="8">
        <v>6762.9918207753444</v>
      </c>
      <c r="Z110" s="8">
        <v>6696.6381968711703</v>
      </c>
      <c r="AA110" s="8">
        <v>7222.1535076465298</v>
      </c>
    </row>
    <row r="111" spans="1:27">
      <c r="A111" s="16" t="s">
        <v>22</v>
      </c>
      <c r="B111" s="16" t="s">
        <v>93</v>
      </c>
      <c r="C111" s="8">
        <v>92.993804999999995</v>
      </c>
      <c r="D111" s="8">
        <v>107.52558000000001</v>
      </c>
      <c r="E111" s="8">
        <v>117.65591999999999</v>
      </c>
      <c r="F111" s="8">
        <v>113.22272</v>
      </c>
      <c r="G111" s="8">
        <v>158.33539200000001</v>
      </c>
      <c r="H111" s="8">
        <v>214.37731000000002</v>
      </c>
      <c r="I111" s="8">
        <v>282.10387000000003</v>
      </c>
      <c r="J111" s="8">
        <v>361.74173000000002</v>
      </c>
      <c r="K111" s="8">
        <v>447.22827999999998</v>
      </c>
      <c r="L111" s="8">
        <v>555.45871</v>
      </c>
      <c r="M111" s="8">
        <v>678.95106999999996</v>
      </c>
      <c r="N111" s="8">
        <v>829.72427000000005</v>
      </c>
      <c r="O111" s="8">
        <v>990.32483000000002</v>
      </c>
      <c r="P111" s="8">
        <v>1161.01424</v>
      </c>
      <c r="Q111" s="8">
        <v>1328.3656099999998</v>
      </c>
      <c r="R111" s="8">
        <v>1537.6210599999999</v>
      </c>
      <c r="S111" s="8">
        <v>1757.25269</v>
      </c>
      <c r="T111" s="8">
        <v>1973.40717</v>
      </c>
      <c r="U111" s="8">
        <v>2289.5662000000002</v>
      </c>
      <c r="V111" s="8">
        <v>2574.5906300000001</v>
      </c>
      <c r="W111" s="8">
        <v>2715.7927300000001</v>
      </c>
      <c r="X111" s="8">
        <v>3140.8596600000001</v>
      </c>
      <c r="Y111" s="8">
        <v>3356.4938000000002</v>
      </c>
      <c r="Z111" s="8">
        <v>3563.59942</v>
      </c>
      <c r="AA111" s="8">
        <v>3767.55467</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87</v>
      </c>
      <c r="X113" s="7" t="s">
        <v>88</v>
      </c>
      <c r="Y113" s="7" t="s">
        <v>91</v>
      </c>
      <c r="Z113" s="7" t="s">
        <v>92</v>
      </c>
      <c r="AA113" s="7" t="s">
        <v>215</v>
      </c>
    </row>
    <row r="114" spans="1:27">
      <c r="A114" s="16" t="s">
        <v>23</v>
      </c>
      <c r="B114" s="16" t="s">
        <v>207</v>
      </c>
      <c r="C114" s="8">
        <v>191.15689397455597</v>
      </c>
      <c r="D114" s="8">
        <v>199.00476761464</v>
      </c>
      <c r="E114" s="8">
        <v>205.46066267409998</v>
      </c>
      <c r="F114" s="8">
        <v>1519.7599481986902</v>
      </c>
      <c r="G114" s="8">
        <v>1561.0260833725201</v>
      </c>
      <c r="H114" s="8">
        <v>1545.04726660083</v>
      </c>
      <c r="I114" s="8">
        <v>1593.8560366730701</v>
      </c>
      <c r="J114" s="8">
        <v>1591.2352444896101</v>
      </c>
      <c r="K114" s="8">
        <v>1579.24142634027</v>
      </c>
      <c r="L114" s="8">
        <v>1596.7090942114601</v>
      </c>
      <c r="M114" s="8">
        <v>1600.6980836566299</v>
      </c>
      <c r="N114" s="8">
        <v>1586.9660738939001</v>
      </c>
      <c r="O114" s="8">
        <v>1604.6347474475899</v>
      </c>
      <c r="P114" s="8">
        <v>1588.62642242275</v>
      </c>
      <c r="Q114" s="8">
        <v>1571.90034841788</v>
      </c>
      <c r="R114" s="8">
        <v>3356.6216125025499</v>
      </c>
      <c r="S114" s="8">
        <v>3362.7777849436497</v>
      </c>
      <c r="T114" s="8">
        <v>4015.5463722782697</v>
      </c>
      <c r="U114" s="8">
        <v>4095.5627485208402</v>
      </c>
      <c r="V114" s="8">
        <v>4072.46000695764</v>
      </c>
      <c r="W114" s="8">
        <v>5029.1541423646704</v>
      </c>
      <c r="X114" s="8">
        <v>5229.9929622571899</v>
      </c>
      <c r="Y114" s="8">
        <v>6822.6475109288003</v>
      </c>
      <c r="Z114" s="8">
        <v>5461.8377263614002</v>
      </c>
      <c r="AA114" s="8">
        <v>8051.6715364595002</v>
      </c>
    </row>
    <row r="115" spans="1:27">
      <c r="A115" s="16" t="s">
        <v>23</v>
      </c>
      <c r="B115" s="16" t="s">
        <v>193</v>
      </c>
      <c r="C115" s="8">
        <v>1070.8930270635201</v>
      </c>
      <c r="D115" s="8">
        <v>1075.238529151899</v>
      </c>
      <c r="E115" s="8">
        <v>979.7370189418391</v>
      </c>
      <c r="F115" s="8">
        <v>970.57515267765802</v>
      </c>
      <c r="G115" s="8">
        <v>7103.2079613026281</v>
      </c>
      <c r="H115" s="8">
        <v>6621.1697166243521</v>
      </c>
      <c r="I115" s="8">
        <v>7386.7138185725817</v>
      </c>
      <c r="J115" s="8">
        <v>7559.8755619977646</v>
      </c>
      <c r="K115" s="8">
        <v>8258.2965748797251</v>
      </c>
      <c r="L115" s="8">
        <v>8200.9872005423258</v>
      </c>
      <c r="M115" s="8">
        <v>8253.1337884981695</v>
      </c>
      <c r="N115" s="8">
        <v>8057.2715347802578</v>
      </c>
      <c r="O115" s="8">
        <v>8122.1811100050063</v>
      </c>
      <c r="P115" s="8">
        <v>8220.3529537584618</v>
      </c>
      <c r="Q115" s="8">
        <v>8016.5859094452899</v>
      </c>
      <c r="R115" s="8">
        <v>8041.1825870042958</v>
      </c>
      <c r="S115" s="8">
        <v>7860.2395812852601</v>
      </c>
      <c r="T115" s="8">
        <v>7729.6768970988314</v>
      </c>
      <c r="U115" s="8">
        <v>7937.9324822454346</v>
      </c>
      <c r="V115" s="8">
        <v>7850.4207368391799</v>
      </c>
      <c r="W115" s="8">
        <v>6775.9324149370204</v>
      </c>
      <c r="X115" s="8">
        <v>7293.9534655229545</v>
      </c>
      <c r="Y115" s="8">
        <v>7247.0154318287696</v>
      </c>
      <c r="Z115" s="8">
        <v>7502.5663177530496</v>
      </c>
      <c r="AA115" s="8">
        <v>7414.9007147438197</v>
      </c>
    </row>
    <row r="116" spans="1:27">
      <c r="A116" s="16" t="s">
        <v>23</v>
      </c>
      <c r="B116" s="16" t="s">
        <v>93</v>
      </c>
      <c r="C116" s="8">
        <v>35.196120000000001</v>
      </c>
      <c r="D116" s="8">
        <v>45.581287000000003</v>
      </c>
      <c r="E116" s="8">
        <v>56.154649999999997</v>
      </c>
      <c r="F116" s="8">
        <v>57.845917</v>
      </c>
      <c r="G116" s="8">
        <v>91.815239000000005</v>
      </c>
      <c r="H116" s="8">
        <v>134.71913599999999</v>
      </c>
      <c r="I116" s="8">
        <v>187.13801999999998</v>
      </c>
      <c r="J116" s="8">
        <v>246.15284</v>
      </c>
      <c r="K116" s="8">
        <v>310.48352999999997</v>
      </c>
      <c r="L116" s="8">
        <v>393.58383000000003</v>
      </c>
      <c r="M116" s="8">
        <v>486.89058</v>
      </c>
      <c r="N116" s="8">
        <v>588.41476999999998</v>
      </c>
      <c r="O116" s="8">
        <v>702.61930000000007</v>
      </c>
      <c r="P116" s="8">
        <v>824.32288000000005</v>
      </c>
      <c r="Q116" s="8">
        <v>961.65818000000002</v>
      </c>
      <c r="R116" s="8">
        <v>1124.88678</v>
      </c>
      <c r="S116" s="8">
        <v>1287.4401</v>
      </c>
      <c r="T116" s="8">
        <v>1467.7975000000001</v>
      </c>
      <c r="U116" s="8">
        <v>1664.88258</v>
      </c>
      <c r="V116" s="8">
        <v>1866.21228</v>
      </c>
      <c r="W116" s="8">
        <v>2056.6927100000003</v>
      </c>
      <c r="X116" s="8">
        <v>2313.30555</v>
      </c>
      <c r="Y116" s="8">
        <v>2539.2235499999997</v>
      </c>
      <c r="Z116" s="8">
        <v>2776.5398399999999</v>
      </c>
      <c r="AA116" s="8">
        <v>2921.0648299999998</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87</v>
      </c>
      <c r="X118" s="7" t="s">
        <v>88</v>
      </c>
      <c r="Y118" s="7" t="s">
        <v>91</v>
      </c>
      <c r="Z118" s="7" t="s">
        <v>92</v>
      </c>
      <c r="AA118" s="7" t="s">
        <v>215</v>
      </c>
    </row>
    <row r="119" spans="1:27">
      <c r="A119" s="16" t="s">
        <v>24</v>
      </c>
      <c r="B119" s="16" t="s">
        <v>207</v>
      </c>
      <c r="C119" s="8">
        <v>1058.3715192646102</v>
      </c>
      <c r="D119" s="8">
        <v>1995.3372523497599</v>
      </c>
      <c r="E119" s="8">
        <v>2731.5873005723602</v>
      </c>
      <c r="F119" s="8">
        <v>2704.282692705</v>
      </c>
      <c r="G119" s="8">
        <v>3056.1546135368999</v>
      </c>
      <c r="H119" s="8">
        <v>2909.9192225145498</v>
      </c>
      <c r="I119" s="8">
        <v>3102.58530510316</v>
      </c>
      <c r="J119" s="8">
        <v>3151.7088163535</v>
      </c>
      <c r="K119" s="8">
        <v>4119.8982173983004</v>
      </c>
      <c r="L119" s="8">
        <v>3897.8693855846</v>
      </c>
      <c r="M119" s="8">
        <v>4184.7017023255003</v>
      </c>
      <c r="N119" s="8">
        <v>4097.3888121908003</v>
      </c>
      <c r="O119" s="8">
        <v>4058.2993298805995</v>
      </c>
      <c r="P119" s="8">
        <v>3953.2269455476007</v>
      </c>
      <c r="Q119" s="8">
        <v>3499.4381361199999</v>
      </c>
      <c r="R119" s="8">
        <v>3670.6959367139998</v>
      </c>
      <c r="S119" s="8">
        <v>3669.2148972782998</v>
      </c>
      <c r="T119" s="8">
        <v>3662.3420379550998</v>
      </c>
      <c r="U119" s="8">
        <v>3677.8681361260997</v>
      </c>
      <c r="V119" s="8">
        <v>3862.8650730632999</v>
      </c>
      <c r="W119" s="8">
        <v>3416.5369719626001</v>
      </c>
      <c r="X119" s="8">
        <v>2736.6376347702999</v>
      </c>
      <c r="Y119" s="8">
        <v>1917.6967090941</v>
      </c>
      <c r="Z119" s="8">
        <v>1397.3003796691999</v>
      </c>
      <c r="AA119" s="8">
        <v>1406.8682546878999</v>
      </c>
    </row>
    <row r="120" spans="1:27">
      <c r="A120" s="16" t="s">
        <v>24</v>
      </c>
      <c r="B120" s="16" t="s">
        <v>193</v>
      </c>
      <c r="C120" s="8">
        <v>0</v>
      </c>
      <c r="D120" s="8">
        <v>0</v>
      </c>
      <c r="E120" s="8">
        <v>7.4241372999999996E-5</v>
      </c>
      <c r="F120" s="8">
        <v>2.0895160000000001E-4</v>
      </c>
      <c r="G120" s="8">
        <v>2.54521356E-4</v>
      </c>
      <c r="H120" s="8">
        <v>2.5924482200000002E-4</v>
      </c>
      <c r="I120" s="8">
        <v>2.5440890399999999E-4</v>
      </c>
      <c r="J120" s="8">
        <v>2.5995859199999999E-4</v>
      </c>
      <c r="K120" s="8">
        <v>2.7447452999999997E-4</v>
      </c>
      <c r="L120" s="8">
        <v>2.8452966599999999E-4</v>
      </c>
      <c r="M120" s="8">
        <v>2.8176967E-4</v>
      </c>
      <c r="N120" s="8">
        <v>2.7403659199999998E-4</v>
      </c>
      <c r="O120" s="8">
        <v>2.7862557000000001E-4</v>
      </c>
      <c r="P120" s="8">
        <v>2.8671366300000002E-4</v>
      </c>
      <c r="Q120" s="8">
        <v>2.8773148999999999E-4</v>
      </c>
      <c r="R120" s="8">
        <v>3.0134564E-4</v>
      </c>
      <c r="S120" s="8">
        <v>2.9916574999999998E-4</v>
      </c>
      <c r="T120" s="8">
        <v>3.6436575999999996E-4</v>
      </c>
      <c r="U120" s="8">
        <v>3.9037519399999997E-4</v>
      </c>
      <c r="V120" s="8">
        <v>3.8842990000000001E-4</v>
      </c>
      <c r="W120" s="8">
        <v>4.0390816999999999E-4</v>
      </c>
      <c r="X120" s="8">
        <v>4.1586583000000001E-4</v>
      </c>
      <c r="Y120" s="8">
        <v>4.6261744999999996E-4</v>
      </c>
      <c r="Z120" s="8">
        <v>4.6626760999999997E-4</v>
      </c>
      <c r="AA120" s="8">
        <v>5.7845134000000006E-4</v>
      </c>
    </row>
    <row r="121" spans="1:27">
      <c r="A121" s="16" t="s">
        <v>24</v>
      </c>
      <c r="B121" s="16" t="s">
        <v>93</v>
      </c>
      <c r="C121" s="8">
        <v>44.191451999999998</v>
      </c>
      <c r="D121" s="8">
        <v>49.134064000000002</v>
      </c>
      <c r="E121" s="8">
        <v>52.586840000000002</v>
      </c>
      <c r="F121" s="8">
        <v>52.308514000000002</v>
      </c>
      <c r="G121" s="8">
        <v>91.945661999999999</v>
      </c>
      <c r="H121" s="8">
        <v>124.871174</v>
      </c>
      <c r="I121" s="8">
        <v>188.66732999999999</v>
      </c>
      <c r="J121" s="8">
        <v>261.18131</v>
      </c>
      <c r="K121" s="8">
        <v>346.44969000000003</v>
      </c>
      <c r="L121" s="8">
        <v>409.88688000000002</v>
      </c>
      <c r="M121" s="8">
        <v>550.87307599999997</v>
      </c>
      <c r="N121" s="8">
        <v>650.15624500000001</v>
      </c>
      <c r="O121" s="8">
        <v>766.62452999999994</v>
      </c>
      <c r="P121" s="8">
        <v>877.29989</v>
      </c>
      <c r="Q121" s="8">
        <v>894.87118999999996</v>
      </c>
      <c r="R121" s="8">
        <v>1133.01036</v>
      </c>
      <c r="S121" s="8">
        <v>1285.0360900000001</v>
      </c>
      <c r="T121" s="8">
        <v>1450.5514600000001</v>
      </c>
      <c r="U121" s="8">
        <v>1671.9008999999999</v>
      </c>
      <c r="V121" s="8">
        <v>1956.6227899999999</v>
      </c>
      <c r="W121" s="8">
        <v>2053.0840499999999</v>
      </c>
      <c r="X121" s="8">
        <v>2455.7036000000003</v>
      </c>
      <c r="Y121" s="8">
        <v>2720.2712800000004</v>
      </c>
      <c r="Z121" s="8">
        <v>2980.0173599999998</v>
      </c>
      <c r="AA121" s="8">
        <v>3119.0091000000002</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87</v>
      </c>
      <c r="X123" s="7" t="s">
        <v>88</v>
      </c>
      <c r="Y123" s="7" t="s">
        <v>91</v>
      </c>
      <c r="Z123" s="7" t="s">
        <v>92</v>
      </c>
      <c r="AA123" s="7" t="s">
        <v>215</v>
      </c>
    </row>
    <row r="124" spans="1:27">
      <c r="A124" s="16" t="s">
        <v>25</v>
      </c>
      <c r="B124" s="16" t="s">
        <v>207</v>
      </c>
      <c r="C124" s="8">
        <v>234.13265979267996</v>
      </c>
      <c r="D124" s="8">
        <v>229.79049162554</v>
      </c>
      <c r="E124" s="8">
        <v>215.7131567827</v>
      </c>
      <c r="F124" s="8">
        <v>749.92433122692</v>
      </c>
      <c r="G124" s="8">
        <v>868.63255439911006</v>
      </c>
      <c r="H124" s="8">
        <v>832.26788261603008</v>
      </c>
      <c r="I124" s="8">
        <v>880.45836715274004</v>
      </c>
      <c r="J124" s="8">
        <v>875.9843901930999</v>
      </c>
      <c r="K124" s="8">
        <v>843.67218024993997</v>
      </c>
      <c r="L124" s="8">
        <v>852.36090763963989</v>
      </c>
      <c r="M124" s="8">
        <v>890.2704139397099</v>
      </c>
      <c r="N124" s="8">
        <v>872.69265681793001</v>
      </c>
      <c r="O124" s="8">
        <v>883.00305839730004</v>
      </c>
      <c r="P124" s="8">
        <v>878.01421468078001</v>
      </c>
      <c r="Q124" s="8">
        <v>836.5991974392</v>
      </c>
      <c r="R124" s="8">
        <v>2042.8973799205999</v>
      </c>
      <c r="S124" s="8">
        <v>1968.1891788031501</v>
      </c>
      <c r="T124" s="8">
        <v>2205.7396309205601</v>
      </c>
      <c r="U124" s="8">
        <v>2277.33193350184</v>
      </c>
      <c r="V124" s="8">
        <v>2332.0746429117398</v>
      </c>
      <c r="W124" s="8">
        <v>2159.60228167163</v>
      </c>
      <c r="X124" s="8">
        <v>2122.6504472039996</v>
      </c>
      <c r="Y124" s="8">
        <v>2056.90064135382</v>
      </c>
      <c r="Z124" s="8">
        <v>1378.46566964967</v>
      </c>
      <c r="AA124" s="8">
        <v>2882.4890937467899</v>
      </c>
    </row>
    <row r="125" spans="1:27">
      <c r="A125" s="16" t="s">
        <v>25</v>
      </c>
      <c r="B125" s="16" t="s">
        <v>193</v>
      </c>
      <c r="C125" s="8">
        <v>0</v>
      </c>
      <c r="D125" s="8">
        <v>0</v>
      </c>
      <c r="E125" s="8">
        <v>3.2063275E-5</v>
      </c>
      <c r="F125" s="8">
        <v>5.2438685000000002E-5</v>
      </c>
      <c r="G125" s="8">
        <v>6.8462584000000007E-5</v>
      </c>
      <c r="H125" s="8">
        <v>6.9397027999999996E-5</v>
      </c>
      <c r="I125" s="8">
        <v>6.8644560000000001E-5</v>
      </c>
      <c r="J125" s="8">
        <v>6.8985053000000009E-5</v>
      </c>
      <c r="K125" s="8">
        <v>7.2270584000000009E-5</v>
      </c>
      <c r="L125" s="8">
        <v>7.4666409999999994E-5</v>
      </c>
      <c r="M125" s="8">
        <v>7.786600999999999E-5</v>
      </c>
      <c r="N125" s="8">
        <v>8.5826705000000003E-5</v>
      </c>
      <c r="O125" s="8">
        <v>8.6082927999999999E-5</v>
      </c>
      <c r="P125" s="8">
        <v>8.9760577000000006E-5</v>
      </c>
      <c r="Q125" s="8">
        <v>9.2154775000000006E-5</v>
      </c>
      <c r="R125" s="8">
        <v>1.1108994599999999E-4</v>
      </c>
      <c r="S125" s="8">
        <v>1.1044390700000001E-4</v>
      </c>
      <c r="T125" s="8">
        <v>1.3228155200000001E-4</v>
      </c>
      <c r="U125" s="8">
        <v>1.4669998200000001E-4</v>
      </c>
      <c r="V125" s="8">
        <v>1.47795066E-4</v>
      </c>
      <c r="W125" s="8">
        <v>1.57740024E-4</v>
      </c>
      <c r="X125" s="8">
        <v>1.6597262600000001E-4</v>
      </c>
      <c r="Y125" s="8">
        <v>1.8566709399999999E-4</v>
      </c>
      <c r="Z125" s="8">
        <v>1.8986841999999999E-4</v>
      </c>
      <c r="AA125" s="8">
        <v>2.1818904600000001E-4</v>
      </c>
    </row>
    <row r="126" spans="1:27">
      <c r="A126" s="16" t="s">
        <v>25</v>
      </c>
      <c r="B126" s="16" t="s">
        <v>93</v>
      </c>
      <c r="C126" s="8">
        <v>65.956374999999994</v>
      </c>
      <c r="D126" s="8">
        <v>64.956950000000006</v>
      </c>
      <c r="E126" s="8">
        <v>62.073300000000003</v>
      </c>
      <c r="F126" s="8">
        <v>52.95187</v>
      </c>
      <c r="G126" s="8">
        <v>69.604846300000005</v>
      </c>
      <c r="H126" s="8">
        <v>85.045152999999999</v>
      </c>
      <c r="I126" s="8">
        <v>107.99940000000001</v>
      </c>
      <c r="J126" s="8">
        <v>128.34290200000001</v>
      </c>
      <c r="K126" s="8">
        <v>147.72131000000002</v>
      </c>
      <c r="L126" s="8">
        <v>180.85181599999999</v>
      </c>
      <c r="M126" s="8">
        <v>213.20021</v>
      </c>
      <c r="N126" s="8">
        <v>244.89434499999999</v>
      </c>
      <c r="O126" s="8">
        <v>284.56432999999998</v>
      </c>
      <c r="P126" s="8">
        <v>318.46992</v>
      </c>
      <c r="Q126" s="8">
        <v>356.49691999999999</v>
      </c>
      <c r="R126" s="8">
        <v>408.72384999999997</v>
      </c>
      <c r="S126" s="8">
        <v>455.20546000000002</v>
      </c>
      <c r="T126" s="8">
        <v>504.14922000000001</v>
      </c>
      <c r="U126" s="8">
        <v>568.92641000000003</v>
      </c>
      <c r="V126" s="8">
        <v>634.96966999999995</v>
      </c>
      <c r="W126" s="8">
        <v>689.14444000000003</v>
      </c>
      <c r="X126" s="8">
        <v>757.25584000000003</v>
      </c>
      <c r="Y126" s="8">
        <v>806.80167000000006</v>
      </c>
      <c r="Z126" s="8">
        <v>862.27320000000009</v>
      </c>
      <c r="AA126" s="8">
        <v>912.07190000000003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87</v>
      </c>
      <c r="X128" s="7" t="s">
        <v>88</v>
      </c>
      <c r="Y128" s="7" t="s">
        <v>91</v>
      </c>
      <c r="Z128" s="7" t="s">
        <v>92</v>
      </c>
      <c r="AA128" s="7" t="s">
        <v>215</v>
      </c>
    </row>
    <row r="129" spans="1:27">
      <c r="A129" s="16" t="s">
        <v>26</v>
      </c>
      <c r="B129" s="16" t="s">
        <v>207</v>
      </c>
      <c r="C129" s="8">
        <v>5.7648864500000003E-4</v>
      </c>
      <c r="D129" s="8">
        <v>6.0637873400000008E-4</v>
      </c>
      <c r="E129" s="8">
        <v>6.0594171999999997E-4</v>
      </c>
      <c r="F129" s="8">
        <v>6.1658650999999994E-4</v>
      </c>
      <c r="G129" s="8">
        <v>6.1673113000000005E-4</v>
      </c>
      <c r="H129" s="8">
        <v>6.2908534999999994E-4</v>
      </c>
      <c r="I129" s="8">
        <v>6.3978043600000005E-4</v>
      </c>
      <c r="J129" s="8">
        <v>6.5776738400000006E-4</v>
      </c>
      <c r="K129" s="8">
        <v>7.0879647E-4</v>
      </c>
      <c r="L129" s="8">
        <v>7.8751124999999994E-4</v>
      </c>
      <c r="M129" s="8">
        <v>8.4371891999999993E-4</v>
      </c>
      <c r="N129" s="8">
        <v>9.2465663999999987E-4</v>
      </c>
      <c r="O129" s="8">
        <v>1.00677021E-3</v>
      </c>
      <c r="P129" s="8">
        <v>1.1814896300000001E-3</v>
      </c>
      <c r="Q129" s="8">
        <v>1.26838589E-3</v>
      </c>
      <c r="R129" s="8">
        <v>1.4744823799999998E-3</v>
      </c>
      <c r="S129" s="8">
        <v>1.5023161099999998E-3</v>
      </c>
      <c r="T129" s="8">
        <v>1.6077400500000001E-3</v>
      </c>
      <c r="U129" s="8">
        <v>1.7694263600000002E-3</v>
      </c>
      <c r="V129" s="8">
        <v>1.84372828E-3</v>
      </c>
      <c r="W129" s="8">
        <v>2.1438644799999999E-3</v>
      </c>
      <c r="X129" s="8">
        <v>2.1748262E-3</v>
      </c>
      <c r="Y129" s="8">
        <v>2.2820676400000001E-3</v>
      </c>
      <c r="Z129" s="8">
        <v>2.48365001E-3</v>
      </c>
      <c r="AA129" s="8">
        <v>2.6747900899999999E-3</v>
      </c>
    </row>
    <row r="130" spans="1:27">
      <c r="A130" s="16" t="s">
        <v>26</v>
      </c>
      <c r="B130" s="16" t="s">
        <v>193</v>
      </c>
      <c r="C130" s="8">
        <v>0</v>
      </c>
      <c r="D130" s="8">
        <v>0</v>
      </c>
      <c r="E130" s="8">
        <v>1.8875137399999999E-4</v>
      </c>
      <c r="F130" s="8">
        <v>1.9519314000000001E-4</v>
      </c>
      <c r="G130" s="8">
        <v>2.3701978000000002E-4</v>
      </c>
      <c r="H130" s="8">
        <v>2.5182213800000001E-4</v>
      </c>
      <c r="I130" s="8">
        <v>2.9615080100000001E-4</v>
      </c>
      <c r="J130" s="8">
        <v>3.1303591199999996E-4</v>
      </c>
      <c r="K130" s="8">
        <v>3.2576097200000004E-4</v>
      </c>
      <c r="L130" s="8">
        <v>3.53730791E-4</v>
      </c>
      <c r="M130" s="8">
        <v>3.7391062600000002E-4</v>
      </c>
      <c r="N130" s="8">
        <v>3.9890074000000007E-4</v>
      </c>
      <c r="O130" s="8">
        <v>4.2864503900000002E-4</v>
      </c>
      <c r="P130" s="8">
        <v>4.6210325500000001E-4</v>
      </c>
      <c r="Q130" s="8">
        <v>4.9469296899999995E-4</v>
      </c>
      <c r="R130" s="8">
        <v>5.4473905000000005E-4</v>
      </c>
      <c r="S130" s="8">
        <v>5.7338369999999992E-4</v>
      </c>
      <c r="T130" s="8">
        <v>6.11257496E-4</v>
      </c>
      <c r="U130" s="8">
        <v>6.6152633600000002E-4</v>
      </c>
      <c r="V130" s="8">
        <v>7.0137787999999994E-4</v>
      </c>
      <c r="W130" s="8">
        <v>7.7675425999999999E-4</v>
      </c>
      <c r="X130" s="8">
        <v>8.0532798999999994E-4</v>
      </c>
      <c r="Y130" s="8">
        <v>8.484836600000001E-4</v>
      </c>
      <c r="Z130" s="8">
        <v>9.3533364000000004E-4</v>
      </c>
      <c r="AA130" s="8">
        <v>9.8342196999999998E-4</v>
      </c>
    </row>
    <row r="131" spans="1:27">
      <c r="A131" s="16" t="s">
        <v>26</v>
      </c>
      <c r="B131" s="16" t="s">
        <v>93</v>
      </c>
      <c r="C131" s="8">
        <v>2.0114993999999999</v>
      </c>
      <c r="D131" s="8">
        <v>2.6066194</v>
      </c>
      <c r="E131" s="8">
        <v>2.45878</v>
      </c>
      <c r="F131" s="8">
        <v>3.5948954</v>
      </c>
      <c r="G131" s="8">
        <v>4.9042925999999998</v>
      </c>
      <c r="H131" s="8">
        <v>5.7691837000000001</v>
      </c>
      <c r="I131" s="8">
        <v>7.4668985000000001</v>
      </c>
      <c r="J131" s="8">
        <v>10.203768400000001</v>
      </c>
      <c r="K131" s="8">
        <v>12.9724989</v>
      </c>
      <c r="L131" s="8">
        <v>17.415551000000001</v>
      </c>
      <c r="M131" s="8">
        <v>20.901240399999999</v>
      </c>
      <c r="N131" s="8">
        <v>20.966699699999999</v>
      </c>
      <c r="O131" s="8">
        <v>26.423930400000003</v>
      </c>
      <c r="P131" s="8">
        <v>30.700928699999999</v>
      </c>
      <c r="Q131" s="8">
        <v>33.670556000000005</v>
      </c>
      <c r="R131" s="8">
        <v>45.317430999999999</v>
      </c>
      <c r="S131" s="8">
        <v>49.303903500000004</v>
      </c>
      <c r="T131" s="8">
        <v>55.496507000000001</v>
      </c>
      <c r="U131" s="8">
        <v>68.123711999999998</v>
      </c>
      <c r="V131" s="8">
        <v>75.768900500000001</v>
      </c>
      <c r="W131" s="8">
        <v>76.290238000000002</v>
      </c>
      <c r="X131" s="8">
        <v>91.717827</v>
      </c>
      <c r="Y131" s="8">
        <v>102.83189700000001</v>
      </c>
      <c r="Z131" s="8">
        <v>131.88293999999999</v>
      </c>
      <c r="AA131" s="8">
        <v>124.092022</v>
      </c>
    </row>
    <row r="137" spans="1:27" collapsed="1"/>
    <row r="138" spans="1:27" collapsed="1"/>
  </sheetData>
  <sheetProtection algorithmName="SHA-512" hashValue="tUs7W/VXaLqjQQrn2hMVHHpUq9744GnUSpgtS/bHGSeIWAKIK2eSxsnge2oZONNpZjcJyEV23MsEMjSSdOIucw==" saltValue="6bDvrl87nz8KjPgt72mxlw=="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2668-0604-4C50-B8A8-71B6C4124A57}">
  <sheetPr codeName="Sheet100">
    <tabColor rgb="FF188736"/>
  </sheetPr>
  <dimension ref="A1:AA132"/>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5" t="s">
        <v>225</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16456</v>
      </c>
      <c r="D6" s="8">
        <v>16456</v>
      </c>
      <c r="E6" s="8">
        <v>12922.660812999999</v>
      </c>
      <c r="F6" s="8">
        <v>4029.5523640358001</v>
      </c>
      <c r="G6" s="8">
        <v>4029.5523640355</v>
      </c>
      <c r="H6" s="8">
        <v>4029.5523640353799</v>
      </c>
      <c r="I6" s="8">
        <v>4029.5523640350298</v>
      </c>
      <c r="J6" s="8">
        <v>3992.1361770348994</v>
      </c>
      <c r="K6" s="8">
        <v>3992.1361770345893</v>
      </c>
      <c r="L6" s="8">
        <v>3992.13617703413</v>
      </c>
      <c r="M6" s="8">
        <v>3992.1361770339499</v>
      </c>
      <c r="N6" s="8">
        <v>3992.1361770338399</v>
      </c>
      <c r="O6" s="8">
        <v>3992.1361770337198</v>
      </c>
      <c r="P6" s="8">
        <v>3992.1361770332896</v>
      </c>
      <c r="Q6" s="8">
        <v>2602.1362770328496</v>
      </c>
      <c r="R6" s="8">
        <v>2602.1362770324995</v>
      </c>
      <c r="S6" s="8">
        <v>1858.13627703213</v>
      </c>
      <c r="T6" s="8">
        <v>1858.1362770313601</v>
      </c>
      <c r="U6" s="8">
        <v>1858.1342144463401</v>
      </c>
      <c r="V6" s="8">
        <v>1858.13399</v>
      </c>
      <c r="W6" s="8">
        <v>1692</v>
      </c>
      <c r="X6" s="8">
        <v>1692</v>
      </c>
      <c r="Y6" s="8">
        <v>1692</v>
      </c>
      <c r="Z6" s="8">
        <v>1692</v>
      </c>
      <c r="AA6" s="8">
        <v>1692</v>
      </c>
    </row>
    <row r="7" spans="1:27">
      <c r="A7" s="16" t="s">
        <v>16</v>
      </c>
      <c r="B7" s="16" t="s">
        <v>11</v>
      </c>
      <c r="C7" s="8">
        <v>4835</v>
      </c>
      <c r="D7" s="8">
        <v>4835</v>
      </c>
      <c r="E7" s="8">
        <v>3385</v>
      </c>
      <c r="F7" s="8">
        <v>1030.7508499999999</v>
      </c>
      <c r="G7" s="8">
        <v>1030.7508499999999</v>
      </c>
      <c r="H7" s="8">
        <v>1030.7508499999999</v>
      </c>
      <c r="I7" s="8">
        <v>1030.7508499999999</v>
      </c>
      <c r="J7" s="8">
        <v>1030.7508499999999</v>
      </c>
      <c r="K7" s="8">
        <v>1030.7508499999999</v>
      </c>
      <c r="L7" s="8">
        <v>1030.7508499999999</v>
      </c>
      <c r="M7" s="8">
        <v>1030.7508499999999</v>
      </c>
      <c r="N7" s="8">
        <v>1030.7508499999999</v>
      </c>
      <c r="O7" s="8">
        <v>1030.7508499999999</v>
      </c>
      <c r="P7" s="8">
        <v>1030.7508499999999</v>
      </c>
      <c r="Q7" s="8">
        <v>1030.7508499999999</v>
      </c>
      <c r="R7" s="8">
        <v>1030.7508499999999</v>
      </c>
      <c r="S7" s="8">
        <v>1030.7508499999999</v>
      </c>
      <c r="T7" s="8">
        <v>1030.7508499999999</v>
      </c>
      <c r="U7" s="8">
        <v>1030.7508499999999</v>
      </c>
      <c r="V7" s="8">
        <v>1030.7508499999999</v>
      </c>
      <c r="W7" s="8">
        <v>1030.7508499999999</v>
      </c>
      <c r="X7" s="8">
        <v>0</v>
      </c>
      <c r="Y7" s="8">
        <v>0</v>
      </c>
      <c r="Z7" s="8">
        <v>0</v>
      </c>
      <c r="AA7" s="8">
        <v>0</v>
      </c>
    </row>
    <row r="8" spans="1:27">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1276.5001398843499</v>
      </c>
      <c r="U8" s="8">
        <v>1276.5001398882</v>
      </c>
      <c r="V8" s="8">
        <v>632.00013989085005</v>
      </c>
      <c r="W8" s="8">
        <v>1280.6801399375997</v>
      </c>
      <c r="X8" s="8">
        <v>1280.6801399445299</v>
      </c>
      <c r="Y8" s="8">
        <v>1280.6801399521698</v>
      </c>
      <c r="Z8" s="8">
        <v>1280.6801399559599</v>
      </c>
      <c r="AA8" s="8">
        <v>892.68014021915997</v>
      </c>
    </row>
    <row r="9" spans="1:27">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7286.2989921569815</v>
      </c>
      <c r="O10" s="8">
        <v>7286.2989921569815</v>
      </c>
      <c r="P10" s="8">
        <v>6846.2989921569815</v>
      </c>
      <c r="Q10" s="8">
        <v>6726.2989921569815</v>
      </c>
      <c r="R10" s="8">
        <v>6726.2989921569815</v>
      </c>
      <c r="S10" s="8">
        <v>6632.2989921569815</v>
      </c>
      <c r="T10" s="8">
        <v>7673.8427091569811</v>
      </c>
      <c r="U10" s="8">
        <v>7786.5175992370605</v>
      </c>
      <c r="V10" s="8">
        <v>7786.5175992370605</v>
      </c>
      <c r="W10" s="8">
        <v>7083.5177805912099</v>
      </c>
      <c r="X10" s="8">
        <v>6499.5177806154097</v>
      </c>
      <c r="Y10" s="8">
        <v>9123.154099237061</v>
      </c>
      <c r="Z10" s="8">
        <v>8604.1540992370592</v>
      </c>
      <c r="AA10" s="8">
        <v>9550.6399452169608</v>
      </c>
    </row>
    <row r="11" spans="1:27">
      <c r="A11" s="16" t="s">
        <v>16</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15253.951815594472</v>
      </c>
      <c r="D13" s="8">
        <v>16033.246785594469</v>
      </c>
      <c r="E13" s="8">
        <v>18721.297082594469</v>
      </c>
      <c r="F13" s="8">
        <v>29452.538048007424</v>
      </c>
      <c r="G13" s="8">
        <v>29453.723438010078</v>
      </c>
      <c r="H13" s="8">
        <v>29482.658808016542</v>
      </c>
      <c r="I13" s="8">
        <v>29602.344178030577</v>
      </c>
      <c r="J13" s="8">
        <v>30013.594501107618</v>
      </c>
      <c r="K13" s="8">
        <v>32608.280171875598</v>
      </c>
      <c r="L13" s="8">
        <v>32460.065570400006</v>
      </c>
      <c r="M13" s="8">
        <v>32348.450867490887</v>
      </c>
      <c r="N13" s="8">
        <v>33400.936170968882</v>
      </c>
      <c r="O13" s="8">
        <v>33739.14159461567</v>
      </c>
      <c r="P13" s="8">
        <v>34532.127127742271</v>
      </c>
      <c r="Q13" s="8">
        <v>33844.327132463906</v>
      </c>
      <c r="R13" s="8">
        <v>33658.027632281461</v>
      </c>
      <c r="S13" s="8">
        <v>33901.605238994605</v>
      </c>
      <c r="T13" s="8">
        <v>32618.447754510849</v>
      </c>
      <c r="U13" s="8">
        <v>33356.761301016209</v>
      </c>
      <c r="V13" s="8">
        <v>32833.489129742877</v>
      </c>
      <c r="W13" s="8">
        <v>35681.686081450593</v>
      </c>
      <c r="X13" s="8">
        <v>36164.084383104324</v>
      </c>
      <c r="Y13" s="8">
        <v>35618.284381013975</v>
      </c>
      <c r="Z13" s="8">
        <v>36131.698352328887</v>
      </c>
      <c r="AA13" s="8">
        <v>38224.897940039795</v>
      </c>
    </row>
    <row r="14" spans="1:27">
      <c r="A14" s="16" t="s">
        <v>16</v>
      </c>
      <c r="B14" s="16" t="s">
        <v>8</v>
      </c>
      <c r="C14" s="8">
        <v>13882.49140922179</v>
      </c>
      <c r="D14" s="8">
        <v>15038.273107221788</v>
      </c>
      <c r="E14" s="8">
        <v>15038.273109221789</v>
      </c>
      <c r="F14" s="8">
        <v>17784.797681414788</v>
      </c>
      <c r="G14" s="8">
        <v>17784.797699417279</v>
      </c>
      <c r="H14" s="8">
        <v>17778.677679544711</v>
      </c>
      <c r="I14" s="8">
        <v>17778.677699577853</v>
      </c>
      <c r="J14" s="8">
        <v>18955.602678743919</v>
      </c>
      <c r="K14" s="8">
        <v>26437.040359503386</v>
      </c>
      <c r="L14" s="8">
        <v>26437.040339506726</v>
      </c>
      <c r="M14" s="8">
        <v>26316.040339511401</v>
      </c>
      <c r="N14" s="8">
        <v>26266.04033952918</v>
      </c>
      <c r="O14" s="8">
        <v>26266.0403395338</v>
      </c>
      <c r="P14" s="8">
        <v>26266.040339541225</v>
      </c>
      <c r="Q14" s="8">
        <v>26266.040339556024</v>
      </c>
      <c r="R14" s="8">
        <v>26199.740360428528</v>
      </c>
      <c r="S14" s="8">
        <v>25904.215359354519</v>
      </c>
      <c r="T14" s="8">
        <v>27029.69533090718</v>
      </c>
      <c r="U14" s="8">
        <v>27243.97618095687</v>
      </c>
      <c r="V14" s="8">
        <v>27126.309196589613</v>
      </c>
      <c r="W14" s="8">
        <v>26471.01047910023</v>
      </c>
      <c r="X14" s="8">
        <v>27447.775377453792</v>
      </c>
      <c r="Y14" s="8">
        <v>29266.600581616873</v>
      </c>
      <c r="Z14" s="8">
        <v>27858.557875307411</v>
      </c>
      <c r="AA14" s="8">
        <v>27040.643158777613</v>
      </c>
    </row>
    <row r="15" spans="1:27">
      <c r="A15" s="16" t="s">
        <v>16</v>
      </c>
      <c r="B15" s="16" t="s">
        <v>83</v>
      </c>
      <c r="C15" s="8">
        <v>1952.1807373131282</v>
      </c>
      <c r="D15" s="8">
        <v>2921.3997761430878</v>
      </c>
      <c r="E15" s="8">
        <v>3571.3995481507527</v>
      </c>
      <c r="F15" s="8">
        <v>6293.3424665269076</v>
      </c>
      <c r="G15" s="8">
        <v>6263.3424666425171</v>
      </c>
      <c r="H15" s="8">
        <v>6263.3424676197428</v>
      </c>
      <c r="I15" s="8">
        <v>6263.3424682120631</v>
      </c>
      <c r="J15" s="8">
        <v>6208.0124691926867</v>
      </c>
      <c r="K15" s="8">
        <v>9867.5222693221112</v>
      </c>
      <c r="L15" s="8">
        <v>9867.5222703598447</v>
      </c>
      <c r="M15" s="8">
        <v>9817.5222735784209</v>
      </c>
      <c r="N15" s="8">
        <v>9817.5222954124183</v>
      </c>
      <c r="O15" s="8">
        <v>9817.5222977066405</v>
      </c>
      <c r="P15" s="8">
        <v>9817.5223086182523</v>
      </c>
      <c r="Q15" s="8">
        <v>9817.5224236810791</v>
      </c>
      <c r="R15" s="8">
        <v>10583.57832846881</v>
      </c>
      <c r="S15" s="8">
        <v>10583.57847271661</v>
      </c>
      <c r="T15" s="8">
        <v>10665.922595822991</v>
      </c>
      <c r="U15" s="8">
        <v>10665.922642658084</v>
      </c>
      <c r="V15" s="8">
        <v>10655.92267569451</v>
      </c>
      <c r="W15" s="8">
        <v>10917.795442752624</v>
      </c>
      <c r="X15" s="8">
        <v>9948.5772047478658</v>
      </c>
      <c r="Y15" s="8">
        <v>9874.1628424512892</v>
      </c>
      <c r="Z15" s="8">
        <v>7132.22083143699</v>
      </c>
      <c r="AA15" s="8">
        <v>8718.8325536062493</v>
      </c>
    </row>
    <row r="16" spans="1:27">
      <c r="A16" s="16" t="s">
        <v>16</v>
      </c>
      <c r="B16" s="16" t="s">
        <v>192</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v>
      </c>
      <c r="U16" s="8">
        <v>5098</v>
      </c>
      <c r="V16" s="8">
        <v>5098</v>
      </c>
      <c r="W16" s="8">
        <v>5098</v>
      </c>
      <c r="X16" s="8">
        <v>5098</v>
      </c>
      <c r="Y16" s="8">
        <v>5098</v>
      </c>
      <c r="Z16" s="8">
        <v>5098</v>
      </c>
      <c r="AA16" s="8">
        <v>5098.0001147008497</v>
      </c>
    </row>
    <row r="17" spans="1:27">
      <c r="A17" s="16" t="s">
        <v>16</v>
      </c>
      <c r="B17" s="16" t="s">
        <v>15</v>
      </c>
      <c r="C17" s="8">
        <v>332.9399981498712</v>
      </c>
      <c r="D17" s="8">
        <v>383.48000478744416</v>
      </c>
      <c r="E17" s="8">
        <v>428.85999393463038</v>
      </c>
      <c r="F17" s="8">
        <v>483.47000503539931</v>
      </c>
      <c r="G17" s="8">
        <v>574.25999560952084</v>
      </c>
      <c r="H17" s="8">
        <v>684.0100084543202</v>
      </c>
      <c r="I17" s="8">
        <v>812.3899917602522</v>
      </c>
      <c r="J17" s="8">
        <v>958.88999605178594</v>
      </c>
      <c r="K17" s="8">
        <v>1114.5699944496118</v>
      </c>
      <c r="L17" s="8">
        <v>1287.9599905014013</v>
      </c>
      <c r="M17" s="8">
        <v>1491.449993133542</v>
      </c>
      <c r="N17" s="8">
        <v>1724.6999969482395</v>
      </c>
      <c r="O17" s="8">
        <v>1984.1500005722028</v>
      </c>
      <c r="P17" s="8">
        <v>2264.7499914169284</v>
      </c>
      <c r="Q17" s="8">
        <v>2584.7499790191605</v>
      </c>
      <c r="R17" s="8">
        <v>2929.1399784088089</v>
      </c>
      <c r="S17" s="8">
        <v>3299.7199687957727</v>
      </c>
      <c r="T17" s="8">
        <v>3691.4699611663782</v>
      </c>
      <c r="U17" s="8">
        <v>4125.1299667358353</v>
      </c>
      <c r="V17" s="8">
        <v>4583.8699550628562</v>
      </c>
      <c r="W17" s="8">
        <v>5079.9000854492069</v>
      </c>
      <c r="X17" s="8">
        <v>5604.2499542236255</v>
      </c>
      <c r="Y17" s="8">
        <v>6168.379936218239</v>
      </c>
      <c r="Z17" s="8">
        <v>6763.6701278686332</v>
      </c>
      <c r="AA17" s="8">
        <v>7093.5899124145362</v>
      </c>
    </row>
    <row r="18" spans="1:27">
      <c r="A18" s="77" t="s">
        <v>82</v>
      </c>
      <c r="B18" s="77"/>
      <c r="C18" s="67">
        <v>73329.042922223845</v>
      </c>
      <c r="D18" s="67">
        <v>76283.878635691377</v>
      </c>
      <c r="E18" s="67">
        <v>74367.469508846218</v>
      </c>
      <c r="F18" s="67">
        <v>79374.430376964898</v>
      </c>
      <c r="G18" s="67">
        <v>83568.305769555955</v>
      </c>
      <c r="H18" s="67">
        <v>83700.871133511755</v>
      </c>
      <c r="I18" s="67">
        <v>83672.076522105272</v>
      </c>
      <c r="J18" s="67">
        <v>84720.505642620425</v>
      </c>
      <c r="K18" s="67">
        <v>98494.818792674807</v>
      </c>
      <c r="L18" s="67">
        <v>98439.994168291611</v>
      </c>
      <c r="M18" s="67">
        <v>97975.869471237704</v>
      </c>
      <c r="N18" s="67">
        <v>98682.604800382062</v>
      </c>
      <c r="O18" s="67">
        <v>99280.260229951542</v>
      </c>
      <c r="P18" s="67">
        <v>99269.445770944978</v>
      </c>
      <c r="Q18" s="67">
        <v>97391.64597834603</v>
      </c>
      <c r="R18" s="67">
        <v>98249.492403213124</v>
      </c>
      <c r="S18" s="67">
        <v>97730.125143486657</v>
      </c>
      <c r="T18" s="67">
        <v>98648.085602916137</v>
      </c>
      <c r="U18" s="67">
        <v>100147.01287937464</v>
      </c>
      <c r="V18" s="67">
        <v>99310.313520653799</v>
      </c>
      <c r="W18" s="67">
        <v>102040.6608437175</v>
      </c>
      <c r="X18" s="67">
        <v>101440.20482452557</v>
      </c>
      <c r="Y18" s="67">
        <v>105826.58196492563</v>
      </c>
      <c r="Z18" s="67">
        <v>102266.30141057099</v>
      </c>
      <c r="AA18" s="67">
        <v>106016.6037494112</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8330</v>
      </c>
      <c r="D21" s="8">
        <v>8330</v>
      </c>
      <c r="E21" s="8">
        <v>5450</v>
      </c>
      <c r="F21" s="8">
        <v>1427.4160870000001</v>
      </c>
      <c r="G21" s="8">
        <v>1427.4160870000001</v>
      </c>
      <c r="H21" s="8">
        <v>1427.4160870000001</v>
      </c>
      <c r="I21" s="8">
        <v>1427.4160870000001</v>
      </c>
      <c r="J21" s="8">
        <v>1389.9999</v>
      </c>
      <c r="K21" s="8">
        <v>1389.9999</v>
      </c>
      <c r="L21" s="8">
        <v>1389.9999</v>
      </c>
      <c r="M21" s="8">
        <v>1389.9999</v>
      </c>
      <c r="N21" s="8">
        <v>1389.9999</v>
      </c>
      <c r="O21" s="8">
        <v>1389.9999</v>
      </c>
      <c r="P21" s="8">
        <v>1389.9999</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2638.998992919921</v>
      </c>
      <c r="O25" s="8">
        <v>2638.998992919921</v>
      </c>
      <c r="P25" s="8">
        <v>2638.998992919921</v>
      </c>
      <c r="Q25" s="8">
        <v>2638.998992919921</v>
      </c>
      <c r="R25" s="8">
        <v>2638.998992919921</v>
      </c>
      <c r="S25" s="8">
        <v>2638.998992919921</v>
      </c>
      <c r="T25" s="8">
        <v>3620.4863629199208</v>
      </c>
      <c r="U25" s="8">
        <v>3356.2276999999999</v>
      </c>
      <c r="V25" s="8">
        <v>3356.2276999999999</v>
      </c>
      <c r="W25" s="8">
        <v>3356.2276999999999</v>
      </c>
      <c r="X25" s="8">
        <v>3356.2276999999999</v>
      </c>
      <c r="Y25" s="8">
        <v>4453.6217999999999</v>
      </c>
      <c r="Z25" s="8">
        <v>4453.6217999999999</v>
      </c>
      <c r="AA25" s="8">
        <v>4696.8789999999999</v>
      </c>
    </row>
    <row r="26" spans="1:27">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3750.7200050353972</v>
      </c>
      <c r="D28" s="8">
        <v>4246.6110750353964</v>
      </c>
      <c r="E28" s="8">
        <v>5855.8274720353975</v>
      </c>
      <c r="F28" s="8">
        <v>7402.5190422795968</v>
      </c>
      <c r="G28" s="8">
        <v>7402.5190422796968</v>
      </c>
      <c r="H28" s="8">
        <v>7402.5190422798969</v>
      </c>
      <c r="I28" s="8">
        <v>7402.5190422804972</v>
      </c>
      <c r="J28" s="8">
        <v>7402.5190422827973</v>
      </c>
      <c r="K28" s="8">
        <v>7402.5190422851974</v>
      </c>
      <c r="L28" s="8">
        <v>7402.5190422941969</v>
      </c>
      <c r="M28" s="8">
        <v>7356.019042349998</v>
      </c>
      <c r="N28" s="8">
        <v>7356.019042481098</v>
      </c>
      <c r="O28" s="8">
        <v>7153.5390467664593</v>
      </c>
      <c r="P28" s="8">
        <v>7153.5390467952584</v>
      </c>
      <c r="Q28" s="8">
        <v>6793.0390468268597</v>
      </c>
      <c r="R28" s="8">
        <v>6606.7390478306988</v>
      </c>
      <c r="S28" s="8">
        <v>6606.7390491267988</v>
      </c>
      <c r="T28" s="8">
        <v>6041.7590458106652</v>
      </c>
      <c r="U28" s="8">
        <v>7600.6716459694653</v>
      </c>
      <c r="V28" s="8">
        <v>8069.0157593328377</v>
      </c>
      <c r="W28" s="8">
        <v>9792.1472965091816</v>
      </c>
      <c r="X28" s="8">
        <v>9860.5684167783002</v>
      </c>
      <c r="Y28" s="8">
        <v>9464.5684168927401</v>
      </c>
      <c r="Z28" s="8">
        <v>9351.3790143524766</v>
      </c>
      <c r="AA28" s="8">
        <v>10617.463945440335</v>
      </c>
    </row>
    <row r="29" spans="1:27">
      <c r="A29" s="16" t="s">
        <v>22</v>
      </c>
      <c r="B29" s="16" t="s">
        <v>8</v>
      </c>
      <c r="C29" s="8">
        <v>7248.5134028588809</v>
      </c>
      <c r="D29" s="8">
        <v>8404.2951028588795</v>
      </c>
      <c r="E29" s="8">
        <v>8404.2951028588795</v>
      </c>
      <c r="F29" s="8">
        <v>8404.2951028588795</v>
      </c>
      <c r="G29" s="8">
        <v>8404.2951028588795</v>
      </c>
      <c r="H29" s="8">
        <v>8404.2951028588795</v>
      </c>
      <c r="I29" s="8">
        <v>8404.2951028588795</v>
      </c>
      <c r="J29" s="8">
        <v>8404.2951028588795</v>
      </c>
      <c r="K29" s="8">
        <v>8404.2951028588795</v>
      </c>
      <c r="L29" s="8">
        <v>8404.2951028588795</v>
      </c>
      <c r="M29" s="8">
        <v>8404.2951028588795</v>
      </c>
      <c r="N29" s="8">
        <v>8404.2951028588795</v>
      </c>
      <c r="O29" s="8">
        <v>8404.2951028588795</v>
      </c>
      <c r="P29" s="8">
        <v>8404.2951028588795</v>
      </c>
      <c r="Q29" s="8">
        <v>8404.2951028588795</v>
      </c>
      <c r="R29" s="8">
        <v>8404.2951028588795</v>
      </c>
      <c r="S29" s="8">
        <v>8251.7701013330043</v>
      </c>
      <c r="T29" s="8">
        <v>8028.4700982812456</v>
      </c>
      <c r="U29" s="8">
        <v>8028.4700982812456</v>
      </c>
      <c r="V29" s="8">
        <v>7992.3901164501913</v>
      </c>
      <c r="W29" s="8">
        <v>8001.4452864501918</v>
      </c>
      <c r="X29" s="8">
        <v>8566.2322199243135</v>
      </c>
      <c r="Y29" s="8">
        <v>8516.2323288050939</v>
      </c>
      <c r="Z29" s="8">
        <v>7922.0323491902782</v>
      </c>
      <c r="AA29" s="8">
        <v>7355.274351492033</v>
      </c>
    </row>
    <row r="30" spans="1:27">
      <c r="A30" s="16" t="s">
        <v>22</v>
      </c>
      <c r="B30" s="16" t="s">
        <v>83</v>
      </c>
      <c r="C30" s="8">
        <v>262</v>
      </c>
      <c r="D30" s="8">
        <v>587.00047261063401</v>
      </c>
      <c r="E30" s="8">
        <v>587.0004736384999</v>
      </c>
      <c r="F30" s="8">
        <v>2262.0003753621249</v>
      </c>
      <c r="G30" s="8">
        <v>2262.0003753840601</v>
      </c>
      <c r="H30" s="8">
        <v>2262.0003756036199</v>
      </c>
      <c r="I30" s="8">
        <v>2262.0003757343402</v>
      </c>
      <c r="J30" s="8">
        <v>2262.00037593963</v>
      </c>
      <c r="K30" s="8">
        <v>2262.00037616998</v>
      </c>
      <c r="L30" s="8">
        <v>2262.0003764568301</v>
      </c>
      <c r="M30" s="8">
        <v>2212.0003768126949</v>
      </c>
      <c r="N30" s="8">
        <v>2212.0003772042442</v>
      </c>
      <c r="O30" s="8">
        <v>2212.0003777602051</v>
      </c>
      <c r="P30" s="8">
        <v>2212.0003818551299</v>
      </c>
      <c r="Q30" s="8">
        <v>2212.0003856220442</v>
      </c>
      <c r="R30" s="8">
        <v>2212.0005993500299</v>
      </c>
      <c r="S30" s="8">
        <v>2212.0006072915098</v>
      </c>
      <c r="T30" s="8">
        <v>2212.0006103164701</v>
      </c>
      <c r="U30" s="8">
        <v>2212.0006182219599</v>
      </c>
      <c r="V30" s="8">
        <v>2212.0006272997398</v>
      </c>
      <c r="W30" s="8">
        <v>2212.00060365531</v>
      </c>
      <c r="X30" s="8">
        <v>1887.0005132926899</v>
      </c>
      <c r="Y30" s="8">
        <v>1887.00074956753</v>
      </c>
      <c r="Z30" s="8">
        <v>212.00112635536999</v>
      </c>
      <c r="AA30" s="8">
        <v>212.01347584010998</v>
      </c>
    </row>
    <row r="31" spans="1:27">
      <c r="A31" s="16" t="s">
        <v>22</v>
      </c>
      <c r="B31" s="16" t="s">
        <v>192</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2280.0001147008502</v>
      </c>
    </row>
    <row r="32" spans="1:27">
      <c r="A32" s="16" t="s">
        <v>22</v>
      </c>
      <c r="B32" s="16" t="s">
        <v>15</v>
      </c>
      <c r="C32" s="8">
        <v>132.64999389648401</v>
      </c>
      <c r="D32" s="8">
        <v>149.55000305175699</v>
      </c>
      <c r="E32" s="8">
        <v>164.03999328613199</v>
      </c>
      <c r="F32" s="8">
        <v>181.38000488281199</v>
      </c>
      <c r="G32" s="8">
        <v>210.8500003814697</v>
      </c>
      <c r="H32" s="8">
        <v>246.63000488281199</v>
      </c>
      <c r="I32" s="8">
        <v>288.01999664306601</v>
      </c>
      <c r="J32" s="8">
        <v>335.81000518798805</v>
      </c>
      <c r="K32" s="8">
        <v>382.44999694824099</v>
      </c>
      <c r="L32" s="8">
        <v>435.40998840331895</v>
      </c>
      <c r="M32" s="8">
        <v>499.44999694824094</v>
      </c>
      <c r="N32" s="8">
        <v>577.33999633788994</v>
      </c>
      <c r="O32" s="8">
        <v>663.69000244140602</v>
      </c>
      <c r="P32" s="8">
        <v>758.32998657226494</v>
      </c>
      <c r="Q32" s="8">
        <v>863.81997680663903</v>
      </c>
      <c r="R32" s="8">
        <v>977.97998046874909</v>
      </c>
      <c r="S32" s="8">
        <v>1100.1599731445299</v>
      </c>
      <c r="T32" s="8">
        <v>1230.459991455077</v>
      </c>
      <c r="U32" s="8">
        <v>1373.5499877929681</v>
      </c>
      <c r="V32" s="8">
        <v>1525.949951171867</v>
      </c>
      <c r="W32" s="8">
        <v>1688.980041503901</v>
      </c>
      <c r="X32" s="8">
        <v>1863.0299682617128</v>
      </c>
      <c r="Y32" s="8">
        <v>2049.049987792961</v>
      </c>
      <c r="Z32" s="8">
        <v>2246.6300048828052</v>
      </c>
      <c r="AA32" s="8">
        <v>2355.6399536132758</v>
      </c>
    </row>
    <row r="33" spans="1:27">
      <c r="A33" s="77" t="s">
        <v>82</v>
      </c>
      <c r="B33" s="77"/>
      <c r="C33" s="67">
        <v>25567.882394710683</v>
      </c>
      <c r="D33" s="67">
        <v>27561.455646476592</v>
      </c>
      <c r="E33" s="67">
        <v>26305.162034738831</v>
      </c>
      <c r="F33" s="67">
        <v>25521.609605303336</v>
      </c>
      <c r="G33" s="67">
        <v>27591.079600824029</v>
      </c>
      <c r="H33" s="67">
        <v>27626.859605545131</v>
      </c>
      <c r="I33" s="67">
        <v>27668.249597436705</v>
      </c>
      <c r="J33" s="67">
        <v>27678.623419189218</v>
      </c>
      <c r="K33" s="67">
        <v>27725.263411182223</v>
      </c>
      <c r="L33" s="67">
        <v>27778.223402933145</v>
      </c>
      <c r="M33" s="67">
        <v>27745.763411889737</v>
      </c>
      <c r="N33" s="67">
        <v>27823.653411802032</v>
      </c>
      <c r="O33" s="67">
        <v>27707.523422746868</v>
      </c>
      <c r="P33" s="67">
        <v>27802.163411001453</v>
      </c>
      <c r="Q33" s="67">
        <v>26157.153505034345</v>
      </c>
      <c r="R33" s="67">
        <v>26085.013723428281</v>
      </c>
      <c r="S33" s="67">
        <v>26054.668723815765</v>
      </c>
      <c r="T33" s="67">
        <v>25938.17610878338</v>
      </c>
      <c r="U33" s="67">
        <v>27375.920050265639</v>
      </c>
      <c r="V33" s="67">
        <v>27960.584154254633</v>
      </c>
      <c r="W33" s="67">
        <v>29855.800928118584</v>
      </c>
      <c r="X33" s="67">
        <v>30338.058818257014</v>
      </c>
      <c r="Y33" s="67">
        <v>31175.473283058327</v>
      </c>
      <c r="Z33" s="67">
        <v>28990.664294780931</v>
      </c>
      <c r="AA33" s="67">
        <v>30042.270841086603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8126</v>
      </c>
      <c r="D36" s="8">
        <v>8126</v>
      </c>
      <c r="E36" s="8">
        <v>7472.6608129999995</v>
      </c>
      <c r="F36" s="8">
        <v>2602.1362770358</v>
      </c>
      <c r="G36" s="8">
        <v>2602.1362770354999</v>
      </c>
      <c r="H36" s="8">
        <v>2602.1362770353799</v>
      </c>
      <c r="I36" s="8">
        <v>2602.1362770350297</v>
      </c>
      <c r="J36" s="8">
        <v>2602.1362770348996</v>
      </c>
      <c r="K36" s="8">
        <v>2602.1362770345895</v>
      </c>
      <c r="L36" s="8">
        <v>2602.1362770341298</v>
      </c>
      <c r="M36" s="8">
        <v>2602.1362770339497</v>
      </c>
      <c r="N36" s="8">
        <v>2602.1362770338401</v>
      </c>
      <c r="O36" s="8">
        <v>2602.13627703372</v>
      </c>
      <c r="P36" s="8">
        <v>2602.1362770332898</v>
      </c>
      <c r="Q36" s="8">
        <v>2602.1362770328496</v>
      </c>
      <c r="R36" s="8">
        <v>2602.1362770324995</v>
      </c>
      <c r="S36" s="8">
        <v>1858.13627703213</v>
      </c>
      <c r="T36" s="8">
        <v>1858.1362770313601</v>
      </c>
      <c r="U36" s="8">
        <v>1858.1342144463401</v>
      </c>
      <c r="V36" s="8">
        <v>1858.13399</v>
      </c>
      <c r="W36" s="8">
        <v>1692</v>
      </c>
      <c r="X36" s="8">
        <v>1692</v>
      </c>
      <c r="Y36" s="8">
        <v>1692</v>
      </c>
      <c r="Z36" s="8">
        <v>1692</v>
      </c>
      <c r="AA36" s="8">
        <v>1692</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1072.6799999999998</v>
      </c>
      <c r="X38" s="8">
        <v>1072.6799999999998</v>
      </c>
      <c r="Y38" s="8">
        <v>1072.6799999999998</v>
      </c>
      <c r="Z38" s="8">
        <v>1072.6799999999998</v>
      </c>
      <c r="AA38" s="8">
        <v>892.68</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v>
      </c>
      <c r="V40" s="8">
        <v>1814</v>
      </c>
      <c r="W40" s="8">
        <v>1265.0001813541501</v>
      </c>
      <c r="X40" s="8">
        <v>1265.0001813783499</v>
      </c>
      <c r="Y40" s="8">
        <v>1984.7786999999998</v>
      </c>
      <c r="Z40" s="8">
        <v>1465.7786999999998</v>
      </c>
      <c r="AA40" s="8">
        <v>1119.7786999999998</v>
      </c>
    </row>
    <row r="41" spans="1:27">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2624.4080238342267</v>
      </c>
      <c r="D43" s="8">
        <v>2624.4080238342267</v>
      </c>
      <c r="E43" s="8">
        <v>2919.8381038342263</v>
      </c>
      <c r="F43" s="8">
        <v>8098.2158861676307</v>
      </c>
      <c r="G43" s="8">
        <v>8098.2158861688549</v>
      </c>
      <c r="H43" s="8">
        <v>8098.2158861722592</v>
      </c>
      <c r="I43" s="8">
        <v>8098.2158861810503</v>
      </c>
      <c r="J43" s="8">
        <v>8098.2158861998169</v>
      </c>
      <c r="K43" s="8">
        <v>8098.215886803966</v>
      </c>
      <c r="L43" s="8">
        <v>8098.2158868272809</v>
      </c>
      <c r="M43" s="8">
        <v>8098.2158868704455</v>
      </c>
      <c r="N43" s="8">
        <v>8098.2158869465566</v>
      </c>
      <c r="O43" s="8">
        <v>8098.2158869876666</v>
      </c>
      <c r="P43" s="8">
        <v>8098.2158870263502</v>
      </c>
      <c r="Q43" s="8">
        <v>8098.2158870799758</v>
      </c>
      <c r="R43" s="8">
        <v>8098.2158873440458</v>
      </c>
      <c r="S43" s="8">
        <v>8098.2158877291058</v>
      </c>
      <c r="T43" s="8">
        <v>7917.698408871679</v>
      </c>
      <c r="U43" s="8">
        <v>7464.8084510540348</v>
      </c>
      <c r="V43" s="8">
        <v>7464.8084515721166</v>
      </c>
      <c r="W43" s="8">
        <v>7843.1730071056982</v>
      </c>
      <c r="X43" s="8">
        <v>7868.7035178410761</v>
      </c>
      <c r="Y43" s="8">
        <v>7718.903514936349</v>
      </c>
      <c r="Z43" s="8">
        <v>8971.0265350050777</v>
      </c>
      <c r="AA43" s="8">
        <v>10161.308616085871</v>
      </c>
    </row>
    <row r="44" spans="1:27">
      <c r="A44" s="16" t="s">
        <v>23</v>
      </c>
      <c r="B44" s="16" t="s">
        <v>8</v>
      </c>
      <c r="C44" s="8">
        <v>4013.7850074768025</v>
      </c>
      <c r="D44" s="8">
        <v>4013.7850074768025</v>
      </c>
      <c r="E44" s="8">
        <v>4013.7850074768025</v>
      </c>
      <c r="F44" s="8">
        <v>5677.9396176211221</v>
      </c>
      <c r="G44" s="8">
        <v>5677.9396176214514</v>
      </c>
      <c r="H44" s="8">
        <v>5677.9396176255823</v>
      </c>
      <c r="I44" s="8">
        <v>5677.9396176293731</v>
      </c>
      <c r="J44" s="8">
        <v>6854.8646167876823</v>
      </c>
      <c r="K44" s="8">
        <v>12184.475647476802</v>
      </c>
      <c r="L44" s="8">
        <v>12184.475647476802</v>
      </c>
      <c r="M44" s="8">
        <v>12063.475647476802</v>
      </c>
      <c r="N44" s="8">
        <v>12013.475647476802</v>
      </c>
      <c r="O44" s="8">
        <v>12013.475647476802</v>
      </c>
      <c r="P44" s="8">
        <v>12013.475647476802</v>
      </c>
      <c r="Q44" s="8">
        <v>12013.475647476802</v>
      </c>
      <c r="R44" s="8">
        <v>12013.475647476802</v>
      </c>
      <c r="S44" s="8">
        <v>11870.475647476802</v>
      </c>
      <c r="T44" s="8">
        <v>11703.4756474768</v>
      </c>
      <c r="U44" s="8">
        <v>11558.015648392331</v>
      </c>
      <c r="V44" s="8">
        <v>11525.911648300778</v>
      </c>
      <c r="W44" s="8">
        <v>10861.557648209224</v>
      </c>
      <c r="X44" s="8">
        <v>11352.735436683346</v>
      </c>
      <c r="Y44" s="8">
        <v>13379.540505157471</v>
      </c>
      <c r="Z44" s="8">
        <v>13071.147774699706</v>
      </c>
      <c r="AA44" s="8">
        <v>12912.550774577636</v>
      </c>
    </row>
    <row r="45" spans="1:27">
      <c r="A45" s="16" t="s">
        <v>23</v>
      </c>
      <c r="B45" s="16" t="s">
        <v>83</v>
      </c>
      <c r="C45" s="8">
        <v>258</v>
      </c>
      <c r="D45" s="8">
        <v>258.00173550074607</v>
      </c>
      <c r="E45" s="8">
        <v>258.00173750398</v>
      </c>
      <c r="F45" s="8">
        <v>754.06616023376</v>
      </c>
      <c r="G45" s="8">
        <v>754.06616025778999</v>
      </c>
      <c r="H45" s="8">
        <v>754.06616045924</v>
      </c>
      <c r="I45" s="8">
        <v>754.06616059180999</v>
      </c>
      <c r="J45" s="8">
        <v>754.06616081055995</v>
      </c>
      <c r="K45" s="8">
        <v>754.06616108559501</v>
      </c>
      <c r="L45" s="8">
        <v>754.06616138339598</v>
      </c>
      <c r="M45" s="8">
        <v>754.06616174913006</v>
      </c>
      <c r="N45" s="8">
        <v>754.06616240601602</v>
      </c>
      <c r="O45" s="8">
        <v>754.06616310686991</v>
      </c>
      <c r="P45" s="8">
        <v>754.06616497772507</v>
      </c>
      <c r="Q45" s="8">
        <v>754.06616692551006</v>
      </c>
      <c r="R45" s="8">
        <v>1369.7810459688499</v>
      </c>
      <c r="S45" s="8">
        <v>1369.78107732898</v>
      </c>
      <c r="T45" s="8">
        <v>1615.1827905873502</v>
      </c>
      <c r="U45" s="8">
        <v>1615.18279229982</v>
      </c>
      <c r="V45" s="8">
        <v>1615.1827941378201</v>
      </c>
      <c r="W45" s="8">
        <v>2047.8355952709401</v>
      </c>
      <c r="X45" s="8">
        <v>2047.83393742366</v>
      </c>
      <c r="Y45" s="8">
        <v>2674.2190570460002</v>
      </c>
      <c r="Z45" s="8">
        <v>2178.1547555841398</v>
      </c>
      <c r="AA45" s="8">
        <v>3135.4370857510903</v>
      </c>
    </row>
    <row r="46" spans="1:27">
      <c r="A46" s="16" t="s">
        <v>23</v>
      </c>
      <c r="B46" s="16" t="s">
        <v>192</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23</v>
      </c>
      <c r="B47" s="16" t="s">
        <v>15</v>
      </c>
      <c r="C47" s="8">
        <v>51.830001831054602</v>
      </c>
      <c r="D47" s="8">
        <v>64.260002136230398</v>
      </c>
      <c r="E47" s="8">
        <v>76.199996948242102</v>
      </c>
      <c r="F47" s="8">
        <v>90.879997253417898</v>
      </c>
      <c r="G47" s="8">
        <v>112.699996948242</v>
      </c>
      <c r="H47" s="8">
        <v>140.22999954223539</v>
      </c>
      <c r="I47" s="8">
        <v>171.669998168945</v>
      </c>
      <c r="J47" s="8">
        <v>208.29000091552709</v>
      </c>
      <c r="K47" s="8">
        <v>249.40999603271391</v>
      </c>
      <c r="L47" s="8">
        <v>295.69000244140602</v>
      </c>
      <c r="M47" s="8">
        <v>348.77999877929597</v>
      </c>
      <c r="N47" s="8">
        <v>407.19999694824196</v>
      </c>
      <c r="O47" s="8">
        <v>471.63999938964798</v>
      </c>
      <c r="P47" s="8">
        <v>541.99000549316304</v>
      </c>
      <c r="Q47" s="8">
        <v>622.47998046874898</v>
      </c>
      <c r="R47" s="8">
        <v>711.02999877929597</v>
      </c>
      <c r="S47" s="8">
        <v>804.72000122070301</v>
      </c>
      <c r="T47" s="8">
        <v>904.61999511718705</v>
      </c>
      <c r="U47" s="8">
        <v>1014.769989013671</v>
      </c>
      <c r="V47" s="8">
        <v>1132.369995117187</v>
      </c>
      <c r="W47" s="8">
        <v>1260.209991455077</v>
      </c>
      <c r="X47" s="8">
        <v>1395.140014648437</v>
      </c>
      <c r="Y47" s="8">
        <v>1539.5700073242101</v>
      </c>
      <c r="Z47" s="8">
        <v>1693.180053710932</v>
      </c>
      <c r="AA47" s="8">
        <v>1779.439941406245</v>
      </c>
    </row>
    <row r="48" spans="1:27">
      <c r="A48" s="77" t="s">
        <v>82</v>
      </c>
      <c r="B48" s="77"/>
      <c r="C48" s="67">
        <v>19998.823028564446</v>
      </c>
      <c r="D48" s="67">
        <v>20011.254764370369</v>
      </c>
      <c r="E48" s="67">
        <v>19665.285654185613</v>
      </c>
      <c r="F48" s="67">
        <v>22148.037933734093</v>
      </c>
      <c r="G48" s="67">
        <v>24167.857933454201</v>
      </c>
      <c r="H48" s="67">
        <v>24195.387936257059</v>
      </c>
      <c r="I48" s="67">
        <v>24226.827935028574</v>
      </c>
      <c r="J48" s="67">
        <v>25016.872937170847</v>
      </c>
      <c r="K48" s="67">
        <v>30270.603963856032</v>
      </c>
      <c r="L48" s="67">
        <v>30316.883970585375</v>
      </c>
      <c r="M48" s="67">
        <v>29863.973967331989</v>
      </c>
      <c r="N48" s="67">
        <v>29872.39396623382</v>
      </c>
      <c r="O48" s="67">
        <v>29936.833969417068</v>
      </c>
      <c r="P48" s="67">
        <v>29862.783983533212</v>
      </c>
      <c r="Q48" s="67">
        <v>29943.273960509763</v>
      </c>
      <c r="R48" s="67">
        <v>30647.538858127373</v>
      </c>
      <c r="S48" s="67">
        <v>29854.228892313597</v>
      </c>
      <c r="T48" s="67">
        <v>29852.013120610256</v>
      </c>
      <c r="U48" s="67">
        <v>29363.811096732075</v>
      </c>
      <c r="V48" s="67">
        <v>28804.806880653785</v>
      </c>
      <c r="W48" s="67">
        <v>29012.856424920967</v>
      </c>
      <c r="X48" s="67">
        <v>29664.493089500749</v>
      </c>
      <c r="Y48" s="67">
        <v>33032.091785989905</v>
      </c>
      <c r="Z48" s="67">
        <v>33114.367820525731</v>
      </c>
      <c r="AA48" s="67">
        <v>34663.595119346719</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4835</v>
      </c>
      <c r="D52" s="8">
        <v>4835</v>
      </c>
      <c r="E52" s="8">
        <v>3385</v>
      </c>
      <c r="F52" s="8">
        <v>1030.7508499999999</v>
      </c>
      <c r="G52" s="8">
        <v>1030.7508499999999</v>
      </c>
      <c r="H52" s="8">
        <v>1030.7508499999999</v>
      </c>
      <c r="I52" s="8">
        <v>1030.7508499999999</v>
      </c>
      <c r="J52" s="8">
        <v>1030.7508499999999</v>
      </c>
      <c r="K52" s="8">
        <v>1030.7508499999999</v>
      </c>
      <c r="L52" s="8">
        <v>1030.7508499999999</v>
      </c>
      <c r="M52" s="8">
        <v>1030.7508499999999</v>
      </c>
      <c r="N52" s="8">
        <v>1030.7508499999999</v>
      </c>
      <c r="O52" s="8">
        <v>1030.7508499999999</v>
      </c>
      <c r="P52" s="8">
        <v>1030.7508499999999</v>
      </c>
      <c r="Q52" s="8">
        <v>1030.7508499999999</v>
      </c>
      <c r="R52" s="8">
        <v>1030.7508499999999</v>
      </c>
      <c r="S52" s="8">
        <v>1030.7508499999999</v>
      </c>
      <c r="T52" s="8">
        <v>1030.7508499999999</v>
      </c>
      <c r="U52" s="8">
        <v>1030.7508499999999</v>
      </c>
      <c r="V52" s="8">
        <v>1030.7508499999999</v>
      </c>
      <c r="W52" s="8">
        <v>1030.7508499999999</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24</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1256.056347</v>
      </c>
      <c r="U55" s="8">
        <v>1842.9899</v>
      </c>
      <c r="V55" s="8">
        <v>1842.9899</v>
      </c>
      <c r="W55" s="8">
        <v>1842.9899</v>
      </c>
      <c r="X55" s="8">
        <v>1258.9899</v>
      </c>
      <c r="Y55" s="8">
        <v>2065.4535999999998</v>
      </c>
      <c r="Z55" s="8">
        <v>2065.4535999999998</v>
      </c>
      <c r="AA55" s="8">
        <v>3172.6821</v>
      </c>
    </row>
    <row r="56" spans="1:27">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5269.3599777221652</v>
      </c>
      <c r="D58" s="8">
        <v>5269.3599777221652</v>
      </c>
      <c r="E58" s="8">
        <v>5769.3599477221651</v>
      </c>
      <c r="F58" s="8">
        <v>8879.0950594206552</v>
      </c>
      <c r="G58" s="8">
        <v>8826.5950594209153</v>
      </c>
      <c r="H58" s="8">
        <v>8826.5950594216447</v>
      </c>
      <c r="I58" s="8">
        <v>8826.5950594231454</v>
      </c>
      <c r="J58" s="8">
        <v>9249.8599594258249</v>
      </c>
      <c r="K58" s="8">
        <v>11724.860289582275</v>
      </c>
      <c r="L58" s="8">
        <v>11724.860289590664</v>
      </c>
      <c r="M58" s="8">
        <v>11724.860289605009</v>
      </c>
      <c r="N58" s="8">
        <v>12657.660092667076</v>
      </c>
      <c r="O58" s="8">
        <v>13237.660092676922</v>
      </c>
      <c r="P58" s="8">
        <v>14237.660092687882</v>
      </c>
      <c r="Q58" s="8">
        <v>13949.360097281398</v>
      </c>
      <c r="R58" s="8">
        <v>13949.360097304389</v>
      </c>
      <c r="S58" s="8">
        <v>13898.810098111448</v>
      </c>
      <c r="T58" s="8">
        <v>13575.010095145011</v>
      </c>
      <c r="U58" s="8">
        <v>13183.060098269994</v>
      </c>
      <c r="V58" s="8">
        <v>12319.500100999996</v>
      </c>
      <c r="W58" s="8">
        <v>12319.500101202057</v>
      </c>
      <c r="X58" s="8">
        <v>11893.300560241736</v>
      </c>
      <c r="Y58" s="8">
        <v>11893.300560583288</v>
      </c>
      <c r="Z58" s="8">
        <v>11235.20071072383</v>
      </c>
      <c r="AA58" s="8">
        <v>11177.600932347095</v>
      </c>
    </row>
    <row r="59" spans="1:27">
      <c r="A59" s="16" t="s">
        <v>24</v>
      </c>
      <c r="B59" s="16" t="s">
        <v>8</v>
      </c>
      <c r="C59" s="8">
        <v>1563.5730018615709</v>
      </c>
      <c r="D59" s="8">
        <v>1563.5730018615709</v>
      </c>
      <c r="E59" s="8">
        <v>1563.5730018615709</v>
      </c>
      <c r="F59" s="8">
        <v>2645.942816121471</v>
      </c>
      <c r="G59" s="8">
        <v>2645.942836122721</v>
      </c>
      <c r="H59" s="8">
        <v>2645.9428161274809</v>
      </c>
      <c r="I59" s="8">
        <v>2645.9428361510709</v>
      </c>
      <c r="J59" s="8">
        <v>2645.9428161529008</v>
      </c>
      <c r="K59" s="8">
        <v>4797.769466219791</v>
      </c>
      <c r="L59" s="8">
        <v>4797.7694462205009</v>
      </c>
      <c r="M59" s="8">
        <v>4797.7694462211712</v>
      </c>
      <c r="N59" s="8">
        <v>4797.7694462224708</v>
      </c>
      <c r="O59" s="8">
        <v>4797.7694462240206</v>
      </c>
      <c r="P59" s="8">
        <v>4797.7694462266709</v>
      </c>
      <c r="Q59" s="8">
        <v>4797.7694462314412</v>
      </c>
      <c r="R59" s="8">
        <v>4797.769466264911</v>
      </c>
      <c r="S59" s="8">
        <v>4797.7694663257116</v>
      </c>
      <c r="T59" s="8">
        <v>4797.7694464094411</v>
      </c>
      <c r="U59" s="8">
        <v>4687.2894630944875</v>
      </c>
      <c r="V59" s="8">
        <v>4656.1864625745484</v>
      </c>
      <c r="W59" s="8">
        <v>4656.1864428396693</v>
      </c>
      <c r="X59" s="8">
        <v>4656.1864629918682</v>
      </c>
      <c r="Y59" s="8">
        <v>4498.2064600575259</v>
      </c>
      <c r="Z59" s="8">
        <v>4100.7564632035437</v>
      </c>
      <c r="AA59" s="8">
        <v>4008.1964708097598</v>
      </c>
    </row>
    <row r="60" spans="1:27">
      <c r="A60" s="16" t="s">
        <v>24</v>
      </c>
      <c r="B60" s="16" t="s">
        <v>83</v>
      </c>
      <c r="C60" s="8">
        <v>898.1096195835861</v>
      </c>
      <c r="D60" s="8">
        <v>1542.3263486319061</v>
      </c>
      <c r="E60" s="8">
        <v>2192.3260899616062</v>
      </c>
      <c r="F60" s="8">
        <v>2489.4899563504459</v>
      </c>
      <c r="G60" s="8">
        <v>2489.4899563743661</v>
      </c>
      <c r="H60" s="8">
        <v>2489.4899565883761</v>
      </c>
      <c r="I60" s="8">
        <v>2489.489956728296</v>
      </c>
      <c r="J60" s="8">
        <v>2434.1599570492999</v>
      </c>
      <c r="K60" s="8">
        <v>6118.6697563764001</v>
      </c>
      <c r="L60" s="8">
        <v>6118.6697564487004</v>
      </c>
      <c r="M60" s="8">
        <v>6118.6697565073</v>
      </c>
      <c r="N60" s="8">
        <v>6118.6697565785998</v>
      </c>
      <c r="O60" s="8">
        <v>6118.6697566234998</v>
      </c>
      <c r="P60" s="8">
        <v>6118.6697566757002</v>
      </c>
      <c r="Q60" s="8">
        <v>6118.6697567371002</v>
      </c>
      <c r="R60" s="8">
        <v>5818.6697568185</v>
      </c>
      <c r="S60" s="8">
        <v>5818.6697569077005</v>
      </c>
      <c r="T60" s="8">
        <v>5818.6697569999005</v>
      </c>
      <c r="U60" s="8">
        <v>5818.6697571183004</v>
      </c>
      <c r="V60" s="8">
        <v>5818.6697572930998</v>
      </c>
      <c r="W60" s="8">
        <v>5647.8901539306989</v>
      </c>
      <c r="X60" s="8">
        <v>5003.6735882390303</v>
      </c>
      <c r="Y60" s="8">
        <v>4353.6738015791498</v>
      </c>
      <c r="Z60" s="8">
        <v>4036.51039036881</v>
      </c>
      <c r="AA60" s="8">
        <v>4036.5113800161798</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60.930000305175703</v>
      </c>
      <c r="D62" s="8">
        <v>76.900001525878906</v>
      </c>
      <c r="E62" s="8">
        <v>93.220001220703097</v>
      </c>
      <c r="F62" s="8">
        <v>112.51000213623</v>
      </c>
      <c r="G62" s="8">
        <v>138.88000011444009</v>
      </c>
      <c r="H62" s="8">
        <v>170.64000511169419</v>
      </c>
      <c r="I62" s="8">
        <v>209.22999572753901</v>
      </c>
      <c r="J62" s="8">
        <v>253.23999023437409</v>
      </c>
      <c r="K62" s="8">
        <v>301.63000488281102</v>
      </c>
      <c r="L62" s="8">
        <v>355.16000366210903</v>
      </c>
      <c r="M62" s="8">
        <v>417.86999511718699</v>
      </c>
      <c r="N62" s="8">
        <v>488.97000122070199</v>
      </c>
      <c r="O62" s="8">
        <v>568.89999389648403</v>
      </c>
      <c r="P62" s="8">
        <v>654.82000732421807</v>
      </c>
      <c r="Q62" s="8">
        <v>753.49002075195199</v>
      </c>
      <c r="R62" s="8">
        <v>858.61999511718591</v>
      </c>
      <c r="S62" s="8">
        <v>973.42999267577989</v>
      </c>
      <c r="T62" s="8">
        <v>1093.9699707031241</v>
      </c>
      <c r="U62" s="8">
        <v>1228.3399963378899</v>
      </c>
      <c r="V62" s="8">
        <v>1369.529998779296</v>
      </c>
      <c r="W62" s="8">
        <v>1522.9600524902289</v>
      </c>
      <c r="X62" s="8">
        <v>1684.669982910156</v>
      </c>
      <c r="Y62" s="8">
        <v>1860.109924316401</v>
      </c>
      <c r="Z62" s="8">
        <v>2044.1300659179628</v>
      </c>
      <c r="AA62" s="8">
        <v>2146.0200195312473</v>
      </c>
    </row>
    <row r="63" spans="1:27">
      <c r="A63" s="77" t="s">
        <v>82</v>
      </c>
      <c r="B63" s="77"/>
      <c r="C63" s="67">
        <v>17305.99258848617</v>
      </c>
      <c r="D63" s="67">
        <v>17966.179318755192</v>
      </c>
      <c r="E63" s="67">
        <v>17682.499029779716</v>
      </c>
      <c r="F63" s="67">
        <v>19836.808673042469</v>
      </c>
      <c r="G63" s="67">
        <v>19810.678691046116</v>
      </c>
      <c r="H63" s="67">
        <v>19842.438676262864</v>
      </c>
      <c r="I63" s="67">
        <v>19881.028687043723</v>
      </c>
      <c r="J63" s="67">
        <v>20122.973561876068</v>
      </c>
      <c r="K63" s="67">
        <v>28482.700356074947</v>
      </c>
      <c r="L63" s="67">
        <v>28536.230334935644</v>
      </c>
      <c r="M63" s="67">
        <v>28598.940326464337</v>
      </c>
      <c r="N63" s="67">
        <v>29602.840135702521</v>
      </c>
      <c r="O63" s="67">
        <v>30262.770128434597</v>
      </c>
      <c r="P63" s="67">
        <v>30408.690141928138</v>
      </c>
      <c r="Q63" s="67">
        <v>30219.060160015564</v>
      </c>
      <c r="R63" s="67">
        <v>30024.190154518659</v>
      </c>
      <c r="S63" s="67">
        <v>29994.450153034311</v>
      </c>
      <c r="T63" s="67">
        <v>29851.24645527115</v>
      </c>
      <c r="U63" s="67">
        <v>30070.120053834344</v>
      </c>
      <c r="V63" s="67">
        <v>29316.647058660612</v>
      </c>
      <c r="W63" s="67">
        <v>29299.297489476325</v>
      </c>
      <c r="X63" s="67">
        <v>26775.840483396463</v>
      </c>
      <c r="Y63" s="67">
        <v>26949.764335550037</v>
      </c>
      <c r="Z63" s="67">
        <v>25761.071219227815</v>
      </c>
      <c r="AA63" s="67">
        <v>26820.030891717954</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1.3988434999999999E-4</v>
      </c>
      <c r="U68" s="8">
        <v>1.398882E-4</v>
      </c>
      <c r="V68" s="8">
        <v>1.3989085000000001E-4</v>
      </c>
      <c r="W68" s="8">
        <v>1.3993760000000001E-4</v>
      </c>
      <c r="X68" s="8">
        <v>1.3994453E-4</v>
      </c>
      <c r="Y68" s="8">
        <v>1.3995216999999999E-4</v>
      </c>
      <c r="Z68" s="8">
        <v>1.3995596E-4</v>
      </c>
      <c r="AA68" s="8">
        <v>1.4021916E-4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561.30014521696035</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2762.7100105285604</v>
      </c>
      <c r="D73" s="8">
        <v>2762.7100105285604</v>
      </c>
      <c r="E73" s="8">
        <v>2762.7100105285604</v>
      </c>
      <c r="F73" s="8">
        <v>3362.7104516654204</v>
      </c>
      <c r="G73" s="8">
        <v>3296.7104516664904</v>
      </c>
      <c r="H73" s="8">
        <v>3205.9604516686204</v>
      </c>
      <c r="I73" s="8">
        <v>3205.9604516717604</v>
      </c>
      <c r="J73" s="8">
        <v>3074.260454725058</v>
      </c>
      <c r="K73" s="8">
        <v>3074.260454730038</v>
      </c>
      <c r="L73" s="8">
        <v>2806.3604532137392</v>
      </c>
      <c r="M73" s="8">
        <v>2621.5604501913122</v>
      </c>
      <c r="N73" s="8">
        <v>2621.5604502666824</v>
      </c>
      <c r="O73" s="8">
        <v>2462.5604502909123</v>
      </c>
      <c r="P73" s="8">
        <v>2135.860449548743</v>
      </c>
      <c r="Q73" s="8">
        <v>2096.860449565243</v>
      </c>
      <c r="R73" s="8">
        <v>2096.860948064148</v>
      </c>
      <c r="S73" s="8">
        <v>2390.9885522633931</v>
      </c>
      <c r="T73" s="8">
        <v>2177.1285528940221</v>
      </c>
      <c r="U73" s="8">
        <v>2345.3694539092121</v>
      </c>
      <c r="V73" s="8">
        <v>2217.3131659954433</v>
      </c>
      <c r="W73" s="8">
        <v>2964.0140247533932</v>
      </c>
      <c r="X73" s="8">
        <v>3778.6602363231227</v>
      </c>
      <c r="Y73" s="8">
        <v>3778.6602366398233</v>
      </c>
      <c r="Z73" s="8">
        <v>3811.240440247313</v>
      </c>
      <c r="AA73" s="8">
        <v>3813.4227941180029</v>
      </c>
    </row>
    <row r="74" spans="1:27">
      <c r="A74" s="16" t="s">
        <v>25</v>
      </c>
      <c r="B74" s="16" t="s">
        <v>8</v>
      </c>
      <c r="C74" s="8">
        <v>1056.6199970245359</v>
      </c>
      <c r="D74" s="8">
        <v>1056.6199950245359</v>
      </c>
      <c r="E74" s="8">
        <v>1056.6199970245359</v>
      </c>
      <c r="F74" s="8">
        <v>1056.6201448133158</v>
      </c>
      <c r="G74" s="8">
        <v>1056.6201428142258</v>
      </c>
      <c r="H74" s="8">
        <v>1050.5001429327667</v>
      </c>
      <c r="I74" s="8">
        <v>1050.5001429385268</v>
      </c>
      <c r="J74" s="8">
        <v>1050.5001429444569</v>
      </c>
      <c r="K74" s="8">
        <v>1050.5001429479169</v>
      </c>
      <c r="L74" s="8">
        <v>1050.5001429505469</v>
      </c>
      <c r="M74" s="8">
        <v>1050.5001429545468</v>
      </c>
      <c r="N74" s="8">
        <v>1050.5001429710269</v>
      </c>
      <c r="O74" s="8">
        <v>1050.5001429740969</v>
      </c>
      <c r="P74" s="8">
        <v>1050.5001429788767</v>
      </c>
      <c r="Q74" s="8">
        <v>1050.5001429889069</v>
      </c>
      <c r="R74" s="8">
        <v>984.20014382793636</v>
      </c>
      <c r="S74" s="8">
        <v>984.20014421899634</v>
      </c>
      <c r="T74" s="8">
        <v>2499.9801387396906</v>
      </c>
      <c r="U74" s="8">
        <v>2970.2009711888068</v>
      </c>
      <c r="V74" s="8">
        <v>2951.8209692640958</v>
      </c>
      <c r="W74" s="8">
        <v>2951.8211016011455</v>
      </c>
      <c r="X74" s="8">
        <v>2872.6212578542636</v>
      </c>
      <c r="Y74" s="8">
        <v>2872.6212875967835</v>
      </c>
      <c r="Z74" s="8">
        <v>2764.6212882138834</v>
      </c>
      <c r="AA74" s="8">
        <v>2764.6215618981837</v>
      </c>
    </row>
    <row r="75" spans="1:27">
      <c r="A75" s="16" t="s">
        <v>25</v>
      </c>
      <c r="B75" s="16" t="s">
        <v>83</v>
      </c>
      <c r="C75" s="8">
        <v>532.07111772954204</v>
      </c>
      <c r="D75" s="8">
        <v>532.07121939980198</v>
      </c>
      <c r="E75" s="8">
        <v>532.07124704666717</v>
      </c>
      <c r="F75" s="8">
        <v>785.78597458057698</v>
      </c>
      <c r="G75" s="8">
        <v>755.78597462630103</v>
      </c>
      <c r="H75" s="8">
        <v>755.78597496850693</v>
      </c>
      <c r="I75" s="8">
        <v>755.78597515761703</v>
      </c>
      <c r="J75" s="8">
        <v>755.78597539319708</v>
      </c>
      <c r="K75" s="8">
        <v>730.78597569013698</v>
      </c>
      <c r="L75" s="8">
        <v>730.78597607091706</v>
      </c>
      <c r="M75" s="8">
        <v>730.78597850929702</v>
      </c>
      <c r="N75" s="8">
        <v>730.78599922355693</v>
      </c>
      <c r="O75" s="8">
        <v>730.7860002160669</v>
      </c>
      <c r="P75" s="8">
        <v>730.78600510969704</v>
      </c>
      <c r="Q75" s="8">
        <v>730.78600724598698</v>
      </c>
      <c r="R75" s="8">
        <v>1181.1268020543905</v>
      </c>
      <c r="S75" s="8">
        <v>1181.1268036493204</v>
      </c>
      <c r="T75" s="8">
        <v>1018.0691954517606</v>
      </c>
      <c r="U75" s="8">
        <v>1018.0692086672906</v>
      </c>
      <c r="V75" s="8">
        <v>1008.0692186324505</v>
      </c>
      <c r="W75" s="8">
        <v>1008.0686555865004</v>
      </c>
      <c r="X75" s="8">
        <v>1008.0687282226604</v>
      </c>
      <c r="Y75" s="8">
        <v>957.26877503656999</v>
      </c>
      <c r="Z75" s="8">
        <v>703.55405538041998</v>
      </c>
      <c r="AA75" s="8">
        <v>1332.8700725328199</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83.010002136230398</v>
      </c>
      <c r="D77" s="8">
        <v>86.919998168945298</v>
      </c>
      <c r="E77" s="8">
        <v>88.190002441406193</v>
      </c>
      <c r="F77" s="8">
        <v>89.860000610351506</v>
      </c>
      <c r="G77" s="8">
        <v>101.64999842643738</v>
      </c>
      <c r="H77" s="8">
        <v>114.72999858856113</v>
      </c>
      <c r="I77" s="8">
        <v>129.80000114440818</v>
      </c>
      <c r="J77" s="8">
        <v>145.8299999237052</v>
      </c>
      <c r="K77" s="8">
        <v>163.1799964904784</v>
      </c>
      <c r="L77" s="8">
        <v>181.38999557495049</v>
      </c>
      <c r="M77" s="8">
        <v>202.19000244140599</v>
      </c>
      <c r="N77" s="8">
        <v>224.73000335693291</v>
      </c>
      <c r="O77" s="8">
        <v>249.77000427246</v>
      </c>
      <c r="P77" s="8">
        <v>275.49999237060513</v>
      </c>
      <c r="Q77" s="8">
        <v>305.08000183105401</v>
      </c>
      <c r="R77" s="8">
        <v>335.52000427246003</v>
      </c>
      <c r="S77" s="8">
        <v>368.55000305175702</v>
      </c>
      <c r="T77" s="8">
        <v>402.30000305175702</v>
      </c>
      <c r="U77" s="8">
        <v>440.17999267578</v>
      </c>
      <c r="V77" s="8">
        <v>479.01000976562398</v>
      </c>
      <c r="W77" s="8">
        <v>521.25</v>
      </c>
      <c r="X77" s="8">
        <v>564.79998779296807</v>
      </c>
      <c r="Y77" s="8">
        <v>612.08001708984307</v>
      </c>
      <c r="Z77" s="8">
        <v>660.60000610351494</v>
      </c>
      <c r="AA77" s="8">
        <v>686.27999877929597</v>
      </c>
    </row>
    <row r="78" spans="1:27">
      <c r="A78" s="77" t="s">
        <v>82</v>
      </c>
      <c r="B78" s="77"/>
      <c r="C78" s="67">
        <v>6808.071112007492</v>
      </c>
      <c r="D78" s="67">
        <v>6811.9812077104671</v>
      </c>
      <c r="E78" s="67">
        <v>6496.7512416297923</v>
      </c>
      <c r="F78" s="67">
        <v>7352.1365562582878</v>
      </c>
      <c r="G78" s="67">
        <v>7021.9265521220768</v>
      </c>
      <c r="H78" s="67">
        <v>6938.1365527470771</v>
      </c>
      <c r="I78" s="67">
        <v>6676.3465701493733</v>
      </c>
      <c r="J78" s="67">
        <v>6560.6765722234768</v>
      </c>
      <c r="K78" s="67">
        <v>6553.0265690956312</v>
      </c>
      <c r="L78" s="67">
        <v>6223.336567047214</v>
      </c>
      <c r="M78" s="67">
        <v>6059.3365733336232</v>
      </c>
      <c r="N78" s="67">
        <v>5552.8765950552597</v>
      </c>
      <c r="O78" s="67">
        <v>5418.9165969905962</v>
      </c>
      <c r="P78" s="67">
        <v>5117.9465892449825</v>
      </c>
      <c r="Q78" s="67">
        <v>5108.5266008682511</v>
      </c>
      <c r="R78" s="67">
        <v>5523.0078974559956</v>
      </c>
      <c r="S78" s="67">
        <v>5850.1655024205274</v>
      </c>
      <c r="T78" s="67">
        <v>7022.7780292586403</v>
      </c>
      <c r="U78" s="67">
        <v>7489.11976556635</v>
      </c>
      <c r="V78" s="67">
        <v>7371.513502785524</v>
      </c>
      <c r="W78" s="67">
        <v>8006.4539211156998</v>
      </c>
      <c r="X78" s="67">
        <v>8785.4503493746051</v>
      </c>
      <c r="Y78" s="67">
        <v>8781.9304555522504</v>
      </c>
      <c r="Z78" s="67">
        <v>8501.3159291381526</v>
      </c>
      <c r="AA78" s="67">
        <v>9158.4947127644227</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26</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846.75379847412091</v>
      </c>
      <c r="D88" s="8">
        <v>1130.1576984741209</v>
      </c>
      <c r="E88" s="8">
        <v>1413.5615484741211</v>
      </c>
      <c r="F88" s="8">
        <v>1709.9976084741211</v>
      </c>
      <c r="G88" s="8">
        <v>1829.6829984741212</v>
      </c>
      <c r="H88" s="8">
        <v>1949.3683684741211</v>
      </c>
      <c r="I88" s="8">
        <v>2069.053738474121</v>
      </c>
      <c r="J88" s="8">
        <v>2188.7391584741208</v>
      </c>
      <c r="K88" s="8">
        <v>2308.4244984741208</v>
      </c>
      <c r="L88" s="8">
        <v>2428.1098984741211</v>
      </c>
      <c r="M88" s="8">
        <v>2547.7951984741212</v>
      </c>
      <c r="N88" s="8">
        <v>2667.4806986074709</v>
      </c>
      <c r="O88" s="8">
        <v>2787.1661178937111</v>
      </c>
      <c r="P88" s="8">
        <v>2906.8516516840414</v>
      </c>
      <c r="Q88" s="8">
        <v>2906.8516517104313</v>
      </c>
      <c r="R88" s="8">
        <v>2906.8516517381809</v>
      </c>
      <c r="S88" s="8">
        <v>2906.8516517638609</v>
      </c>
      <c r="T88" s="8">
        <v>2906.8516517894709</v>
      </c>
      <c r="U88" s="8">
        <v>2762.8516518135011</v>
      </c>
      <c r="V88" s="8">
        <v>2762.8516518424808</v>
      </c>
      <c r="W88" s="8">
        <v>2762.8516518802612</v>
      </c>
      <c r="X88" s="8">
        <v>2762.8516519200853</v>
      </c>
      <c r="Y88" s="8">
        <v>2762.8516519617806</v>
      </c>
      <c r="Z88" s="8">
        <v>2762.8516520001972</v>
      </c>
      <c r="AA88" s="8">
        <v>2455.1016520484909</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2</v>
      </c>
      <c r="D90" s="8">
        <v>2</v>
      </c>
      <c r="E90" s="8">
        <v>2</v>
      </c>
      <c r="F90" s="8">
        <v>2</v>
      </c>
      <c r="G90" s="8">
        <v>2</v>
      </c>
      <c r="H90" s="8">
        <v>2</v>
      </c>
      <c r="I90" s="8">
        <v>2</v>
      </c>
      <c r="J90" s="8">
        <v>2</v>
      </c>
      <c r="K90" s="8">
        <v>2</v>
      </c>
      <c r="L90" s="8">
        <v>2</v>
      </c>
      <c r="M90" s="8">
        <v>2</v>
      </c>
      <c r="N90" s="8">
        <v>2</v>
      </c>
      <c r="O90" s="8">
        <v>2</v>
      </c>
      <c r="P90" s="8">
        <v>2</v>
      </c>
      <c r="Q90" s="8">
        <v>2.0001071504399999</v>
      </c>
      <c r="R90" s="8">
        <v>2.0001242770399998</v>
      </c>
      <c r="S90" s="8">
        <v>2.0002275391</v>
      </c>
      <c r="T90" s="8">
        <v>2.0002424675099997</v>
      </c>
      <c r="U90" s="8">
        <v>2.000266350715</v>
      </c>
      <c r="V90" s="8">
        <v>2.0002783314000001</v>
      </c>
      <c r="W90" s="8">
        <v>2.0004343091750001</v>
      </c>
      <c r="X90" s="8">
        <v>2.0004375698240002</v>
      </c>
      <c r="Y90" s="8">
        <v>2.0004592220399999</v>
      </c>
      <c r="Z90" s="8">
        <v>2.0005037482499999</v>
      </c>
      <c r="AA90" s="8">
        <v>2.0005394660499998</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4.5199999809265101</v>
      </c>
      <c r="D92" s="8">
        <v>5.8499999046325604</v>
      </c>
      <c r="E92" s="8">
        <v>7.21000003814697</v>
      </c>
      <c r="F92" s="8">
        <v>8.8400001525878906</v>
      </c>
      <c r="G92" s="8">
        <v>10.179999738931654</v>
      </c>
      <c r="H92" s="8">
        <v>11.78000032901755</v>
      </c>
      <c r="I92" s="8">
        <v>13.670000076293899</v>
      </c>
      <c r="J92" s="8">
        <v>15.71999979019156</v>
      </c>
      <c r="K92" s="8">
        <v>17.900000095367432</v>
      </c>
      <c r="L92" s="8">
        <v>20.310000419616699</v>
      </c>
      <c r="M92" s="8">
        <v>23.15999984741206</v>
      </c>
      <c r="N92" s="8">
        <v>26.459999084472571</v>
      </c>
      <c r="O92" s="8">
        <v>30.150000572204497</v>
      </c>
      <c r="P92" s="8">
        <v>34.109999656677104</v>
      </c>
      <c r="Q92" s="8">
        <v>39.879999160766602</v>
      </c>
      <c r="R92" s="8">
        <v>45.9899997711181</v>
      </c>
      <c r="S92" s="8">
        <v>52.859998703002802</v>
      </c>
      <c r="T92" s="8">
        <v>60.120000839233398</v>
      </c>
      <c r="U92" s="8">
        <v>68.290000915527202</v>
      </c>
      <c r="V92" s="8">
        <v>77.010000228881808</v>
      </c>
      <c r="W92" s="8">
        <v>86.499999999999901</v>
      </c>
      <c r="X92" s="8">
        <v>96.610000610351506</v>
      </c>
      <c r="Y92" s="8">
        <v>107.56999969482419</v>
      </c>
      <c r="Z92" s="8">
        <v>119.12999725341788</v>
      </c>
      <c r="AA92" s="8">
        <v>126.2099990844726</v>
      </c>
    </row>
    <row r="93" spans="1:27">
      <c r="A93" s="77" t="s">
        <v>82</v>
      </c>
      <c r="B93" s="77"/>
      <c r="C93" s="67">
        <v>3648.2737984550477</v>
      </c>
      <c r="D93" s="67">
        <v>3933.0076983787535</v>
      </c>
      <c r="E93" s="67">
        <v>4217.7715485122681</v>
      </c>
      <c r="F93" s="67">
        <v>4515.837608626709</v>
      </c>
      <c r="G93" s="67">
        <v>4976.7629921095368</v>
      </c>
      <c r="H93" s="67">
        <v>5098.0483626996229</v>
      </c>
      <c r="I93" s="67">
        <v>5219.6237324468984</v>
      </c>
      <c r="J93" s="67">
        <v>5341.3591521607959</v>
      </c>
      <c r="K93" s="67">
        <v>5463.2244924659717</v>
      </c>
      <c r="L93" s="67">
        <v>5585.3198927902213</v>
      </c>
      <c r="M93" s="67">
        <v>5707.8551922180177</v>
      </c>
      <c r="N93" s="67">
        <v>5830.8406915884279</v>
      </c>
      <c r="O93" s="67">
        <v>5954.2161123623991</v>
      </c>
      <c r="P93" s="67">
        <v>6077.8616452372025</v>
      </c>
      <c r="Q93" s="67">
        <v>5963.6317519181221</v>
      </c>
      <c r="R93" s="67">
        <v>5969.7417696828234</v>
      </c>
      <c r="S93" s="67">
        <v>5976.6118719024471</v>
      </c>
      <c r="T93" s="67">
        <v>5983.8718889926986</v>
      </c>
      <c r="U93" s="67">
        <v>5848.0419129762267</v>
      </c>
      <c r="V93" s="67">
        <v>5856.7619242992469</v>
      </c>
      <c r="W93" s="67">
        <v>5866.2520800859202</v>
      </c>
      <c r="X93" s="67">
        <v>5876.3620839967443</v>
      </c>
      <c r="Y93" s="67">
        <v>5887.3221047751294</v>
      </c>
      <c r="Z93" s="67">
        <v>5898.8821468983488</v>
      </c>
      <c r="AA93" s="67">
        <v>5332.2121844954972</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8">
        <v>1952.180737313128</v>
      </c>
      <c r="D98" s="8">
        <v>2921.3997761430878</v>
      </c>
      <c r="E98" s="8">
        <v>3571.3995481507532</v>
      </c>
      <c r="F98" s="8">
        <v>6293.3424665269076</v>
      </c>
      <c r="G98" s="8">
        <v>6263.3424666425171</v>
      </c>
      <c r="H98" s="8">
        <v>6263.3424676197428</v>
      </c>
      <c r="I98" s="8">
        <v>6263.3424682120631</v>
      </c>
      <c r="J98" s="8">
        <v>6208.0124691926867</v>
      </c>
      <c r="K98" s="8">
        <v>9867.5222693221112</v>
      </c>
      <c r="L98" s="8">
        <v>9867.5222703598447</v>
      </c>
      <c r="M98" s="8">
        <v>9817.5222735784228</v>
      </c>
      <c r="N98" s="8">
        <v>9817.5222954124165</v>
      </c>
      <c r="O98" s="8">
        <v>9817.5222977066423</v>
      </c>
      <c r="P98" s="8">
        <v>9817.5223086182523</v>
      </c>
      <c r="Q98" s="8">
        <v>9817.5224236810791</v>
      </c>
      <c r="R98" s="8">
        <v>10583.57832846881</v>
      </c>
      <c r="S98" s="8">
        <v>10583.578472716612</v>
      </c>
      <c r="T98" s="8">
        <v>10665.922595822991</v>
      </c>
      <c r="U98" s="8">
        <v>10665.922642658084</v>
      </c>
      <c r="V98" s="8">
        <v>10655.92267569451</v>
      </c>
      <c r="W98" s="8">
        <v>10917.795442752624</v>
      </c>
      <c r="X98" s="8">
        <v>9948.5772047478658</v>
      </c>
      <c r="Y98" s="8">
        <v>9874.1628424512892</v>
      </c>
      <c r="Z98" s="8">
        <v>7132.22083143699</v>
      </c>
      <c r="AA98" s="8">
        <v>8718.8325536062493</v>
      </c>
    </row>
    <row r="99" spans="1:27" collapsed="1">
      <c r="A99" s="16" t="s">
        <v>16</v>
      </c>
      <c r="B99" s="16" t="s">
        <v>193</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v>
      </c>
      <c r="U99" s="8">
        <v>5598</v>
      </c>
      <c r="V99" s="8">
        <v>5598</v>
      </c>
      <c r="W99" s="8">
        <v>5598</v>
      </c>
      <c r="X99" s="8">
        <v>5598</v>
      </c>
      <c r="Y99" s="8">
        <v>5598</v>
      </c>
      <c r="Z99" s="8">
        <v>5598</v>
      </c>
      <c r="AA99" s="8">
        <v>5598.0001147008497</v>
      </c>
    </row>
    <row r="100" spans="1:27">
      <c r="A100" s="16" t="s">
        <v>16</v>
      </c>
      <c r="B100" s="16" t="s">
        <v>93</v>
      </c>
      <c r="C100" s="8">
        <v>332.9399981498712</v>
      </c>
      <c r="D100" s="8">
        <v>383.48000478744416</v>
      </c>
      <c r="E100" s="8">
        <v>428.85999393463038</v>
      </c>
      <c r="F100" s="8">
        <v>483.47000503539931</v>
      </c>
      <c r="G100" s="8">
        <v>574.25999560952084</v>
      </c>
      <c r="H100" s="8">
        <v>684.0100084543202</v>
      </c>
      <c r="I100" s="8">
        <v>812.3899917602522</v>
      </c>
      <c r="J100" s="8">
        <v>958.88999605178594</v>
      </c>
      <c r="K100" s="8">
        <v>1114.5699944496118</v>
      </c>
      <c r="L100" s="8">
        <v>1287.9599905014013</v>
      </c>
      <c r="M100" s="8">
        <v>1491.449993133542</v>
      </c>
      <c r="N100" s="8">
        <v>1724.6999969482395</v>
      </c>
      <c r="O100" s="8">
        <v>1984.1500005722028</v>
      </c>
      <c r="P100" s="8">
        <v>2264.7499914169284</v>
      </c>
      <c r="Q100" s="8">
        <v>2584.7499790191605</v>
      </c>
      <c r="R100" s="8">
        <v>2929.1399784088089</v>
      </c>
      <c r="S100" s="8">
        <v>3299.7199687957727</v>
      </c>
      <c r="T100" s="8">
        <v>3691.4699611663782</v>
      </c>
      <c r="U100" s="8">
        <v>4125.1299667358353</v>
      </c>
      <c r="V100" s="8">
        <v>4583.8699550628562</v>
      </c>
      <c r="W100" s="8">
        <v>5079.9000854492069</v>
      </c>
      <c r="X100" s="8">
        <v>5604.2499542236255</v>
      </c>
      <c r="Y100" s="8">
        <v>6168.379936218239</v>
      </c>
      <c r="Z100" s="8">
        <v>6763.6701278686332</v>
      </c>
      <c r="AA100" s="8">
        <v>7093.5899124145362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8">
        <v>262</v>
      </c>
      <c r="D103" s="8">
        <v>587.00047261063401</v>
      </c>
      <c r="E103" s="8">
        <v>587.00047363850001</v>
      </c>
      <c r="F103" s="8">
        <v>2262.0003753621249</v>
      </c>
      <c r="G103" s="8">
        <v>2262.0003753840601</v>
      </c>
      <c r="H103" s="8">
        <v>2262.0003756036203</v>
      </c>
      <c r="I103" s="8">
        <v>2262.0003757343402</v>
      </c>
      <c r="J103" s="8">
        <v>2262.00037593963</v>
      </c>
      <c r="K103" s="8">
        <v>2262.00037616998</v>
      </c>
      <c r="L103" s="8">
        <v>2262.0003764568301</v>
      </c>
      <c r="M103" s="8">
        <v>2212.0003768126953</v>
      </c>
      <c r="N103" s="8">
        <v>2212.0003772042437</v>
      </c>
      <c r="O103" s="8">
        <v>2212.0003777602051</v>
      </c>
      <c r="P103" s="8">
        <v>2212.0003818551299</v>
      </c>
      <c r="Q103" s="8">
        <v>2212.0003856220437</v>
      </c>
      <c r="R103" s="8">
        <v>2212.0005993500299</v>
      </c>
      <c r="S103" s="8">
        <v>2212.0006072915103</v>
      </c>
      <c r="T103" s="8">
        <v>2212.0006103164701</v>
      </c>
      <c r="U103" s="8">
        <v>2212.0006182219599</v>
      </c>
      <c r="V103" s="8">
        <v>2212.0006272997398</v>
      </c>
      <c r="W103" s="8">
        <v>2212.00060365531</v>
      </c>
      <c r="X103" s="8">
        <v>1887.0005132926901</v>
      </c>
      <c r="Y103" s="8">
        <v>1887.00074956753</v>
      </c>
      <c r="Z103" s="8">
        <v>212.00112635536999</v>
      </c>
      <c r="AA103" s="8">
        <v>212.01347584011</v>
      </c>
    </row>
    <row r="104" spans="1:27">
      <c r="A104" s="16" t="s">
        <v>22</v>
      </c>
      <c r="B104" s="16" t="s">
        <v>193</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2880.0001147008502</v>
      </c>
    </row>
    <row r="105" spans="1:27">
      <c r="A105" s="16" t="s">
        <v>22</v>
      </c>
      <c r="B105" s="16" t="s">
        <v>93</v>
      </c>
      <c r="C105" s="8">
        <v>132.64999389648401</v>
      </c>
      <c r="D105" s="8">
        <v>149.55000305175699</v>
      </c>
      <c r="E105" s="8">
        <v>164.03999328613199</v>
      </c>
      <c r="F105" s="8">
        <v>181.38000488281199</v>
      </c>
      <c r="G105" s="8">
        <v>210.8500003814697</v>
      </c>
      <c r="H105" s="8">
        <v>246.63000488281199</v>
      </c>
      <c r="I105" s="8">
        <v>288.01999664306601</v>
      </c>
      <c r="J105" s="8">
        <v>335.81000518798805</v>
      </c>
      <c r="K105" s="8">
        <v>382.44999694824099</v>
      </c>
      <c r="L105" s="8">
        <v>435.40998840331895</v>
      </c>
      <c r="M105" s="8">
        <v>499.44999694824094</v>
      </c>
      <c r="N105" s="8">
        <v>577.33999633788994</v>
      </c>
      <c r="O105" s="8">
        <v>663.69000244140602</v>
      </c>
      <c r="P105" s="8">
        <v>758.32998657226494</v>
      </c>
      <c r="Q105" s="8">
        <v>863.81997680663903</v>
      </c>
      <c r="R105" s="8">
        <v>977.97998046874909</v>
      </c>
      <c r="S105" s="8">
        <v>1100.1599731445299</v>
      </c>
      <c r="T105" s="8">
        <v>1230.459991455077</v>
      </c>
      <c r="U105" s="8">
        <v>1373.5499877929681</v>
      </c>
      <c r="V105" s="8">
        <v>1525.949951171867</v>
      </c>
      <c r="W105" s="8">
        <v>1688.980041503901</v>
      </c>
      <c r="X105" s="8">
        <v>1863.0299682617128</v>
      </c>
      <c r="Y105" s="8">
        <v>2049.049987792961</v>
      </c>
      <c r="Z105" s="8">
        <v>2246.6300048828052</v>
      </c>
      <c r="AA105" s="8">
        <v>2355.6399536132758</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8">
        <v>258</v>
      </c>
      <c r="D108" s="8">
        <v>258.00173550074601</v>
      </c>
      <c r="E108" s="8">
        <v>258.00173750398</v>
      </c>
      <c r="F108" s="8">
        <v>754.06616023376</v>
      </c>
      <c r="G108" s="8">
        <v>754.06616025778999</v>
      </c>
      <c r="H108" s="8">
        <v>754.06616045924</v>
      </c>
      <c r="I108" s="8">
        <v>754.06616059180999</v>
      </c>
      <c r="J108" s="8">
        <v>754.06616081055995</v>
      </c>
      <c r="K108" s="8">
        <v>754.06616108559501</v>
      </c>
      <c r="L108" s="8">
        <v>754.06616138339598</v>
      </c>
      <c r="M108" s="8">
        <v>754.06616174913006</v>
      </c>
      <c r="N108" s="8">
        <v>754.06616240601602</v>
      </c>
      <c r="O108" s="8">
        <v>754.06616310686991</v>
      </c>
      <c r="P108" s="8">
        <v>754.06616497772507</v>
      </c>
      <c r="Q108" s="8">
        <v>754.06616692551006</v>
      </c>
      <c r="R108" s="8">
        <v>1369.7810459688499</v>
      </c>
      <c r="S108" s="8">
        <v>1369.78107732898</v>
      </c>
      <c r="T108" s="8">
        <v>1615.1827905873502</v>
      </c>
      <c r="U108" s="8">
        <v>1615.18279229982</v>
      </c>
      <c r="V108" s="8">
        <v>1615.1827941378201</v>
      </c>
      <c r="W108" s="8">
        <v>2047.8355952709401</v>
      </c>
      <c r="X108" s="8">
        <v>2047.83393742366</v>
      </c>
      <c r="Y108" s="8">
        <v>2674.2190570460002</v>
      </c>
      <c r="Z108" s="8">
        <v>2178.1547555841398</v>
      </c>
      <c r="AA108" s="8">
        <v>3135.4370857510899</v>
      </c>
    </row>
    <row r="109" spans="1:27">
      <c r="A109" s="16" t="s">
        <v>23</v>
      </c>
      <c r="B109" s="16" t="s">
        <v>193</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23</v>
      </c>
      <c r="B110" s="16" t="s">
        <v>93</v>
      </c>
      <c r="C110" s="8">
        <v>51.830001831054602</v>
      </c>
      <c r="D110" s="8">
        <v>64.260002136230398</v>
      </c>
      <c r="E110" s="8">
        <v>76.199996948242102</v>
      </c>
      <c r="F110" s="8">
        <v>90.879997253417898</v>
      </c>
      <c r="G110" s="8">
        <v>112.699996948242</v>
      </c>
      <c r="H110" s="8">
        <v>140.22999954223539</v>
      </c>
      <c r="I110" s="8">
        <v>171.669998168945</v>
      </c>
      <c r="J110" s="8">
        <v>208.29000091552709</v>
      </c>
      <c r="K110" s="8">
        <v>249.40999603271391</v>
      </c>
      <c r="L110" s="8">
        <v>295.69000244140602</v>
      </c>
      <c r="M110" s="8">
        <v>348.77999877929597</v>
      </c>
      <c r="N110" s="8">
        <v>407.19999694824196</v>
      </c>
      <c r="O110" s="8">
        <v>471.63999938964798</v>
      </c>
      <c r="P110" s="8">
        <v>541.99000549316304</v>
      </c>
      <c r="Q110" s="8">
        <v>622.47998046874898</v>
      </c>
      <c r="R110" s="8">
        <v>711.02999877929597</v>
      </c>
      <c r="S110" s="8">
        <v>804.72000122070301</v>
      </c>
      <c r="T110" s="8">
        <v>904.61999511718705</v>
      </c>
      <c r="U110" s="8">
        <v>1014.769989013671</v>
      </c>
      <c r="V110" s="8">
        <v>1132.369995117187</v>
      </c>
      <c r="W110" s="8">
        <v>1260.209991455077</v>
      </c>
      <c r="X110" s="8">
        <v>1395.140014648437</v>
      </c>
      <c r="Y110" s="8">
        <v>1539.5700073242101</v>
      </c>
      <c r="Z110" s="8">
        <v>1693.180053710932</v>
      </c>
      <c r="AA110" s="8">
        <v>1779.439941406245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8">
        <v>898.10961958358598</v>
      </c>
      <c r="D113" s="8">
        <v>1542.3263486319061</v>
      </c>
      <c r="E113" s="8">
        <v>2192.3260899616062</v>
      </c>
      <c r="F113" s="8">
        <v>2489.4899563504459</v>
      </c>
      <c r="G113" s="8">
        <v>2489.4899563743661</v>
      </c>
      <c r="H113" s="8">
        <v>2489.4899565883761</v>
      </c>
      <c r="I113" s="8">
        <v>2489.489956728296</v>
      </c>
      <c r="J113" s="8">
        <v>2434.1599570492999</v>
      </c>
      <c r="K113" s="8">
        <v>6118.6697563764001</v>
      </c>
      <c r="L113" s="8">
        <v>6118.6697564487004</v>
      </c>
      <c r="M113" s="8">
        <v>6118.6697565073</v>
      </c>
      <c r="N113" s="8">
        <v>6118.6697565785998</v>
      </c>
      <c r="O113" s="8">
        <v>6118.6697566235007</v>
      </c>
      <c r="P113" s="8">
        <v>6118.6697566757002</v>
      </c>
      <c r="Q113" s="8">
        <v>6118.6697567371002</v>
      </c>
      <c r="R113" s="8">
        <v>5818.6697568185</v>
      </c>
      <c r="S113" s="8">
        <v>5818.6697569077005</v>
      </c>
      <c r="T113" s="8">
        <v>5818.6697569999005</v>
      </c>
      <c r="U113" s="8">
        <v>5818.6697571183004</v>
      </c>
      <c r="V113" s="8">
        <v>5818.6697572930998</v>
      </c>
      <c r="W113" s="8">
        <v>5647.8901539306989</v>
      </c>
      <c r="X113" s="8">
        <v>5003.6735882390303</v>
      </c>
      <c r="Y113" s="8">
        <v>4353.6738015791507</v>
      </c>
      <c r="Z113" s="8">
        <v>4036.51039036881</v>
      </c>
      <c r="AA113" s="8">
        <v>4036.5113800161798</v>
      </c>
    </row>
    <row r="114" spans="1:27">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93</v>
      </c>
      <c r="C115" s="8">
        <v>60.930000305175703</v>
      </c>
      <c r="D115" s="8">
        <v>76.900001525878906</v>
      </c>
      <c r="E115" s="8">
        <v>93.220001220703097</v>
      </c>
      <c r="F115" s="8">
        <v>112.51000213623</v>
      </c>
      <c r="G115" s="8">
        <v>138.88000011444009</v>
      </c>
      <c r="H115" s="8">
        <v>170.64000511169419</v>
      </c>
      <c r="I115" s="8">
        <v>209.22999572753901</v>
      </c>
      <c r="J115" s="8">
        <v>253.23999023437409</v>
      </c>
      <c r="K115" s="8">
        <v>301.63000488281102</v>
      </c>
      <c r="L115" s="8">
        <v>355.16000366210903</v>
      </c>
      <c r="M115" s="8">
        <v>417.86999511718699</v>
      </c>
      <c r="N115" s="8">
        <v>488.97000122070199</v>
      </c>
      <c r="O115" s="8">
        <v>568.89999389648403</v>
      </c>
      <c r="P115" s="8">
        <v>654.82000732421807</v>
      </c>
      <c r="Q115" s="8">
        <v>753.49002075195199</v>
      </c>
      <c r="R115" s="8">
        <v>858.61999511718591</v>
      </c>
      <c r="S115" s="8">
        <v>973.42999267577989</v>
      </c>
      <c r="T115" s="8">
        <v>1093.9699707031241</v>
      </c>
      <c r="U115" s="8">
        <v>1228.3399963378899</v>
      </c>
      <c r="V115" s="8">
        <v>1369.529998779296</v>
      </c>
      <c r="W115" s="8">
        <v>1522.9600524902289</v>
      </c>
      <c r="X115" s="8">
        <v>1684.669982910156</v>
      </c>
      <c r="Y115" s="8">
        <v>1860.109924316401</v>
      </c>
      <c r="Z115" s="8">
        <v>2044.1300659179628</v>
      </c>
      <c r="AA115" s="8">
        <v>2146.0200195312473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8">
        <v>532.07111772954204</v>
      </c>
      <c r="D118" s="8">
        <v>532.07121939980209</v>
      </c>
      <c r="E118" s="8">
        <v>532.07124704666705</v>
      </c>
      <c r="F118" s="8">
        <v>785.78597458057709</v>
      </c>
      <c r="G118" s="8">
        <v>755.78597462630103</v>
      </c>
      <c r="H118" s="8">
        <v>755.78597496850693</v>
      </c>
      <c r="I118" s="8">
        <v>755.78597515761703</v>
      </c>
      <c r="J118" s="8">
        <v>755.78597539319696</v>
      </c>
      <c r="K118" s="8">
        <v>730.78597569013698</v>
      </c>
      <c r="L118" s="8">
        <v>730.78597607091706</v>
      </c>
      <c r="M118" s="8">
        <v>730.78597850929702</v>
      </c>
      <c r="N118" s="8">
        <v>730.78599922355693</v>
      </c>
      <c r="O118" s="8">
        <v>730.78600021606701</v>
      </c>
      <c r="P118" s="8">
        <v>730.78600510969704</v>
      </c>
      <c r="Q118" s="8">
        <v>730.78600724598698</v>
      </c>
      <c r="R118" s="8">
        <v>1181.1268020543905</v>
      </c>
      <c r="S118" s="8">
        <v>1181.1268036493204</v>
      </c>
      <c r="T118" s="8">
        <v>1018.0691954517606</v>
      </c>
      <c r="U118" s="8">
        <v>1018.0692086672905</v>
      </c>
      <c r="V118" s="8">
        <v>1008.0692186324507</v>
      </c>
      <c r="W118" s="8">
        <v>1008.0686555865004</v>
      </c>
      <c r="X118" s="8">
        <v>1008.0687282226604</v>
      </c>
      <c r="Y118" s="8">
        <v>957.26877503656999</v>
      </c>
      <c r="Z118" s="8">
        <v>703.55405538041998</v>
      </c>
      <c r="AA118" s="8">
        <v>1332.8700725328199</v>
      </c>
    </row>
    <row r="119" spans="1:27">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93</v>
      </c>
      <c r="C120" s="8">
        <v>83.010002136230398</v>
      </c>
      <c r="D120" s="8">
        <v>86.919998168945298</v>
      </c>
      <c r="E120" s="8">
        <v>88.190002441406193</v>
      </c>
      <c r="F120" s="8">
        <v>89.860000610351506</v>
      </c>
      <c r="G120" s="8">
        <v>101.64999842643738</v>
      </c>
      <c r="H120" s="8">
        <v>114.72999858856113</v>
      </c>
      <c r="I120" s="8">
        <v>129.80000114440818</v>
      </c>
      <c r="J120" s="8">
        <v>145.8299999237052</v>
      </c>
      <c r="K120" s="8">
        <v>163.1799964904784</v>
      </c>
      <c r="L120" s="8">
        <v>181.38999557495049</v>
      </c>
      <c r="M120" s="8">
        <v>202.19000244140599</v>
      </c>
      <c r="N120" s="8">
        <v>224.73000335693291</v>
      </c>
      <c r="O120" s="8">
        <v>249.77000427246</v>
      </c>
      <c r="P120" s="8">
        <v>275.49999237060513</v>
      </c>
      <c r="Q120" s="8">
        <v>305.08000183105401</v>
      </c>
      <c r="R120" s="8">
        <v>335.52000427246003</v>
      </c>
      <c r="S120" s="8">
        <v>368.55000305175702</v>
      </c>
      <c r="T120" s="8">
        <v>402.30000305175702</v>
      </c>
      <c r="U120" s="8">
        <v>440.17999267578</v>
      </c>
      <c r="V120" s="8">
        <v>479.01000976562398</v>
      </c>
      <c r="W120" s="8">
        <v>521.25</v>
      </c>
      <c r="X120" s="8">
        <v>564.79998779296807</v>
      </c>
      <c r="Y120" s="8">
        <v>612.08001708984307</v>
      </c>
      <c r="Z120" s="8">
        <v>660.60000610351494</v>
      </c>
      <c r="AA120" s="8">
        <v>686.27999877929597</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8">
        <v>2</v>
      </c>
      <c r="D123" s="8">
        <v>2</v>
      </c>
      <c r="E123" s="8">
        <v>2</v>
      </c>
      <c r="F123" s="8">
        <v>2</v>
      </c>
      <c r="G123" s="8">
        <v>2</v>
      </c>
      <c r="H123" s="8">
        <v>2</v>
      </c>
      <c r="I123" s="8">
        <v>2</v>
      </c>
      <c r="J123" s="8">
        <v>2</v>
      </c>
      <c r="K123" s="8">
        <v>2</v>
      </c>
      <c r="L123" s="8">
        <v>2</v>
      </c>
      <c r="M123" s="8">
        <v>2</v>
      </c>
      <c r="N123" s="8">
        <v>2</v>
      </c>
      <c r="O123" s="8">
        <v>2</v>
      </c>
      <c r="P123" s="8">
        <v>2</v>
      </c>
      <c r="Q123" s="8">
        <v>2.0001071504399999</v>
      </c>
      <c r="R123" s="8">
        <v>2.0001242770399998</v>
      </c>
      <c r="S123" s="8">
        <v>2.0002275391</v>
      </c>
      <c r="T123" s="8">
        <v>2.0002424675100001</v>
      </c>
      <c r="U123" s="8">
        <v>2.000266350715</v>
      </c>
      <c r="V123" s="8">
        <v>2.0002783314000001</v>
      </c>
      <c r="W123" s="8">
        <v>2.0004343091750001</v>
      </c>
      <c r="X123" s="8">
        <v>2.0004375698239998</v>
      </c>
      <c r="Y123" s="8">
        <v>2.0004592220399999</v>
      </c>
      <c r="Z123" s="8">
        <v>2.0005037482499999</v>
      </c>
      <c r="AA123" s="8">
        <v>2.0005394660500002</v>
      </c>
    </row>
    <row r="124" spans="1:27">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93</v>
      </c>
      <c r="C125" s="8">
        <v>4.5199999809265101</v>
      </c>
      <c r="D125" s="8">
        <v>5.8499999046325604</v>
      </c>
      <c r="E125" s="8">
        <v>7.21000003814697</v>
      </c>
      <c r="F125" s="8">
        <v>8.8400001525878906</v>
      </c>
      <c r="G125" s="8">
        <v>10.179999738931654</v>
      </c>
      <c r="H125" s="8">
        <v>11.78000032901755</v>
      </c>
      <c r="I125" s="8">
        <v>13.670000076293899</v>
      </c>
      <c r="J125" s="8">
        <v>15.71999979019156</v>
      </c>
      <c r="K125" s="8">
        <v>17.900000095367432</v>
      </c>
      <c r="L125" s="8">
        <v>20.310000419616699</v>
      </c>
      <c r="M125" s="8">
        <v>23.15999984741206</v>
      </c>
      <c r="N125" s="8">
        <v>26.459999084472571</v>
      </c>
      <c r="O125" s="8">
        <v>30.150000572204497</v>
      </c>
      <c r="P125" s="8">
        <v>34.109999656677104</v>
      </c>
      <c r="Q125" s="8">
        <v>39.879999160766602</v>
      </c>
      <c r="R125" s="8">
        <v>45.9899997711181</v>
      </c>
      <c r="S125" s="8">
        <v>52.859998703002802</v>
      </c>
      <c r="T125" s="8">
        <v>60.120000839233398</v>
      </c>
      <c r="U125" s="8">
        <v>68.290000915527202</v>
      </c>
      <c r="V125" s="8">
        <v>77.010000228881808</v>
      </c>
      <c r="W125" s="8">
        <v>86.499999999999901</v>
      </c>
      <c r="X125" s="8">
        <v>96.610000610351506</v>
      </c>
      <c r="Y125" s="8">
        <v>107.56999969482419</v>
      </c>
      <c r="Z125" s="8">
        <v>119.12999725341788</v>
      </c>
      <c r="AA125" s="8">
        <v>126.2099990844726</v>
      </c>
    </row>
    <row r="131" collapsed="1"/>
    <row r="132" collapsed="1"/>
  </sheetData>
  <sheetProtection algorithmName="SHA-512" hashValue="QhO9A3N1AvQgiC5fVNPe0+Z2wl7Ngatru3J8NMc/+Er6e2+zjGbY6PRCXEBzEgzI/UhzMHcv7gJ910ZSlQBJ2g==" saltValue="F4j8qSriHYnA5YDFP8t0m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23A3-FCD2-4C77-A50C-05C5A0C1D083}">
  <sheetPr codeName="Sheet105">
    <tabColor rgb="FF188736"/>
  </sheetPr>
  <dimension ref="A1:AK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 min="30" max="34" width="9.42578125" hidden="1" customWidth="1"/>
    <col min="35" max="35" width="11.5703125" hidden="1" customWidth="1"/>
    <col min="36" max="37" width="0" hidden="1" customWidth="1"/>
  </cols>
  <sheetData>
    <row r="1" spans="1:32" s="19" customFormat="1" ht="23.25" customHeight="1">
      <c r="A1" s="65" t="s">
        <v>234</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c r="AE1"/>
      <c r="AF1"/>
    </row>
    <row r="2" spans="1:32" s="19" customFormat="1">
      <c r="A2" s="6" t="s">
        <v>267</v>
      </c>
      <c r="AD2"/>
      <c r="AE2"/>
      <c r="AF2"/>
    </row>
    <row r="3" spans="1:32" s="19" customFormat="1">
      <c r="AD3"/>
      <c r="AE3"/>
      <c r="AF3"/>
    </row>
    <row r="4" spans="1:32" s="5" customFormat="1">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c r="AD5"/>
      <c r="AE5"/>
      <c r="AF5"/>
    </row>
    <row r="6" spans="1:32" s="5" customFormat="1">
      <c r="A6" s="16" t="s">
        <v>95</v>
      </c>
      <c r="B6" s="16" t="s">
        <v>96</v>
      </c>
      <c r="C6" s="16" t="s">
        <v>131</v>
      </c>
      <c r="D6" s="16" t="s">
        <v>10</v>
      </c>
      <c r="E6" s="8">
        <v>4.6875994000000002E-6</v>
      </c>
      <c r="F6" s="8">
        <v>5.1815000000000003E-6</v>
      </c>
      <c r="G6" s="8">
        <v>1.082783E-5</v>
      </c>
      <c r="H6" s="8">
        <v>1.2794623000000001E-5</v>
      </c>
      <c r="I6" s="8">
        <v>1.2618644E-5</v>
      </c>
      <c r="J6" s="8">
        <v>1.1989546E-5</v>
      </c>
      <c r="K6" s="8">
        <v>1.3683375999999999E-5</v>
      </c>
      <c r="L6" s="8">
        <v>1.3248530000000001E-5</v>
      </c>
      <c r="M6" s="8">
        <v>1.1684663000000001E-5</v>
      </c>
      <c r="N6" s="8">
        <v>1.173918E-5</v>
      </c>
      <c r="O6" s="8">
        <v>1.1442255000000001E-5</v>
      </c>
      <c r="P6" s="8">
        <v>9.9593949999999995E-6</v>
      </c>
      <c r="Q6" s="8">
        <v>1.1193492E-5</v>
      </c>
      <c r="R6" s="8">
        <v>1.1678202999999999E-5</v>
      </c>
      <c r="S6" s="8">
        <v>1.1135487499999999E-5</v>
      </c>
      <c r="T6" s="8">
        <v>1.2186244000000001E-5</v>
      </c>
      <c r="U6" s="8">
        <v>1.2587061E-5</v>
      </c>
      <c r="V6" s="8">
        <v>1.2572062000000001E-5</v>
      </c>
      <c r="W6" s="8">
        <v>1.2434655E-5</v>
      </c>
      <c r="X6" s="8">
        <v>1.2303196E-5</v>
      </c>
      <c r="Y6" s="8">
        <v>1.0684941E-5</v>
      </c>
      <c r="Z6" s="8">
        <v>1.1856939E-5</v>
      </c>
      <c r="AA6" s="8">
        <v>1.2181364E-5</v>
      </c>
      <c r="AB6" s="8">
        <v>1.1444307000000001E-5</v>
      </c>
      <c r="AC6" s="8">
        <v>1.2470690999999999E-5</v>
      </c>
      <c r="AD6"/>
      <c r="AE6"/>
      <c r="AF6"/>
    </row>
    <row r="7" spans="1:32" s="5" customFormat="1">
      <c r="A7" s="16" t="s">
        <v>95</v>
      </c>
      <c r="B7" s="16" t="s">
        <v>97</v>
      </c>
      <c r="C7" s="16" t="s">
        <v>132</v>
      </c>
      <c r="D7" s="16" t="s">
        <v>10</v>
      </c>
      <c r="E7" s="8">
        <v>171.534568292215</v>
      </c>
      <c r="F7" s="8">
        <v>174.43063086190372</v>
      </c>
      <c r="G7" s="8">
        <v>165.80843241167801</v>
      </c>
      <c r="H7" s="8">
        <v>157.60566697317901</v>
      </c>
      <c r="I7" s="8">
        <v>185.04091748373199</v>
      </c>
      <c r="J7" s="8">
        <v>186.20634255777301</v>
      </c>
      <c r="K7" s="8">
        <v>205.77089531649301</v>
      </c>
      <c r="L7" s="8">
        <v>189.687897476296</v>
      </c>
      <c r="M7" s="8">
        <v>154.41650530361599</v>
      </c>
      <c r="N7" s="8">
        <v>154.87902704085698</v>
      </c>
      <c r="O7" s="8">
        <v>160.16893319488702</v>
      </c>
      <c r="P7" s="8">
        <v>62.304305891397007</v>
      </c>
      <c r="Q7" s="8">
        <v>62.401399808014496</v>
      </c>
      <c r="R7" s="8">
        <v>61.772360064010002</v>
      </c>
      <c r="S7" s="8">
        <v>62.992736134297004</v>
      </c>
      <c r="T7" s="8">
        <v>64.1682045604</v>
      </c>
      <c r="U7" s="8">
        <v>67.346035861261001</v>
      </c>
      <c r="V7" s="8">
        <v>70.226083096082007</v>
      </c>
      <c r="W7" s="8">
        <v>71.455294663153012</v>
      </c>
      <c r="X7" s="8">
        <v>73.173960935930992</v>
      </c>
      <c r="Y7" s="8">
        <v>40.423826511800002</v>
      </c>
      <c r="Z7" s="8">
        <v>41.032750462277995</v>
      </c>
      <c r="AA7" s="8">
        <v>1.0599978E-5</v>
      </c>
      <c r="AB7" s="8">
        <v>1.0538186E-5</v>
      </c>
      <c r="AC7" s="8">
        <v>1.09389375E-5</v>
      </c>
      <c r="AD7"/>
      <c r="AE7"/>
      <c r="AF7"/>
    </row>
    <row r="8" spans="1:32" s="5" customFormat="1">
      <c r="A8" s="16" t="s">
        <v>95</v>
      </c>
      <c r="B8" s="16" t="s">
        <v>98</v>
      </c>
      <c r="C8" s="16" t="s">
        <v>133</v>
      </c>
      <c r="D8" s="16" t="s">
        <v>10</v>
      </c>
      <c r="E8" s="8">
        <v>923.11958477517862</v>
      </c>
      <c r="F8" s="8">
        <v>924.44987544662195</v>
      </c>
      <c r="G8" s="8">
        <v>838.52807743426001</v>
      </c>
      <c r="H8" s="8">
        <v>860.24823216020991</v>
      </c>
      <c r="I8" s="8">
        <v>1086.2716439936801</v>
      </c>
      <c r="J8" s="8">
        <v>1057.7771493289599</v>
      </c>
      <c r="K8" s="8">
        <v>1168.69808797274</v>
      </c>
      <c r="L8" s="8">
        <v>1216.2883599999998</v>
      </c>
      <c r="M8" s="8">
        <v>1574.67255</v>
      </c>
      <c r="N8" s="8">
        <v>1546.5579400000001</v>
      </c>
      <c r="O8" s="8">
        <v>1569.9107100000001</v>
      </c>
      <c r="P8" s="8">
        <v>1486.04793</v>
      </c>
      <c r="Q8" s="8">
        <v>1572.4641000000001</v>
      </c>
      <c r="R8" s="8">
        <v>1589.52088</v>
      </c>
      <c r="S8" s="8">
        <v>1567.55033</v>
      </c>
      <c r="T8" s="8">
        <v>1749.5222100000001</v>
      </c>
      <c r="U8" s="8">
        <v>1542.9969599999999</v>
      </c>
      <c r="V8" s="8">
        <v>1371.6551899999999</v>
      </c>
      <c r="W8" s="8">
        <v>1363.11924</v>
      </c>
      <c r="X8" s="8">
        <v>1365.99377</v>
      </c>
      <c r="Y8" s="8">
        <v>1214.60952</v>
      </c>
      <c r="Z8" s="8">
        <v>1153.07044</v>
      </c>
      <c r="AA8" s="8">
        <v>1673.9591599999999</v>
      </c>
      <c r="AB8" s="8">
        <v>1541.0719000000001</v>
      </c>
      <c r="AC8" s="8">
        <v>1541.5504000000001</v>
      </c>
      <c r="AD8"/>
      <c r="AE8"/>
      <c r="AF8"/>
    </row>
    <row r="9" spans="1:32" s="5" customFormat="1">
      <c r="A9" s="16" t="s">
        <v>95</v>
      </c>
      <c r="B9" s="16" t="s">
        <v>99</v>
      </c>
      <c r="C9" s="16" t="s">
        <v>134</v>
      </c>
      <c r="D9" s="16" t="s">
        <v>10</v>
      </c>
      <c r="E9" s="8">
        <v>1234.7413369938504</v>
      </c>
      <c r="F9" s="8">
        <v>1236.044696636141</v>
      </c>
      <c r="G9" s="8">
        <v>1128.59717826923</v>
      </c>
      <c r="H9" s="8">
        <v>1173.627465995726</v>
      </c>
      <c r="I9" s="8">
        <v>1461.5730196453842</v>
      </c>
      <c r="J9" s="8">
        <v>1473.8313209982898</v>
      </c>
      <c r="K9" s="8">
        <v>1577.0454721072597</v>
      </c>
      <c r="L9" s="8">
        <v>2646.7478649999998</v>
      </c>
      <c r="M9" s="8">
        <v>2024.465545</v>
      </c>
      <c r="N9" s="8">
        <v>2042.7065520000001</v>
      </c>
      <c r="O9" s="8">
        <v>2062.6161120000002</v>
      </c>
      <c r="P9" s="8">
        <v>1975.264615</v>
      </c>
      <c r="Q9" s="8">
        <v>2089.6212439999999</v>
      </c>
      <c r="R9" s="8">
        <v>2042.999227</v>
      </c>
      <c r="S9" s="8">
        <v>2117.7079320000003</v>
      </c>
      <c r="T9" s="8">
        <v>2313.895724</v>
      </c>
      <c r="U9" s="8">
        <v>2393.5981350000002</v>
      </c>
      <c r="V9" s="8">
        <v>2490.3393879999999</v>
      </c>
      <c r="W9" s="8">
        <v>2464.8751549999997</v>
      </c>
      <c r="X9" s="8">
        <v>2449.994545</v>
      </c>
      <c r="Y9" s="8">
        <v>2244.4595979999999</v>
      </c>
      <c r="Z9" s="8">
        <v>2399.6010299999998</v>
      </c>
      <c r="AA9" s="8">
        <v>1358.2477640000002</v>
      </c>
      <c r="AB9" s="8">
        <v>1052.0402469999999</v>
      </c>
      <c r="AC9" s="8">
        <v>1138.9154000000001</v>
      </c>
      <c r="AD9"/>
      <c r="AE9"/>
      <c r="AF9"/>
    </row>
    <row r="10" spans="1:32" s="5" customFormat="1">
      <c r="A10" s="16" t="s">
        <v>95</v>
      </c>
      <c r="B10" s="16" t="s">
        <v>100</v>
      </c>
      <c r="C10" s="16" t="s">
        <v>135</v>
      </c>
      <c r="D10" s="16" t="s">
        <v>10</v>
      </c>
      <c r="E10" s="8">
        <v>29.067799786843</v>
      </c>
      <c r="F10" s="8">
        <v>29.9555127019065</v>
      </c>
      <c r="G10" s="8">
        <v>27.599408198230002</v>
      </c>
      <c r="H10" s="8">
        <v>25.269170076800002</v>
      </c>
      <c r="I10" s="8">
        <v>29.450848622159999</v>
      </c>
      <c r="J10" s="8">
        <v>29.86971284493</v>
      </c>
      <c r="K10" s="8">
        <v>33.05662977958</v>
      </c>
      <c r="L10" s="8">
        <v>29.622972621999999</v>
      </c>
      <c r="M10" s="8">
        <v>126.713099</v>
      </c>
      <c r="N10" s="8">
        <v>130.51634899999999</v>
      </c>
      <c r="O10" s="8">
        <v>137.02978000000002</v>
      </c>
      <c r="P10" s="8">
        <v>132.66936000000001</v>
      </c>
      <c r="Q10" s="8">
        <v>132.308798</v>
      </c>
      <c r="R10" s="8">
        <v>133.60998599999999</v>
      </c>
      <c r="S10" s="8">
        <v>138.63102499999999</v>
      </c>
      <c r="T10" s="8">
        <v>143.74087400000002</v>
      </c>
      <c r="U10" s="8">
        <v>149.8408</v>
      </c>
      <c r="V10" s="8">
        <v>130.01494</v>
      </c>
      <c r="W10" s="8">
        <v>132.63144</v>
      </c>
      <c r="X10" s="8">
        <v>138.00945999999999</v>
      </c>
      <c r="Y10" s="8">
        <v>125.86099</v>
      </c>
      <c r="Z10" s="8">
        <v>127.05636</v>
      </c>
      <c r="AA10" s="8">
        <v>125.14838399999999</v>
      </c>
      <c r="AB10" s="8">
        <v>120.04595</v>
      </c>
      <c r="AC10" s="8">
        <v>132.94548</v>
      </c>
      <c r="AD10"/>
      <c r="AE10"/>
      <c r="AF10"/>
    </row>
    <row r="11" spans="1:32" s="5" customFormat="1">
      <c r="A11" s="16" t="s">
        <v>95</v>
      </c>
      <c r="B11" s="16" t="s">
        <v>101</v>
      </c>
      <c r="C11" s="16" t="s">
        <v>136</v>
      </c>
      <c r="D11" s="16" t="s">
        <v>10</v>
      </c>
      <c r="E11" s="8">
        <v>717.10090490390598</v>
      </c>
      <c r="F11" s="8">
        <v>726.99920568462596</v>
      </c>
      <c r="G11" s="8">
        <v>607.40862205193991</v>
      </c>
      <c r="H11" s="8">
        <v>643.88137401056406</v>
      </c>
      <c r="I11" s="8">
        <v>786.37556831405993</v>
      </c>
      <c r="J11" s="8">
        <v>825.37945362677988</v>
      </c>
      <c r="K11" s="8">
        <v>866.94833217631992</v>
      </c>
      <c r="L11" s="8">
        <v>2061.5719200000003</v>
      </c>
      <c r="M11" s="8">
        <v>7212.63951</v>
      </c>
      <c r="N11" s="8">
        <v>6883.3734999999997</v>
      </c>
      <c r="O11" s="8">
        <v>7142.5114199999998</v>
      </c>
      <c r="P11" s="8">
        <v>6506.0504500000006</v>
      </c>
      <c r="Q11" s="8">
        <v>6945.1098499999998</v>
      </c>
      <c r="R11" s="8">
        <v>6645.3116399999999</v>
      </c>
      <c r="S11" s="8">
        <v>7258.1524199999994</v>
      </c>
      <c r="T11" s="8">
        <v>7877.675835</v>
      </c>
      <c r="U11" s="8">
        <v>8423.4530799999993</v>
      </c>
      <c r="V11" s="8">
        <v>8772.1386299999995</v>
      </c>
      <c r="W11" s="8">
        <v>8761.0365099999999</v>
      </c>
      <c r="X11" s="8">
        <v>8879.4915799999999</v>
      </c>
      <c r="Y11" s="8">
        <v>7614.02945</v>
      </c>
      <c r="Z11" s="8">
        <v>8310.1373000000003</v>
      </c>
      <c r="AA11" s="8">
        <v>7990.2684300000001</v>
      </c>
      <c r="AB11" s="8">
        <v>8237.9596949999996</v>
      </c>
      <c r="AC11" s="8">
        <v>8864.4268200000006</v>
      </c>
      <c r="AD11"/>
      <c r="AE11"/>
      <c r="AF11"/>
    </row>
    <row r="12" spans="1:32" s="5" customFormat="1">
      <c r="A12" s="16" t="s">
        <v>95</v>
      </c>
      <c r="B12" s="16" t="s">
        <v>102</v>
      </c>
      <c r="C12" s="16" t="s">
        <v>137</v>
      </c>
      <c r="D12" s="16" t="s">
        <v>10</v>
      </c>
      <c r="E12" s="8">
        <v>953.46907097942096</v>
      </c>
      <c r="F12" s="8">
        <v>985.45867575837701</v>
      </c>
      <c r="G12" s="8">
        <v>845.14643043063995</v>
      </c>
      <c r="H12" s="8">
        <v>918.14121</v>
      </c>
      <c r="I12" s="8">
        <v>1198.5957449999999</v>
      </c>
      <c r="J12" s="8">
        <v>1276.5016620000001</v>
      </c>
      <c r="K12" s="8">
        <v>1238.246576</v>
      </c>
      <c r="L12" s="8">
        <v>1191.0403170000002</v>
      </c>
      <c r="M12" s="8">
        <v>1061.7654199999999</v>
      </c>
      <c r="N12" s="8">
        <v>1029.5381299999999</v>
      </c>
      <c r="O12" s="8">
        <v>1075.7540349999999</v>
      </c>
      <c r="P12" s="8">
        <v>1012.66296</v>
      </c>
      <c r="Q12" s="8">
        <v>1040.1448330000001</v>
      </c>
      <c r="R12" s="8">
        <v>1017.04319</v>
      </c>
      <c r="S12" s="8">
        <v>1110.32176</v>
      </c>
      <c r="T12" s="8">
        <v>1190.0825</v>
      </c>
      <c r="U12" s="8">
        <v>1253.0889649999999</v>
      </c>
      <c r="V12" s="8">
        <v>1336.7201340000001</v>
      </c>
      <c r="W12" s="8">
        <v>1306.9411499999999</v>
      </c>
      <c r="X12" s="8">
        <v>1335.0376799999999</v>
      </c>
      <c r="Y12" s="8">
        <v>1225.48224</v>
      </c>
      <c r="Z12" s="8">
        <v>1263.2283600000001</v>
      </c>
      <c r="AA12" s="8">
        <v>1189.0793800000001</v>
      </c>
      <c r="AB12" s="8">
        <v>1095.83915</v>
      </c>
      <c r="AC12" s="8">
        <v>1208.81368</v>
      </c>
      <c r="AD12"/>
      <c r="AE12"/>
      <c r="AF12"/>
    </row>
    <row r="13" spans="1:32" s="5" customFormat="1">
      <c r="A13" s="16" t="s">
        <v>95</v>
      </c>
      <c r="B13" s="16" t="s">
        <v>103</v>
      </c>
      <c r="C13" s="16" t="s">
        <v>27</v>
      </c>
      <c r="D13" s="16" t="s">
        <v>10</v>
      </c>
      <c r="E13" s="8">
        <v>2610.3503282794827</v>
      </c>
      <c r="F13" s="8">
        <v>2727.7317111479956</v>
      </c>
      <c r="G13" s="8">
        <v>2393.4550703073805</v>
      </c>
      <c r="H13" s="8">
        <v>3787.4667399999998</v>
      </c>
      <c r="I13" s="8">
        <v>4884.0187459999997</v>
      </c>
      <c r="J13" s="8">
        <v>5154.9800670000004</v>
      </c>
      <c r="K13" s="8">
        <v>4922.0843120000009</v>
      </c>
      <c r="L13" s="8">
        <v>4760.6066730000002</v>
      </c>
      <c r="M13" s="8">
        <v>6532.1529609999998</v>
      </c>
      <c r="N13" s="8">
        <v>6402.3580700000002</v>
      </c>
      <c r="O13" s="8">
        <v>6437.2169830000003</v>
      </c>
      <c r="P13" s="8">
        <v>5835.1614109999991</v>
      </c>
      <c r="Q13" s="8">
        <v>6028.7737429999997</v>
      </c>
      <c r="R13" s="8">
        <v>5970.4679730000007</v>
      </c>
      <c r="S13" s="8">
        <v>6433.9861500000006</v>
      </c>
      <c r="T13" s="8">
        <v>6757.5414889999993</v>
      </c>
      <c r="U13" s="8">
        <v>7096.3363360000003</v>
      </c>
      <c r="V13" s="8">
        <v>7627.5596090000008</v>
      </c>
      <c r="W13" s="8">
        <v>7642.190779999999</v>
      </c>
      <c r="X13" s="8">
        <v>7681.187398</v>
      </c>
      <c r="Y13" s="8">
        <v>5432.9125640000002</v>
      </c>
      <c r="Z13" s="8">
        <v>5758.9587000000001</v>
      </c>
      <c r="AA13" s="8">
        <v>5625.8816499999994</v>
      </c>
      <c r="AB13" s="8">
        <v>5596.6700100000007</v>
      </c>
      <c r="AC13" s="8">
        <v>5928.4949399999996</v>
      </c>
      <c r="AD13"/>
      <c r="AE13"/>
      <c r="AF13"/>
    </row>
    <row r="14" spans="1:32" s="5" customFormat="1">
      <c r="A14" s="16" t="s">
        <v>95</v>
      </c>
      <c r="B14" s="16" t="s">
        <v>104</v>
      </c>
      <c r="C14" s="16" t="s">
        <v>138</v>
      </c>
      <c r="D14" s="16" t="s">
        <v>10</v>
      </c>
      <c r="E14" s="8">
        <v>4.7826743000000003E-6</v>
      </c>
      <c r="F14" s="8">
        <v>5.5214022999999996E-6</v>
      </c>
      <c r="G14" s="8">
        <v>4.7799680000000001E-5</v>
      </c>
      <c r="H14" s="8">
        <v>1282.6842999999999</v>
      </c>
      <c r="I14" s="8">
        <v>1662.98</v>
      </c>
      <c r="J14" s="8">
        <v>1793.6941999999999</v>
      </c>
      <c r="K14" s="8">
        <v>1722.6316999999999</v>
      </c>
      <c r="L14" s="8">
        <v>1657.164</v>
      </c>
      <c r="M14" s="8">
        <v>1309.8279</v>
      </c>
      <c r="N14" s="8">
        <v>1275.2090000000001</v>
      </c>
      <c r="O14" s="8">
        <v>1319.029</v>
      </c>
      <c r="P14" s="8">
        <v>1200.8867</v>
      </c>
      <c r="Q14" s="8">
        <v>1277.0916999999999</v>
      </c>
      <c r="R14" s="8">
        <v>1236.2732000000001</v>
      </c>
      <c r="S14" s="8">
        <v>1369.9037000000001</v>
      </c>
      <c r="T14" s="8">
        <v>1449.4419</v>
      </c>
      <c r="U14" s="8">
        <v>1532.9010000000001</v>
      </c>
      <c r="V14" s="8">
        <v>1666.4381000000001</v>
      </c>
      <c r="W14" s="8">
        <v>1664.3939</v>
      </c>
      <c r="X14" s="8">
        <v>1689.8108</v>
      </c>
      <c r="Y14" s="8">
        <v>1467.7031999999999</v>
      </c>
      <c r="Z14" s="8">
        <v>2724.7570000000001</v>
      </c>
      <c r="AA14" s="8">
        <v>7424.5834999999997</v>
      </c>
      <c r="AB14" s="8">
        <v>7784.0625</v>
      </c>
      <c r="AC14" s="8">
        <v>8410.5139999999992</v>
      </c>
      <c r="AD14"/>
      <c r="AE14"/>
      <c r="AF14"/>
    </row>
    <row r="15" spans="1:32" s="5" customFormat="1">
      <c r="A15" s="16" t="s">
        <v>165</v>
      </c>
      <c r="B15" s="16" t="s">
        <v>105</v>
      </c>
      <c r="C15" s="16" t="s">
        <v>139</v>
      </c>
      <c r="D15" s="16" t="s">
        <v>10</v>
      </c>
      <c r="E15" s="8">
        <v>500.77444000000003</v>
      </c>
      <c r="F15" s="8">
        <v>492.34902</v>
      </c>
      <c r="G15" s="8">
        <v>401.64414499999998</v>
      </c>
      <c r="H15" s="8">
        <v>453.87161000000003</v>
      </c>
      <c r="I15" s="8">
        <v>517.39813000000004</v>
      </c>
      <c r="J15" s="8">
        <v>518.96174999999994</v>
      </c>
      <c r="K15" s="8">
        <v>511.54451</v>
      </c>
      <c r="L15" s="8">
        <v>497.17972999999995</v>
      </c>
      <c r="M15" s="8">
        <v>473.95699000000002</v>
      </c>
      <c r="N15" s="8">
        <v>494.46114</v>
      </c>
      <c r="O15" s="8">
        <v>516.00763000000006</v>
      </c>
      <c r="P15" s="8">
        <v>480.17812400000003</v>
      </c>
      <c r="Q15" s="8">
        <v>482.77175</v>
      </c>
      <c r="R15" s="8">
        <v>509.20799599999998</v>
      </c>
      <c r="S15" s="8">
        <v>521.67136000000005</v>
      </c>
      <c r="T15" s="8">
        <v>531.36480000000006</v>
      </c>
      <c r="U15" s="8">
        <v>532.88056000000006</v>
      </c>
      <c r="V15" s="8">
        <v>534.02609499999994</v>
      </c>
      <c r="W15" s="8">
        <v>547.58024</v>
      </c>
      <c r="X15" s="8">
        <v>546.84023999999999</v>
      </c>
      <c r="Y15" s="8">
        <v>451.85766000000001</v>
      </c>
      <c r="Z15" s="8">
        <v>461.47108000000003</v>
      </c>
      <c r="AA15" s="8">
        <v>491.00919999999996</v>
      </c>
      <c r="AB15" s="8">
        <v>477.89877999999999</v>
      </c>
      <c r="AC15" s="8">
        <v>480.81063000000006</v>
      </c>
      <c r="AD15"/>
      <c r="AE15"/>
      <c r="AF15"/>
    </row>
    <row r="16" spans="1:32" s="5" customFormat="1">
      <c r="A16" s="16" t="s">
        <v>165</v>
      </c>
      <c r="B16" s="16" t="s">
        <v>106</v>
      </c>
      <c r="C16" s="16" t="s">
        <v>140</v>
      </c>
      <c r="D16" s="16" t="s">
        <v>10</v>
      </c>
      <c r="E16" s="8">
        <v>1413.607088</v>
      </c>
      <c r="F16" s="8">
        <v>1361.637555</v>
      </c>
      <c r="G16" s="8">
        <v>1150.795406</v>
      </c>
      <c r="H16" s="8">
        <v>1331.674739</v>
      </c>
      <c r="I16" s="8">
        <v>1509.3185920000001</v>
      </c>
      <c r="J16" s="8">
        <v>1570.191501</v>
      </c>
      <c r="K16" s="8">
        <v>1565.0023919999999</v>
      </c>
      <c r="L16" s="8">
        <v>1605.2537439999999</v>
      </c>
      <c r="M16" s="8">
        <v>1462.911145</v>
      </c>
      <c r="N16" s="8">
        <v>1574.5757230000002</v>
      </c>
      <c r="O16" s="8">
        <v>1625.9535600000002</v>
      </c>
      <c r="P16" s="8">
        <v>1359.9884380000001</v>
      </c>
      <c r="Q16" s="8">
        <v>1413.7768450000001</v>
      </c>
      <c r="R16" s="8">
        <v>1520.467083</v>
      </c>
      <c r="S16" s="8">
        <v>1611.9237949999999</v>
      </c>
      <c r="T16" s="8">
        <v>1587.2556050000001</v>
      </c>
      <c r="U16" s="8">
        <v>1658.5204060000001</v>
      </c>
      <c r="V16" s="8">
        <v>1549.90587</v>
      </c>
      <c r="W16" s="8">
        <v>1635.94236</v>
      </c>
      <c r="X16" s="8">
        <v>1626.71441</v>
      </c>
      <c r="Y16" s="8">
        <v>1323.4558000000002</v>
      </c>
      <c r="Z16" s="8">
        <v>1354.0017499999999</v>
      </c>
      <c r="AA16" s="8">
        <v>1454.4357299999999</v>
      </c>
      <c r="AB16" s="8">
        <v>1476.1210799999999</v>
      </c>
      <c r="AC16" s="8">
        <v>1448.92184</v>
      </c>
      <c r="AD16"/>
      <c r="AE16"/>
      <c r="AF16"/>
    </row>
    <row r="17" spans="1:32" s="5" customFormat="1">
      <c r="A17" s="16" t="s">
        <v>165</v>
      </c>
      <c r="B17" s="16" t="s">
        <v>107</v>
      </c>
      <c r="C17" s="16" t="s">
        <v>141</v>
      </c>
      <c r="D17" s="16" t="s">
        <v>10</v>
      </c>
      <c r="E17" s="8">
        <v>2742.2757819999997</v>
      </c>
      <c r="F17" s="8">
        <v>2882.6811359999997</v>
      </c>
      <c r="G17" s="8">
        <v>4173.54241</v>
      </c>
      <c r="H17" s="8">
        <v>4798.0302099999999</v>
      </c>
      <c r="I17" s="8">
        <v>5519.789374</v>
      </c>
      <c r="J17" s="8">
        <v>5436.1733899999999</v>
      </c>
      <c r="K17" s="8">
        <v>5467.0146459999996</v>
      </c>
      <c r="L17" s="8">
        <v>5342.598919</v>
      </c>
      <c r="M17" s="8">
        <v>5005.1718139999994</v>
      </c>
      <c r="N17" s="8">
        <v>5337.2445599999992</v>
      </c>
      <c r="O17" s="8">
        <v>5539.7700649999997</v>
      </c>
      <c r="P17" s="8">
        <v>4840.0484660000002</v>
      </c>
      <c r="Q17" s="8">
        <v>4925.3166099999999</v>
      </c>
      <c r="R17" s="8">
        <v>5376.7785350000004</v>
      </c>
      <c r="S17" s="8">
        <v>5380.7447499999998</v>
      </c>
      <c r="T17" s="8">
        <v>5533.5227799999993</v>
      </c>
      <c r="U17" s="8">
        <v>5280.3796700000003</v>
      </c>
      <c r="V17" s="8">
        <v>5261.6836399999993</v>
      </c>
      <c r="W17" s="8">
        <v>5557.0398540000006</v>
      </c>
      <c r="X17" s="8">
        <v>5408.2139399999996</v>
      </c>
      <c r="Y17" s="8">
        <v>4554.5942300000006</v>
      </c>
      <c r="Z17" s="8">
        <v>5802.9010899999994</v>
      </c>
      <c r="AA17" s="8">
        <v>6201.7050399999998</v>
      </c>
      <c r="AB17" s="8">
        <v>5477.7975700000006</v>
      </c>
      <c r="AC17" s="8">
        <v>5490.6451699999998</v>
      </c>
      <c r="AD17"/>
      <c r="AE17"/>
      <c r="AF17"/>
    </row>
    <row r="18" spans="1:32" s="5" customFormat="1">
      <c r="A18" s="16" t="s">
        <v>165</v>
      </c>
      <c r="B18" s="16" t="s">
        <v>108</v>
      </c>
      <c r="C18" s="16" t="s">
        <v>142</v>
      </c>
      <c r="D18" s="16" t="s">
        <v>10</v>
      </c>
      <c r="E18" s="8">
        <v>488.95731999999998</v>
      </c>
      <c r="F18" s="8">
        <v>495.00187</v>
      </c>
      <c r="G18" s="8">
        <v>405.48499999999996</v>
      </c>
      <c r="H18" s="8">
        <v>462.26561000000004</v>
      </c>
      <c r="I18" s="8">
        <v>510.38237499999997</v>
      </c>
      <c r="J18" s="8">
        <v>500.37918000000002</v>
      </c>
      <c r="K18" s="8">
        <v>511.48830999999996</v>
      </c>
      <c r="L18" s="8">
        <v>469.28741000000002</v>
      </c>
      <c r="M18" s="8">
        <v>476.76107400000001</v>
      </c>
      <c r="N18" s="8">
        <v>483.29409999999996</v>
      </c>
      <c r="O18" s="8">
        <v>518.78211499999998</v>
      </c>
      <c r="P18" s="8">
        <v>486.96861999999999</v>
      </c>
      <c r="Q18" s="8">
        <v>490.78272000000004</v>
      </c>
      <c r="R18" s="8">
        <v>501.41226</v>
      </c>
      <c r="S18" s="8">
        <v>503.40679</v>
      </c>
      <c r="T18" s="8">
        <v>530.99194</v>
      </c>
      <c r="U18" s="8">
        <v>505.96331399999997</v>
      </c>
      <c r="V18" s="8">
        <v>461.60012999999998</v>
      </c>
      <c r="W18" s="8">
        <v>461.72125</v>
      </c>
      <c r="X18" s="8">
        <v>475.89839999999998</v>
      </c>
      <c r="Y18" s="8">
        <v>656.29089999999997</v>
      </c>
      <c r="Z18" s="8">
        <v>660.78723000000002</v>
      </c>
      <c r="AA18" s="8">
        <v>675.09105999999997</v>
      </c>
      <c r="AB18" s="8">
        <v>636.3433</v>
      </c>
      <c r="AC18" s="8">
        <v>668.02923999999996</v>
      </c>
      <c r="AD18"/>
      <c r="AE18"/>
      <c r="AF18"/>
    </row>
    <row r="19" spans="1:32" s="5" customFormat="1">
      <c r="A19" s="16" t="s">
        <v>165</v>
      </c>
      <c r="B19" s="16" t="s">
        <v>109</v>
      </c>
      <c r="C19" s="16" t="s">
        <v>143</v>
      </c>
      <c r="D19" s="16" t="s">
        <v>10</v>
      </c>
      <c r="E19" s="8">
        <v>3568.7482930000001</v>
      </c>
      <c r="F19" s="8">
        <v>5263.1968450000004</v>
      </c>
      <c r="G19" s="8">
        <v>4484.195635</v>
      </c>
      <c r="H19" s="8">
        <v>5279.10448</v>
      </c>
      <c r="I19" s="8">
        <v>5801.572263</v>
      </c>
      <c r="J19" s="8">
        <v>5548.7998880000014</v>
      </c>
      <c r="K19" s="8">
        <v>5861.3682000000008</v>
      </c>
      <c r="L19" s="8">
        <v>5579.7467319999996</v>
      </c>
      <c r="M19" s="8">
        <v>5245.0756939999992</v>
      </c>
      <c r="N19" s="8">
        <v>5440.4094709999999</v>
      </c>
      <c r="O19" s="8">
        <v>5739.7071770000002</v>
      </c>
      <c r="P19" s="8">
        <v>5405.8025299999999</v>
      </c>
      <c r="Q19" s="8">
        <v>5546.0943470000002</v>
      </c>
      <c r="R19" s="8">
        <v>5678.3204099999994</v>
      </c>
      <c r="S19" s="8">
        <v>5532.9493100000009</v>
      </c>
      <c r="T19" s="8">
        <v>5974.1775749999997</v>
      </c>
      <c r="U19" s="8">
        <v>5802.0807800000002</v>
      </c>
      <c r="V19" s="8">
        <v>5523.5886119999996</v>
      </c>
      <c r="W19" s="8">
        <v>5716.3654269999997</v>
      </c>
      <c r="X19" s="8">
        <v>5760.5004739999995</v>
      </c>
      <c r="Y19" s="8">
        <v>5056.8231400000004</v>
      </c>
      <c r="Z19" s="8">
        <v>5130.7420240000001</v>
      </c>
      <c r="AA19" s="8">
        <v>5201.7750779999997</v>
      </c>
      <c r="AB19" s="8">
        <v>4104.2711399999998</v>
      </c>
      <c r="AC19" s="8">
        <v>3815.106644</v>
      </c>
      <c r="AD19"/>
      <c r="AE19"/>
      <c r="AF19"/>
    </row>
    <row r="20" spans="1:32" s="5" customFormat="1">
      <c r="A20" s="16" t="s">
        <v>165</v>
      </c>
      <c r="B20" s="16" t="s">
        <v>110</v>
      </c>
      <c r="C20" s="16" t="s">
        <v>144</v>
      </c>
      <c r="D20" s="16" t="s">
        <v>10</v>
      </c>
      <c r="E20" s="8">
        <v>3577.8885499999997</v>
      </c>
      <c r="F20" s="8">
        <v>3524.0425249999998</v>
      </c>
      <c r="G20" s="8">
        <v>2875.8396519999997</v>
      </c>
      <c r="H20" s="8">
        <v>3332.6666580000001</v>
      </c>
      <c r="I20" s="8">
        <v>3750.6691639999999</v>
      </c>
      <c r="J20" s="8">
        <v>3522.9376139999999</v>
      </c>
      <c r="K20" s="8">
        <v>3743.3292999999999</v>
      </c>
      <c r="L20" s="8">
        <v>3624.3620080000001</v>
      </c>
      <c r="M20" s="8">
        <v>3367.491141</v>
      </c>
      <c r="N20" s="8">
        <v>3472.3116949999999</v>
      </c>
      <c r="O20" s="8">
        <v>3672.7279800000001</v>
      </c>
      <c r="P20" s="8">
        <v>3322.428848</v>
      </c>
      <c r="Q20" s="8">
        <v>3470.9757640000003</v>
      </c>
      <c r="R20" s="8">
        <v>3618.371752</v>
      </c>
      <c r="S20" s="8">
        <v>3472.6407150000005</v>
      </c>
      <c r="T20" s="8">
        <v>3774.4029560000004</v>
      </c>
      <c r="U20" s="8">
        <v>3733.6197000000002</v>
      </c>
      <c r="V20" s="8">
        <v>3680.2121649999999</v>
      </c>
      <c r="W20" s="8">
        <v>3807.1901559999997</v>
      </c>
      <c r="X20" s="8">
        <v>3842.7017900000001</v>
      </c>
      <c r="Y20" s="8">
        <v>3352.1877999999997</v>
      </c>
      <c r="Z20" s="8">
        <v>3466.260495</v>
      </c>
      <c r="AA20" s="8">
        <v>3584.1932429999997</v>
      </c>
      <c r="AB20" s="8">
        <v>3301.2057260000001</v>
      </c>
      <c r="AC20" s="8">
        <v>3222.6056699999999</v>
      </c>
      <c r="AD20"/>
      <c r="AE20"/>
      <c r="AF20"/>
    </row>
    <row r="21" spans="1:32" s="5" customFormat="1">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c r="A24" s="16" t="s">
        <v>166</v>
      </c>
      <c r="B24" s="16" t="s">
        <v>113</v>
      </c>
      <c r="C24" s="16" t="s">
        <v>147</v>
      </c>
      <c r="D24" s="16" t="s">
        <v>10</v>
      </c>
      <c r="E24" s="8">
        <v>4.3128624999999997E-6</v>
      </c>
      <c r="F24" s="8">
        <v>4.9647930000000003E-6</v>
      </c>
      <c r="G24" s="8">
        <v>6.2613017000000003E-6</v>
      </c>
      <c r="H24" s="8">
        <v>1.9719457000000001E-4</v>
      </c>
      <c r="I24" s="8">
        <v>2.1185048999999999E-4</v>
      </c>
      <c r="J24" s="8">
        <v>1.9098992999999999E-4</v>
      </c>
      <c r="K24" s="8">
        <v>2.1567459000000001E-4</v>
      </c>
      <c r="L24" s="8">
        <v>2.0816852000000001E-4</v>
      </c>
      <c r="M24" s="8">
        <v>1.8078047999999999E-4</v>
      </c>
      <c r="N24" s="8">
        <v>1.7994275999999999E-4</v>
      </c>
      <c r="O24" s="8">
        <v>1.8370463000000001E-4</v>
      </c>
      <c r="P24" s="8">
        <v>1.6903546999999999E-4</v>
      </c>
      <c r="Q24" s="8">
        <v>1.7232360000000001E-4</v>
      </c>
      <c r="R24" s="8">
        <v>1.8181261999999999E-4</v>
      </c>
      <c r="S24" s="8">
        <v>1.6545768999999999E-4</v>
      </c>
      <c r="T24" s="8">
        <v>1.8643918000000001E-4</v>
      </c>
      <c r="U24" s="8">
        <v>1.8807251999999999E-4</v>
      </c>
      <c r="V24" s="8">
        <v>1.8689303999999999E-4</v>
      </c>
      <c r="W24" s="8">
        <v>1.8995863999999999E-4</v>
      </c>
      <c r="X24" s="8">
        <v>1.9615752000000001E-4</v>
      </c>
      <c r="Y24" s="8">
        <v>1.7644580000000001E-4</v>
      </c>
      <c r="Z24" s="8">
        <v>1.8206476000000001E-4</v>
      </c>
      <c r="AA24" s="8">
        <v>1.9040847999999999E-4</v>
      </c>
      <c r="AB24" s="8">
        <v>1.708824E-4</v>
      </c>
      <c r="AC24" s="8">
        <v>2.0040071E-4</v>
      </c>
      <c r="AD24"/>
      <c r="AE24"/>
      <c r="AF24"/>
    </row>
    <row r="25" spans="1:32" s="5" customFormat="1">
      <c r="A25" s="16" t="s">
        <v>166</v>
      </c>
      <c r="B25" s="16" t="s">
        <v>114</v>
      </c>
      <c r="C25" s="16" t="s">
        <v>148</v>
      </c>
      <c r="D25" s="16" t="s">
        <v>10</v>
      </c>
      <c r="E25" s="8">
        <v>1257.652517</v>
      </c>
      <c r="F25" s="8">
        <v>1339.240976</v>
      </c>
      <c r="G25" s="8">
        <v>1395.0855100000001</v>
      </c>
      <c r="H25" s="8">
        <v>2972.9234400000005</v>
      </c>
      <c r="I25" s="8">
        <v>3048.1432049999999</v>
      </c>
      <c r="J25" s="8">
        <v>2972.9997499999999</v>
      </c>
      <c r="K25" s="8">
        <v>3117.1710069999999</v>
      </c>
      <c r="L25" s="8">
        <v>2979.129696</v>
      </c>
      <c r="M25" s="8">
        <v>6663.7679969999999</v>
      </c>
      <c r="N25" s="8">
        <v>6365.551015</v>
      </c>
      <c r="O25" s="8">
        <v>6754.4799849999999</v>
      </c>
      <c r="P25" s="8">
        <v>6080.8969150000003</v>
      </c>
      <c r="Q25" s="8">
        <v>6338.9401890000008</v>
      </c>
      <c r="R25" s="8">
        <v>6341.4788499999995</v>
      </c>
      <c r="S25" s="8">
        <v>6159.7066200000008</v>
      </c>
      <c r="T25" s="8">
        <v>6602.428363</v>
      </c>
      <c r="U25" s="8">
        <v>6530.4132060000002</v>
      </c>
      <c r="V25" s="8">
        <v>6889.8173799999995</v>
      </c>
      <c r="W25" s="8">
        <v>7149.0748960000001</v>
      </c>
      <c r="X25" s="8">
        <v>7531.5074100000002</v>
      </c>
      <c r="Y25" s="8">
        <v>6526.56603</v>
      </c>
      <c r="Z25" s="8">
        <v>7038.6472400000002</v>
      </c>
      <c r="AA25" s="8">
        <v>6669.6967500000001</v>
      </c>
      <c r="AB25" s="8">
        <v>5997.7312299999994</v>
      </c>
      <c r="AC25" s="8">
        <v>6136.1005999999998</v>
      </c>
      <c r="AD25"/>
      <c r="AE25"/>
      <c r="AF25"/>
    </row>
    <row r="26" spans="1:32" s="5" customFormat="1">
      <c r="A26" s="16" t="s">
        <v>166</v>
      </c>
      <c r="B26" s="16" t="s">
        <v>115</v>
      </c>
      <c r="C26" s="16" t="s">
        <v>149</v>
      </c>
      <c r="D26" s="16" t="s">
        <v>10</v>
      </c>
      <c r="E26" s="8">
        <v>4.1796650000000001E-6</v>
      </c>
      <c r="F26" s="8">
        <v>4.9533739999999996E-6</v>
      </c>
      <c r="G26" s="8">
        <v>5.3621330000000001E-6</v>
      </c>
      <c r="H26" s="8">
        <v>9.986781E-5</v>
      </c>
      <c r="I26" s="8">
        <v>1.01762314E-4</v>
      </c>
      <c r="J26" s="8">
        <v>9.6277529999999996E-5</v>
      </c>
      <c r="K26" s="8">
        <v>1.0491635999999999E-4</v>
      </c>
      <c r="L26" s="8">
        <v>1.03470935E-4</v>
      </c>
      <c r="M26" s="8">
        <v>9.1401929999999999E-5</v>
      </c>
      <c r="N26" s="8">
        <v>9.1413470000000006E-5</v>
      </c>
      <c r="O26" s="8">
        <v>9.4850339999999998E-5</v>
      </c>
      <c r="P26" s="8">
        <v>8.0515480000000004E-5</v>
      </c>
      <c r="Q26" s="8">
        <v>8.6063930000000003E-5</v>
      </c>
      <c r="R26" s="8">
        <v>8.8444524999999998E-5</v>
      </c>
      <c r="S26" s="8">
        <v>8.427633E-5</v>
      </c>
      <c r="T26" s="8">
        <v>9.1347279999999997E-5</v>
      </c>
      <c r="U26" s="8">
        <v>9.4371769999999994E-5</v>
      </c>
      <c r="V26" s="8">
        <v>9.4602630000000003E-5</v>
      </c>
      <c r="W26" s="8">
        <v>9.5930765000000004E-5</v>
      </c>
      <c r="X26" s="8">
        <v>1.0117431E-4</v>
      </c>
      <c r="Y26" s="8">
        <v>8.3579589999999994E-5</v>
      </c>
      <c r="Z26" s="8">
        <v>9.1085850000000005E-5</v>
      </c>
      <c r="AA26" s="8">
        <v>9.3365280000000004E-5</v>
      </c>
      <c r="AB26" s="8">
        <v>9.3685645000000006E-5</v>
      </c>
      <c r="AC26" s="8">
        <v>1.1375831E-4</v>
      </c>
      <c r="AD26"/>
      <c r="AE26"/>
      <c r="AF26"/>
    </row>
    <row r="27" spans="1:32" s="5" customFormat="1">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c r="A28" s="16" t="s">
        <v>166</v>
      </c>
      <c r="B28" s="16" t="s">
        <v>117</v>
      </c>
      <c r="C28" s="16" t="s">
        <v>151</v>
      </c>
      <c r="D28" s="16" t="s">
        <v>10</v>
      </c>
      <c r="E28" s="8">
        <v>112.08566999999999</v>
      </c>
      <c r="F28" s="8">
        <v>108.868416</v>
      </c>
      <c r="G28" s="8">
        <v>102.28458999999999</v>
      </c>
      <c r="H28" s="8">
        <v>115.87451</v>
      </c>
      <c r="I28" s="8">
        <v>125.19761</v>
      </c>
      <c r="J28" s="8">
        <v>120.31332399999999</v>
      </c>
      <c r="K28" s="8">
        <v>119.046165</v>
      </c>
      <c r="L28" s="8">
        <v>122.658035</v>
      </c>
      <c r="M28" s="8">
        <v>118.74861</v>
      </c>
      <c r="N28" s="8">
        <v>113.47110000000001</v>
      </c>
      <c r="O28" s="8">
        <v>115.34595</v>
      </c>
      <c r="P28" s="8">
        <v>98.305274999999995</v>
      </c>
      <c r="Q28" s="8">
        <v>102.78019999999999</v>
      </c>
      <c r="R28" s="8">
        <v>106.42113999999999</v>
      </c>
      <c r="S28" s="8">
        <v>103.24032</v>
      </c>
      <c r="T28" s="8">
        <v>105.014084</v>
      </c>
      <c r="U28" s="8">
        <v>110.17605</v>
      </c>
      <c r="V28" s="8">
        <v>122.79883599999999</v>
      </c>
      <c r="W28" s="8">
        <v>126.11525</v>
      </c>
      <c r="X28" s="8">
        <v>129.00371000000001</v>
      </c>
      <c r="Y28" s="8">
        <v>107.629234</v>
      </c>
      <c r="Z28" s="8">
        <v>113.86975</v>
      </c>
      <c r="AA28" s="8">
        <v>114.48945000000001</v>
      </c>
      <c r="AB28" s="8">
        <v>111.35886000000001</v>
      </c>
      <c r="AC28" s="8">
        <v>113.66947</v>
      </c>
      <c r="AD28"/>
      <c r="AE28"/>
      <c r="AF28"/>
    </row>
    <row r="29" spans="1:32" s="5" customFormat="1">
      <c r="A29" s="16" t="s">
        <v>166</v>
      </c>
      <c r="B29" s="16" t="s">
        <v>118</v>
      </c>
      <c r="C29" s="16" t="s">
        <v>152</v>
      </c>
      <c r="D29" s="16" t="s">
        <v>10</v>
      </c>
      <c r="E29" s="8">
        <v>1007.7938099999999</v>
      </c>
      <c r="F29" s="8">
        <v>1006.94955</v>
      </c>
      <c r="G29" s="8">
        <v>1048.3664800000001</v>
      </c>
      <c r="H29" s="8">
        <v>1523.4209599999999</v>
      </c>
      <c r="I29" s="8">
        <v>1567.32754</v>
      </c>
      <c r="J29" s="8">
        <v>1519.5175600000002</v>
      </c>
      <c r="K29" s="8">
        <v>1595.2763399999999</v>
      </c>
      <c r="L29" s="8">
        <v>1547.14626</v>
      </c>
      <c r="M29" s="8">
        <v>1356.4350100000001</v>
      </c>
      <c r="N29" s="8">
        <v>1315.5027</v>
      </c>
      <c r="O29" s="8">
        <v>1379.193074</v>
      </c>
      <c r="P29" s="8">
        <v>1274.1464099999998</v>
      </c>
      <c r="Q29" s="8">
        <v>1338.7228700000001</v>
      </c>
      <c r="R29" s="8">
        <v>1323.32151</v>
      </c>
      <c r="S29" s="8">
        <v>1295.298904</v>
      </c>
      <c r="T29" s="8">
        <v>1389.45082</v>
      </c>
      <c r="U29" s="8">
        <v>1388.6206200000001</v>
      </c>
      <c r="V29" s="8">
        <v>1406.55872</v>
      </c>
      <c r="W29" s="8">
        <v>1300.36969</v>
      </c>
      <c r="X29" s="8">
        <v>1366.38248</v>
      </c>
      <c r="Y29" s="8">
        <v>1206.2501600000001</v>
      </c>
      <c r="Z29" s="8">
        <v>1310.8261400000001</v>
      </c>
      <c r="AA29" s="8">
        <v>1249.3263099999999</v>
      </c>
      <c r="AB29" s="8">
        <v>1230.8731700000001</v>
      </c>
      <c r="AC29" s="8">
        <v>1303.57698</v>
      </c>
      <c r="AD29"/>
      <c r="AE29"/>
      <c r="AF29"/>
    </row>
    <row r="30" spans="1:32" s="5" customFormat="1">
      <c r="A30" s="16" t="s">
        <v>167</v>
      </c>
      <c r="B30" s="16" t="s">
        <v>119</v>
      </c>
      <c r="C30" s="16" t="s">
        <v>153</v>
      </c>
      <c r="D30" s="16" t="s">
        <v>10</v>
      </c>
      <c r="E30" s="8">
        <v>716.78132900000003</v>
      </c>
      <c r="F30" s="8">
        <v>886.81587300000001</v>
      </c>
      <c r="G30" s="8">
        <v>774.89691500000004</v>
      </c>
      <c r="H30" s="8">
        <v>870.85810400000003</v>
      </c>
      <c r="I30" s="8">
        <v>860.48262399999999</v>
      </c>
      <c r="J30" s="8">
        <v>863.81500800000003</v>
      </c>
      <c r="K30" s="8">
        <v>855.92721699999993</v>
      </c>
      <c r="L30" s="8">
        <v>856.85382399999992</v>
      </c>
      <c r="M30" s="8">
        <v>849.39568900000006</v>
      </c>
      <c r="N30" s="8">
        <v>864.87313699999993</v>
      </c>
      <c r="O30" s="8">
        <v>915.548585</v>
      </c>
      <c r="P30" s="8">
        <v>805.85604699999999</v>
      </c>
      <c r="Q30" s="8">
        <v>879.76700099999994</v>
      </c>
      <c r="R30" s="8">
        <v>869.10479699999996</v>
      </c>
      <c r="S30" s="8">
        <v>873.899809</v>
      </c>
      <c r="T30" s="8">
        <v>898.06459799999993</v>
      </c>
      <c r="U30" s="8">
        <v>907.85232900000005</v>
      </c>
      <c r="V30" s="8">
        <v>801.94732199999999</v>
      </c>
      <c r="W30" s="8">
        <v>755.73848599999997</v>
      </c>
      <c r="X30" s="8">
        <v>796.85296799999992</v>
      </c>
      <c r="Y30" s="8">
        <v>674.629955</v>
      </c>
      <c r="Z30" s="8">
        <v>693.39657699999998</v>
      </c>
      <c r="AA30" s="8">
        <v>657.42205000000001</v>
      </c>
      <c r="AB30" s="8">
        <v>461.46824199999998</v>
      </c>
      <c r="AC30" s="8">
        <v>526.62186400000007</v>
      </c>
      <c r="AD30"/>
      <c r="AE30"/>
      <c r="AF30"/>
    </row>
    <row r="31" spans="1:32" s="5" customFormat="1">
      <c r="A31" s="16" t="s">
        <v>167</v>
      </c>
      <c r="B31" s="16" t="s">
        <v>120</v>
      </c>
      <c r="C31" s="16" t="s">
        <v>154</v>
      </c>
      <c r="D31" s="16" t="s">
        <v>10</v>
      </c>
      <c r="E31" s="8">
        <v>87.600251499999999</v>
      </c>
      <c r="F31" s="8">
        <v>109.7420755</v>
      </c>
      <c r="G31" s="8">
        <v>89.98327900000001</v>
      </c>
      <c r="H31" s="8">
        <v>99.418987999999999</v>
      </c>
      <c r="I31" s="8">
        <v>103.090537</v>
      </c>
      <c r="J31" s="8">
        <v>92.311396999999999</v>
      </c>
      <c r="K31" s="8">
        <v>92.313635000000005</v>
      </c>
      <c r="L31" s="8">
        <v>92.35772399999999</v>
      </c>
      <c r="M31" s="8">
        <v>91.872787499999987</v>
      </c>
      <c r="N31" s="8">
        <v>90.852082999999993</v>
      </c>
      <c r="O31" s="8">
        <v>98.448507000000006</v>
      </c>
      <c r="P31" s="8">
        <v>82.637868999999995</v>
      </c>
      <c r="Q31" s="8">
        <v>87.91234</v>
      </c>
      <c r="R31" s="8">
        <v>90.112482</v>
      </c>
      <c r="S31" s="8">
        <v>91.159824999999998</v>
      </c>
      <c r="T31" s="8">
        <v>77.398837999999998</v>
      </c>
      <c r="U31" s="8">
        <v>76.343320000000006</v>
      </c>
      <c r="V31" s="8">
        <v>69.253829999999994</v>
      </c>
      <c r="W31" s="8">
        <v>64.773955999999998</v>
      </c>
      <c r="X31" s="8">
        <v>57.221558000000002</v>
      </c>
      <c r="Y31" s="8">
        <v>47.434193</v>
      </c>
      <c r="Z31" s="8">
        <v>48.29804</v>
      </c>
      <c r="AA31" s="8">
        <v>47.406910000000003</v>
      </c>
      <c r="AB31" s="8">
        <v>45.698967000000003</v>
      </c>
      <c r="AC31" s="8">
        <v>51.465600000000002</v>
      </c>
      <c r="AD31"/>
      <c r="AE31"/>
      <c r="AF31"/>
    </row>
    <row r="32" spans="1:32" s="5" customFormat="1">
      <c r="A32" s="16" t="s">
        <v>167</v>
      </c>
      <c r="B32" s="16" t="s">
        <v>121</v>
      </c>
      <c r="C32" s="16" t="s">
        <v>155</v>
      </c>
      <c r="D32" s="16" t="s">
        <v>10</v>
      </c>
      <c r="E32" s="8">
        <v>4.8496720000000004E-6</v>
      </c>
      <c r="F32" s="8">
        <v>5.7884376000000004E-6</v>
      </c>
      <c r="G32" s="8">
        <v>6.9804600000000001E-6</v>
      </c>
      <c r="H32" s="8">
        <v>4.4672931999999998E-5</v>
      </c>
      <c r="I32" s="8">
        <v>4.560644E-5</v>
      </c>
      <c r="J32" s="8">
        <v>4.428083E-5</v>
      </c>
      <c r="K32" s="8">
        <v>4.6443499999999997E-5</v>
      </c>
      <c r="L32" s="8">
        <v>4.5853645000000001E-5</v>
      </c>
      <c r="M32" s="8">
        <v>4.1546954999999997E-5</v>
      </c>
      <c r="N32" s="8">
        <v>3.9670238000000002E-5</v>
      </c>
      <c r="O32" s="8">
        <v>4.2159746999999997E-5</v>
      </c>
      <c r="P32" s="8">
        <v>3.7860761999999998E-5</v>
      </c>
      <c r="Q32" s="8">
        <v>3.9835297E-5</v>
      </c>
      <c r="R32" s="8">
        <v>4.1298063000000002E-5</v>
      </c>
      <c r="S32" s="8">
        <v>4.0150230000000003E-5</v>
      </c>
      <c r="T32" s="8">
        <v>4.3194759999999999E-5</v>
      </c>
      <c r="U32" s="8">
        <v>7.9170869999999996E-5</v>
      </c>
      <c r="V32" s="8">
        <v>1.4173642999999999E-4</v>
      </c>
      <c r="W32" s="8">
        <v>1.3457856000000001E-4</v>
      </c>
      <c r="X32" s="8">
        <v>1.4650595000000001E-4</v>
      </c>
      <c r="Y32" s="8">
        <v>1.4048262999999999E-4</v>
      </c>
      <c r="Z32" s="8">
        <v>2.0995262E-4</v>
      </c>
      <c r="AA32" s="8">
        <v>2.1393692E-4</v>
      </c>
      <c r="AB32" s="8">
        <v>2.0590537E-4</v>
      </c>
      <c r="AC32" s="8">
        <v>2.4479584000000002E-4</v>
      </c>
      <c r="AD32"/>
      <c r="AE32"/>
      <c r="AF32"/>
    </row>
    <row r="33" spans="1:37" s="5" customFormat="1">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c r="A34" s="16" t="s">
        <v>167</v>
      </c>
      <c r="B34" s="16" t="s">
        <v>123</v>
      </c>
      <c r="C34" s="16" t="s">
        <v>157</v>
      </c>
      <c r="D34" s="16" t="s">
        <v>10</v>
      </c>
      <c r="E34" s="8">
        <v>590.04340507779307</v>
      </c>
      <c r="F34" s="8">
        <v>755.93450599061737</v>
      </c>
      <c r="G34" s="8">
        <v>711.29907761873756</v>
      </c>
      <c r="H34" s="8">
        <v>735.63537764613</v>
      </c>
      <c r="I34" s="8">
        <v>738.29741815813304</v>
      </c>
      <c r="J34" s="8">
        <v>775.10271646460694</v>
      </c>
      <c r="K34" s="8">
        <v>749.12023960959198</v>
      </c>
      <c r="L34" s="8">
        <v>700.30607838994501</v>
      </c>
      <c r="M34" s="8">
        <v>696.41510368801801</v>
      </c>
      <c r="N34" s="8">
        <v>705.31365088596294</v>
      </c>
      <c r="O34" s="8">
        <v>757.72266338965005</v>
      </c>
      <c r="P34" s="8">
        <v>719.88554910088999</v>
      </c>
      <c r="Q34" s="8">
        <v>733.91857165709007</v>
      </c>
      <c r="R34" s="8">
        <v>725.85446254206192</v>
      </c>
      <c r="S34" s="8">
        <v>764.67344118268693</v>
      </c>
      <c r="T34" s="8">
        <v>808.68647530103601</v>
      </c>
      <c r="U34" s="8">
        <v>760.44365640761998</v>
      </c>
      <c r="V34" s="8">
        <v>693.14433566480011</v>
      </c>
      <c r="W34" s="8">
        <v>156.10001475365999</v>
      </c>
      <c r="X34" s="8">
        <v>152.73469779999999</v>
      </c>
      <c r="Y34" s="8">
        <v>142.84875874245998</v>
      </c>
      <c r="Z34" s="8">
        <v>2.4381821E-4</v>
      </c>
      <c r="AA34" s="8">
        <v>2.4386134E-4</v>
      </c>
      <c r="AB34" s="8">
        <v>2.3470102E-4</v>
      </c>
      <c r="AC34" s="8">
        <v>3.2567933999999999E-4</v>
      </c>
      <c r="AD34"/>
      <c r="AE34"/>
      <c r="AF34"/>
      <c r="AG34"/>
      <c r="AH34"/>
      <c r="AI34"/>
      <c r="AJ34"/>
      <c r="AK34"/>
    </row>
    <row r="35" spans="1:37" s="5" customFormat="1">
      <c r="A35" s="16" t="s">
        <v>167</v>
      </c>
      <c r="B35" s="16" t="s">
        <v>124</v>
      </c>
      <c r="C35" s="16" t="s">
        <v>158</v>
      </c>
      <c r="D35" s="16" t="s">
        <v>10</v>
      </c>
      <c r="E35" s="8">
        <v>6.0670194999999997E-6</v>
      </c>
      <c r="F35" s="8">
        <v>7.0242094999999998E-6</v>
      </c>
      <c r="G35" s="8">
        <v>9.5310200000000004E-6</v>
      </c>
      <c r="H35" s="8">
        <v>2.5013371000000002E-4</v>
      </c>
      <c r="I35" s="8">
        <v>2.6188833999999999E-4</v>
      </c>
      <c r="J35" s="8">
        <v>2.6372305000000001E-4</v>
      </c>
      <c r="K35" s="8">
        <v>2.7055107E-4</v>
      </c>
      <c r="L35" s="8">
        <v>2.552435E-4</v>
      </c>
      <c r="M35" s="8">
        <v>2.3736226000000001E-4</v>
      </c>
      <c r="N35" s="8">
        <v>2.2902640000000001E-4</v>
      </c>
      <c r="O35" s="8">
        <v>2.4366837000000001E-4</v>
      </c>
      <c r="P35" s="8">
        <v>2.2471572E-4</v>
      </c>
      <c r="Q35" s="8">
        <v>2.3129005000000001E-4</v>
      </c>
      <c r="R35" s="8">
        <v>2.3400178000000001E-4</v>
      </c>
      <c r="S35" s="8">
        <v>2.3834681E-4</v>
      </c>
      <c r="T35" s="8">
        <v>2.4827823E-4</v>
      </c>
      <c r="U35" s="8">
        <v>2.4440300000000002E-4</v>
      </c>
      <c r="V35" s="8">
        <v>3309.2278000000001</v>
      </c>
      <c r="W35" s="8">
        <v>4820.7943999999998</v>
      </c>
      <c r="X35" s="8">
        <v>5084.6260000000002</v>
      </c>
      <c r="Y35" s="8">
        <v>4274.0590000000002</v>
      </c>
      <c r="Z35" s="8">
        <v>4181.0464000000002</v>
      </c>
      <c r="AA35" s="8">
        <v>4050.3071</v>
      </c>
      <c r="AB35" s="8">
        <v>3994.2258000000002</v>
      </c>
      <c r="AC35" s="8">
        <v>4470.6350000000002</v>
      </c>
      <c r="AD35"/>
      <c r="AE35"/>
      <c r="AF35"/>
      <c r="AG35"/>
      <c r="AH35"/>
      <c r="AI35"/>
      <c r="AJ35"/>
      <c r="AK35"/>
    </row>
    <row r="36" spans="1:37" s="5" customFormat="1">
      <c r="A36" s="16" t="s">
        <v>167</v>
      </c>
      <c r="B36" s="16" t="s">
        <v>125</v>
      </c>
      <c r="C36" s="16" t="s">
        <v>159</v>
      </c>
      <c r="D36" s="16" t="s">
        <v>10</v>
      </c>
      <c r="E36" s="8">
        <v>5.0805082999999999E-6</v>
      </c>
      <c r="F36" s="8">
        <v>5.9528640000000001E-6</v>
      </c>
      <c r="G36" s="8">
        <v>7.7157109999999998E-6</v>
      </c>
      <c r="H36" s="8">
        <v>6.4743179999999999E-5</v>
      </c>
      <c r="I36" s="8">
        <v>6.6345913999999996E-5</v>
      </c>
      <c r="J36" s="8">
        <v>6.6254409999999994E-5</v>
      </c>
      <c r="K36" s="8">
        <v>6.7198420000000005E-5</v>
      </c>
      <c r="L36" s="8">
        <v>6.4563500000000006E-5</v>
      </c>
      <c r="M36" s="8">
        <v>6.1196909999999997E-5</v>
      </c>
      <c r="N36" s="8">
        <v>5.7988229999999997E-5</v>
      </c>
      <c r="O36" s="8">
        <v>6.1387719999999996E-5</v>
      </c>
      <c r="P36" s="8">
        <v>5.6295719999999998E-5</v>
      </c>
      <c r="Q36" s="8">
        <v>5.8345416999999999E-5</v>
      </c>
      <c r="R36" s="8">
        <v>6.0041202000000003E-5</v>
      </c>
      <c r="S36" s="8">
        <v>6.0379562999999999E-5</v>
      </c>
      <c r="T36" s="8">
        <v>6.2222679999999995E-5</v>
      </c>
      <c r="U36" s="8">
        <v>9.5142590000000006E-5</v>
      </c>
      <c r="V36" s="8">
        <v>2.1622464000000001E-4</v>
      </c>
      <c r="W36" s="8">
        <v>2.5352516000000001E-4</v>
      </c>
      <c r="X36" s="8">
        <v>2.745817E-4</v>
      </c>
      <c r="Y36" s="8">
        <v>2.4361966999999999E-4</v>
      </c>
      <c r="Z36" s="8">
        <v>3.7973899999999998E-4</v>
      </c>
      <c r="AA36" s="8">
        <v>4.3253528000000002E-4</v>
      </c>
      <c r="AB36" s="8">
        <v>4.2705153000000001E-4</v>
      </c>
      <c r="AC36" s="8">
        <v>4.3808729999999998E-4</v>
      </c>
      <c r="AD36"/>
      <c r="AE36"/>
      <c r="AF36"/>
      <c r="AG36"/>
      <c r="AH36"/>
      <c r="AI36"/>
      <c r="AJ36"/>
      <c r="AK36"/>
    </row>
    <row r="37" spans="1:37" s="5" customFormat="1">
      <c r="A37" s="16" t="s">
        <v>167</v>
      </c>
      <c r="B37" s="16" t="s">
        <v>126</v>
      </c>
      <c r="C37" s="16" t="s">
        <v>160</v>
      </c>
      <c r="D37" s="16" t="s">
        <v>10</v>
      </c>
      <c r="E37" s="8">
        <v>4.2103829999999997E-6</v>
      </c>
      <c r="F37" s="8">
        <v>5.1475013000000003E-6</v>
      </c>
      <c r="G37" s="8">
        <v>5.7457322999999997E-6</v>
      </c>
      <c r="H37" s="8">
        <v>3.0203466E-5</v>
      </c>
      <c r="I37" s="8">
        <v>3.0937047999999997E-5</v>
      </c>
      <c r="J37" s="8">
        <v>2.9217527999999999E-5</v>
      </c>
      <c r="K37" s="8">
        <v>3.0387466E-5</v>
      </c>
      <c r="L37" s="8">
        <v>3.0251014000000001E-5</v>
      </c>
      <c r="M37" s="8">
        <v>2.8470908000000001E-5</v>
      </c>
      <c r="N37" s="8">
        <v>2.6505309999999999E-5</v>
      </c>
      <c r="O37" s="8">
        <v>2.8540631000000001E-5</v>
      </c>
      <c r="P37" s="8">
        <v>2.4523294999999999E-5</v>
      </c>
      <c r="Q37" s="8">
        <v>2.6509519E-5</v>
      </c>
      <c r="R37" s="8">
        <v>2.8125662E-5</v>
      </c>
      <c r="S37" s="8">
        <v>2.6737736000000002E-5</v>
      </c>
      <c r="T37" s="8">
        <v>3.0904648E-5</v>
      </c>
      <c r="U37" s="8">
        <v>5.2035033000000003E-5</v>
      </c>
      <c r="V37" s="8">
        <v>8.7226510000000003E-5</v>
      </c>
      <c r="W37" s="8">
        <v>8.0144375000000003E-5</v>
      </c>
      <c r="X37" s="8">
        <v>8.8421810000000002E-5</v>
      </c>
      <c r="Y37" s="8">
        <v>7.3929020000000005E-5</v>
      </c>
      <c r="Z37" s="8">
        <v>1.0860923000000001E-4</v>
      </c>
      <c r="AA37" s="8">
        <v>1.1553866E-4</v>
      </c>
      <c r="AB37" s="8">
        <v>1.09751556E-4</v>
      </c>
      <c r="AC37" s="8">
        <v>1.3364776E-4</v>
      </c>
      <c r="AD37"/>
      <c r="AE37"/>
      <c r="AF37"/>
      <c r="AG37"/>
      <c r="AH37"/>
      <c r="AI37"/>
      <c r="AJ37"/>
      <c r="AK37"/>
    </row>
    <row r="38" spans="1:37" s="5" customFormat="1">
      <c r="A38" s="16" t="s">
        <v>167</v>
      </c>
      <c r="B38" s="16" t="s">
        <v>127</v>
      </c>
      <c r="C38" s="16" t="s">
        <v>161</v>
      </c>
      <c r="D38" s="16" t="s">
        <v>10</v>
      </c>
      <c r="E38" s="8">
        <v>3.9942709999999999E-6</v>
      </c>
      <c r="F38" s="8">
        <v>4.6314785E-6</v>
      </c>
      <c r="G38" s="8">
        <v>5.6143709999999998E-6</v>
      </c>
      <c r="H38" s="8">
        <v>2.6657423999999999E-5</v>
      </c>
      <c r="I38" s="8">
        <v>2.661076E-5</v>
      </c>
      <c r="J38" s="8">
        <v>2.5920963E-5</v>
      </c>
      <c r="K38" s="8">
        <v>2.7117595999999998E-5</v>
      </c>
      <c r="L38" s="8">
        <v>2.6436769999999999E-5</v>
      </c>
      <c r="M38" s="8">
        <v>2.4385117000000001E-5</v>
      </c>
      <c r="N38" s="8">
        <v>2.2796561000000001E-5</v>
      </c>
      <c r="O38" s="8">
        <v>2.3967903E-5</v>
      </c>
      <c r="P38" s="8">
        <v>2.1843127000000002E-5</v>
      </c>
      <c r="Q38" s="8">
        <v>2.2876007000000002E-5</v>
      </c>
      <c r="R38" s="8">
        <v>2.4123829E-5</v>
      </c>
      <c r="S38" s="8">
        <v>2.3728748E-5</v>
      </c>
      <c r="T38" s="8">
        <v>2.9947902000000001E-5</v>
      </c>
      <c r="U38" s="8">
        <v>4.7399501999999998E-5</v>
      </c>
      <c r="V38" s="8">
        <v>6.6593800000000006E-5</v>
      </c>
      <c r="W38" s="8">
        <v>6.8373089999999997E-5</v>
      </c>
      <c r="X38" s="8">
        <v>7.4097609999999994E-5</v>
      </c>
      <c r="Y38" s="8">
        <v>6.8010595000000002E-5</v>
      </c>
      <c r="Z38" s="8">
        <v>8.9711043999999996E-5</v>
      </c>
      <c r="AA38" s="8">
        <v>1.074268E-4</v>
      </c>
      <c r="AB38" s="8">
        <v>1.1387434E-4</v>
      </c>
      <c r="AC38" s="8">
        <v>1.4662166000000001E-4</v>
      </c>
      <c r="AD38"/>
      <c r="AE38"/>
      <c r="AF38"/>
      <c r="AG38"/>
      <c r="AH38"/>
      <c r="AI38"/>
      <c r="AJ38"/>
      <c r="AK38"/>
    </row>
    <row r="39" spans="1:37" s="5" customFormat="1">
      <c r="A39" s="16" t="s">
        <v>168</v>
      </c>
      <c r="B39" s="16" t="s">
        <v>128</v>
      </c>
      <c r="C39" s="16" t="s">
        <v>162</v>
      </c>
      <c r="D39" s="16" t="s">
        <v>10</v>
      </c>
      <c r="E39" s="8">
        <v>3.3284425000000002E-6</v>
      </c>
      <c r="F39" s="8">
        <v>3.6639659999999999E-6</v>
      </c>
      <c r="G39" s="8">
        <v>3.8108607999999999E-6</v>
      </c>
      <c r="H39" s="8">
        <v>4.6020676999999997E-6</v>
      </c>
      <c r="I39" s="8">
        <v>5.0666835999999999E-6</v>
      </c>
      <c r="J39" s="8">
        <v>5.3032735999999996E-6</v>
      </c>
      <c r="K39" s="8">
        <v>6.3283336999999999E-6</v>
      </c>
      <c r="L39" s="8">
        <v>8.1373829999999995E-6</v>
      </c>
      <c r="M39" s="8">
        <v>8.1290554999999997E-6</v>
      </c>
      <c r="N39" s="8">
        <v>8.9123249999999994E-6</v>
      </c>
      <c r="O39" s="8">
        <v>9.1301469999999994E-6</v>
      </c>
      <c r="P39" s="8">
        <v>9.0591529999999994E-6</v>
      </c>
      <c r="Q39" s="8">
        <v>9.6798339999999997E-6</v>
      </c>
      <c r="R39" s="8">
        <v>1.0321635E-5</v>
      </c>
      <c r="S39" s="8">
        <v>9.9933669999999996E-6</v>
      </c>
      <c r="T39" s="8">
        <v>1.2622096E-5</v>
      </c>
      <c r="U39" s="8">
        <v>1.6243675E-5</v>
      </c>
      <c r="V39" s="8">
        <v>1.7216635999999999E-5</v>
      </c>
      <c r="W39" s="8">
        <v>1.9515634E-5</v>
      </c>
      <c r="X39" s="8">
        <v>2.0755439000000001E-5</v>
      </c>
      <c r="Y39" s="8">
        <v>2.1261328999999999E-5</v>
      </c>
      <c r="Z39" s="8">
        <v>2.4522229E-5</v>
      </c>
      <c r="AA39" s="8">
        <v>2.7907283E-5</v>
      </c>
      <c r="AB39" s="8">
        <v>2.7855016000000001E-5</v>
      </c>
      <c r="AC39" s="8">
        <v>3.1384100000000003E-5</v>
      </c>
      <c r="AD39"/>
      <c r="AE39"/>
      <c r="AF39"/>
      <c r="AG39"/>
      <c r="AH39"/>
      <c r="AI39"/>
      <c r="AJ39"/>
      <c r="AK39"/>
    </row>
    <row r="40" spans="1:37" s="5" customFormat="1">
      <c r="A40" s="16" t="s">
        <v>168</v>
      </c>
      <c r="B40" s="16" t="s">
        <v>129</v>
      </c>
      <c r="C40" s="16" t="s">
        <v>163</v>
      </c>
      <c r="D40" s="16" t="s">
        <v>10</v>
      </c>
      <c r="E40" s="8">
        <v>1.0129793E-5</v>
      </c>
      <c r="F40" s="8">
        <v>1.3460917E-5</v>
      </c>
      <c r="G40" s="8">
        <v>1.5001188E-5</v>
      </c>
      <c r="H40" s="8">
        <v>2.2409125E-5</v>
      </c>
      <c r="I40" s="8">
        <v>2.2869997000000001E-5</v>
      </c>
      <c r="J40" s="8">
        <v>2.8711516000000002E-5</v>
      </c>
      <c r="K40" s="8">
        <v>3.3087709999999999E-5</v>
      </c>
      <c r="L40" s="8">
        <v>3.7526683000000001E-5</v>
      </c>
      <c r="M40" s="8">
        <v>3.3489043000000002E-5</v>
      </c>
      <c r="N40" s="8">
        <v>3.4320823000000001E-5</v>
      </c>
      <c r="O40" s="8">
        <v>3.3966993000000003E-5</v>
      </c>
      <c r="P40" s="8">
        <v>2.9307444E-5</v>
      </c>
      <c r="Q40" s="8">
        <v>3.2265353999999999E-5</v>
      </c>
      <c r="R40" s="8">
        <v>5.1430427000000002E-5</v>
      </c>
      <c r="S40" s="8">
        <v>4.8140779999999997E-5</v>
      </c>
      <c r="T40" s="8">
        <v>4.9223042999999997E-5</v>
      </c>
      <c r="U40" s="8">
        <v>5.5837030000000003E-5</v>
      </c>
      <c r="V40" s="8">
        <v>5.2315823000000001E-5</v>
      </c>
      <c r="W40" s="8">
        <v>5.3866911999999997E-5</v>
      </c>
      <c r="X40" s="8">
        <v>5.3591465999999997E-5</v>
      </c>
      <c r="Y40" s="8">
        <v>4.5848257000000002E-5</v>
      </c>
      <c r="Z40" s="8">
        <v>5.0528997000000002E-5</v>
      </c>
      <c r="AA40" s="8">
        <v>5.0934119999999999E-5</v>
      </c>
      <c r="AB40" s="8">
        <v>4.7690144E-5</v>
      </c>
      <c r="AC40" s="8">
        <v>4.8666659999999997E-5</v>
      </c>
      <c r="AD40"/>
      <c r="AE40"/>
      <c r="AF40"/>
      <c r="AG40"/>
      <c r="AH40"/>
      <c r="AI40"/>
      <c r="AJ40"/>
      <c r="AK40"/>
    </row>
    <row r="41" spans="1:37" s="5" customFormat="1">
      <c r="A41" s="16" t="s">
        <v>168</v>
      </c>
      <c r="B41" s="16" t="s">
        <v>130</v>
      </c>
      <c r="C41" s="16" t="s">
        <v>164</v>
      </c>
      <c r="D41" s="16" t="s">
        <v>10</v>
      </c>
      <c r="E41" s="8">
        <v>3.0416816000000002E-6</v>
      </c>
      <c r="F41" s="8">
        <v>3.4642966999999999E-6</v>
      </c>
      <c r="G41" s="8">
        <v>3.4589360000000002E-6</v>
      </c>
      <c r="H41" s="8">
        <v>4.0729210000000004E-6</v>
      </c>
      <c r="I41" s="8">
        <v>4.6393970000000001E-6</v>
      </c>
      <c r="J41" s="8">
        <v>5.0940466000000003E-6</v>
      </c>
      <c r="K41" s="8">
        <v>5.9985728000000001E-6</v>
      </c>
      <c r="L41" s="8">
        <v>7.7707020000000005E-6</v>
      </c>
      <c r="M41" s="8">
        <v>7.5519582999999998E-6</v>
      </c>
      <c r="N41" s="8">
        <v>8.1965690000000006E-6</v>
      </c>
      <c r="O41" s="8">
        <v>8.7255369999999993E-6</v>
      </c>
      <c r="P41" s="8">
        <v>8.3357744999999993E-6</v>
      </c>
      <c r="Q41" s="8">
        <v>8.5892920000000007E-6</v>
      </c>
      <c r="R41" s="8">
        <v>9.5573379999999997E-6</v>
      </c>
      <c r="S41" s="8">
        <v>9.6142830000000006E-6</v>
      </c>
      <c r="T41" s="8">
        <v>1.2121194E-5</v>
      </c>
      <c r="U41" s="8">
        <v>1.5534491E-5</v>
      </c>
      <c r="V41" s="8">
        <v>1.6033436999999999E-5</v>
      </c>
      <c r="W41" s="8">
        <v>1.8003930000000001E-5</v>
      </c>
      <c r="X41" s="8">
        <v>1.9791793E-5</v>
      </c>
      <c r="Y41" s="8">
        <v>1.9704480999999999E-5</v>
      </c>
      <c r="Z41" s="8">
        <v>2.1971150000000001E-5</v>
      </c>
      <c r="AA41" s="8">
        <v>2.6003838000000001E-5</v>
      </c>
      <c r="AB41" s="8">
        <v>2.7234642E-5</v>
      </c>
      <c r="AC41" s="8">
        <v>3.0329609999999999E-5</v>
      </c>
      <c r="AD41"/>
      <c r="AE41"/>
      <c r="AF41"/>
      <c r="AG41"/>
      <c r="AH41"/>
      <c r="AI41"/>
      <c r="AJ41"/>
      <c r="AK41"/>
    </row>
    <row r="42" spans="1:37" s="5" customFormat="1">
      <c r="AD42"/>
      <c r="AE42"/>
      <c r="AF42"/>
      <c r="AG42"/>
      <c r="AH42"/>
      <c r="AI42"/>
      <c r="AJ42"/>
      <c r="AK42"/>
    </row>
    <row r="43" spans="1:37" s="5" customFormat="1">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c r="AD43"/>
      <c r="AE43"/>
      <c r="AF43"/>
      <c r="AG43"/>
      <c r="AH43"/>
      <c r="AI43"/>
      <c r="AJ43"/>
      <c r="AK43"/>
    </row>
    <row r="44" spans="1:37" s="5" customFormat="1">
      <c r="A44" s="16" t="s">
        <v>95</v>
      </c>
      <c r="B44" s="16" t="s">
        <v>96</v>
      </c>
      <c r="C44" s="16" t="s">
        <v>131</v>
      </c>
      <c r="D44" s="16" t="s">
        <v>9</v>
      </c>
      <c r="E44" s="8">
        <v>1080.4091649246466</v>
      </c>
      <c r="F44" s="8">
        <v>1139.9285953611486</v>
      </c>
      <c r="G44" s="8">
        <v>2109.2229726989058</v>
      </c>
      <c r="H44" s="8">
        <v>2828.3618566259001</v>
      </c>
      <c r="I44" s="8">
        <v>3062.3318151455996</v>
      </c>
      <c r="J44" s="8">
        <v>3127.0321948868996</v>
      </c>
      <c r="K44" s="8">
        <v>3138.9825288767997</v>
      </c>
      <c r="L44" s="8">
        <v>2686.3314778958002</v>
      </c>
      <c r="M44" s="8">
        <v>2680.5974547310002</v>
      </c>
      <c r="N44" s="8">
        <v>2783.6811676465004</v>
      </c>
      <c r="O44" s="8">
        <v>2754.9108836743999</v>
      </c>
      <c r="P44" s="8">
        <v>2756.2534550319997</v>
      </c>
      <c r="Q44" s="8">
        <v>2908.348092791</v>
      </c>
      <c r="R44" s="8">
        <v>2918.5906604688003</v>
      </c>
      <c r="S44" s="8">
        <v>3021.2384955241</v>
      </c>
      <c r="T44" s="8">
        <v>2922.5569727995003</v>
      </c>
      <c r="U44" s="8">
        <v>2595.9828289567999</v>
      </c>
      <c r="V44" s="8">
        <v>2450.6994941405997</v>
      </c>
      <c r="W44" s="8">
        <v>2560.9705545475999</v>
      </c>
      <c r="X44" s="8">
        <v>2479.0504067854004</v>
      </c>
      <c r="Y44" s="8">
        <v>2395.9096011871002</v>
      </c>
      <c r="Z44" s="8">
        <v>2524.2153847528998</v>
      </c>
      <c r="AA44" s="8">
        <v>1847.8202856279001</v>
      </c>
      <c r="AB44" s="8">
        <v>1882.3754994124001</v>
      </c>
      <c r="AC44" s="8">
        <v>1857.3966534491999</v>
      </c>
      <c r="AD44"/>
      <c r="AE44"/>
      <c r="AF44"/>
      <c r="AG44"/>
      <c r="AH44"/>
      <c r="AI44"/>
      <c r="AJ44"/>
      <c r="AK44"/>
    </row>
    <row r="45" spans="1:37" s="19" customFormat="1">
      <c r="A45" s="16" t="s">
        <v>95</v>
      </c>
      <c r="B45" s="16" t="s">
        <v>97</v>
      </c>
      <c r="C45" s="16" t="s">
        <v>132</v>
      </c>
      <c r="D45" s="16" t="s">
        <v>9</v>
      </c>
      <c r="E45" s="8">
        <v>130.87550796283531</v>
      </c>
      <c r="F45" s="8">
        <v>134.85088824216319</v>
      </c>
      <c r="G45" s="8">
        <v>106.15051938772299</v>
      </c>
      <c r="H45" s="8">
        <v>96.399736917349003</v>
      </c>
      <c r="I45" s="8">
        <v>111.692629425098</v>
      </c>
      <c r="J45" s="8">
        <v>117.599640402581</v>
      </c>
      <c r="K45" s="8">
        <v>125.77058216666001</v>
      </c>
      <c r="L45" s="8">
        <v>112.41390612883801</v>
      </c>
      <c r="M45" s="8">
        <v>117.20540403655599</v>
      </c>
      <c r="N45" s="8">
        <v>125.513673452882</v>
      </c>
      <c r="O45" s="8">
        <v>128.70482242158099</v>
      </c>
      <c r="P45" s="8">
        <v>108.22123075435701</v>
      </c>
      <c r="Q45" s="8">
        <v>105.49699567719199</v>
      </c>
      <c r="R45" s="8">
        <v>117.29550717508501</v>
      </c>
      <c r="S45" s="8">
        <v>124.994900173792</v>
      </c>
      <c r="T45" s="8">
        <v>125.37708769786201</v>
      </c>
      <c r="U45" s="8">
        <v>115.22971459375499</v>
      </c>
      <c r="V45" s="8">
        <v>128.58333022068001</v>
      </c>
      <c r="W45" s="8">
        <v>136.58450050651902</v>
      </c>
      <c r="X45" s="8">
        <v>141.59174956151</v>
      </c>
      <c r="Y45" s="8">
        <v>109.88064105765899</v>
      </c>
      <c r="Z45" s="8">
        <v>106.85515123372201</v>
      </c>
      <c r="AA45" s="8">
        <v>117.54854710257601</v>
      </c>
      <c r="AB45" s="8">
        <v>120.568955105347</v>
      </c>
      <c r="AC45" s="8">
        <v>121.81300045559499</v>
      </c>
      <c r="AD45"/>
      <c r="AE45"/>
      <c r="AF45"/>
      <c r="AG45"/>
      <c r="AH45"/>
      <c r="AI45"/>
      <c r="AJ45"/>
      <c r="AK45"/>
    </row>
    <row r="46" spans="1:37" s="19" customFormat="1">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c r="A47" s="16" t="s">
        <v>95</v>
      </c>
      <c r="B47" s="16" t="s">
        <v>99</v>
      </c>
      <c r="C47" s="16" t="s">
        <v>134</v>
      </c>
      <c r="D47" s="16" t="s">
        <v>9</v>
      </c>
      <c r="E47" s="8">
        <v>1087.3179049664427</v>
      </c>
      <c r="F47" s="8">
        <v>1031.5088054087571</v>
      </c>
      <c r="G47" s="8">
        <v>1065.0714173961539</v>
      </c>
      <c r="H47" s="8">
        <v>3512.3490700000002</v>
      </c>
      <c r="I47" s="8">
        <v>3872.7822999999999</v>
      </c>
      <c r="J47" s="8">
        <v>4133.2312000000002</v>
      </c>
      <c r="K47" s="8">
        <v>3987.2819</v>
      </c>
      <c r="L47" s="8">
        <v>3769.2138000000004</v>
      </c>
      <c r="M47" s="8">
        <v>3655.13</v>
      </c>
      <c r="N47" s="8">
        <v>3627.9394000000002</v>
      </c>
      <c r="O47" s="8">
        <v>3568.81477</v>
      </c>
      <c r="P47" s="8">
        <v>3656.5799000000002</v>
      </c>
      <c r="Q47" s="8">
        <v>3615.8222000000001</v>
      </c>
      <c r="R47" s="8">
        <v>3806.8852000000002</v>
      </c>
      <c r="S47" s="8">
        <v>4091.7118</v>
      </c>
      <c r="T47" s="8">
        <v>3822.3136999999997</v>
      </c>
      <c r="U47" s="8">
        <v>3710.2024999999999</v>
      </c>
      <c r="V47" s="8">
        <v>3847.2595000000001</v>
      </c>
      <c r="W47" s="8">
        <v>3835.7146000000002</v>
      </c>
      <c r="X47" s="8">
        <v>3756.7221</v>
      </c>
      <c r="Y47" s="8">
        <v>3809.7172</v>
      </c>
      <c r="Z47" s="8">
        <v>3764.7862</v>
      </c>
      <c r="AA47" s="8">
        <v>3922.4270999999999</v>
      </c>
      <c r="AB47" s="8">
        <v>6635.7327000000005</v>
      </c>
      <c r="AC47" s="8">
        <v>6654.7757000000001</v>
      </c>
      <c r="AD47"/>
      <c r="AE47"/>
      <c r="AF47"/>
      <c r="AG47"/>
      <c r="AH47"/>
      <c r="AI47"/>
      <c r="AJ47"/>
      <c r="AK47"/>
    </row>
    <row r="48" spans="1:37" s="19" customFormat="1">
      <c r="A48" s="16" t="s">
        <v>95</v>
      </c>
      <c r="B48" s="16" t="s">
        <v>100</v>
      </c>
      <c r="C48" s="16" t="s">
        <v>135</v>
      </c>
      <c r="D48" s="16" t="s">
        <v>9</v>
      </c>
      <c r="E48" s="8">
        <v>8.1125917999999991E-6</v>
      </c>
      <c r="F48" s="8">
        <v>8.0657995000000002E-6</v>
      </c>
      <c r="G48" s="8">
        <v>1.9686225E-5</v>
      </c>
      <c r="H48" s="8">
        <v>2.9548302E-4</v>
      </c>
      <c r="I48" s="8">
        <v>3.1361703999999998E-4</v>
      </c>
      <c r="J48" s="8">
        <v>2.9105325999999998E-4</v>
      </c>
      <c r="K48" s="8">
        <v>3.4194137699999997E-4</v>
      </c>
      <c r="L48" s="8">
        <v>3.1656232999999998E-4</v>
      </c>
      <c r="M48" s="8">
        <v>2.8228670499999998E-4</v>
      </c>
      <c r="N48" s="8">
        <v>2.7949331300000001E-4</v>
      </c>
      <c r="O48" s="8">
        <v>2.7629578E-4</v>
      </c>
      <c r="P48" s="8">
        <v>2.9429768999999996E-4</v>
      </c>
      <c r="Q48" s="8">
        <v>2.8140610500000001E-4</v>
      </c>
      <c r="R48" s="8">
        <v>3.0740172300000005E-4</v>
      </c>
      <c r="S48" s="8">
        <v>3.0210454800000001E-4</v>
      </c>
      <c r="T48" s="8">
        <v>3.1926715999999999E-4</v>
      </c>
      <c r="U48" s="8">
        <v>3.1948986500000002E-4</v>
      </c>
      <c r="V48" s="8">
        <v>1.4102007500000002E-3</v>
      </c>
      <c r="W48" s="8">
        <v>1.44037175E-3</v>
      </c>
      <c r="X48" s="8">
        <v>1.37584704E-3</v>
      </c>
      <c r="Y48" s="8">
        <v>234.22714973972998</v>
      </c>
      <c r="Z48" s="8">
        <v>222.77729671627</v>
      </c>
      <c r="AA48" s="8">
        <v>243.06036342544999</v>
      </c>
      <c r="AB48" s="8">
        <v>230.65745272814002</v>
      </c>
      <c r="AC48" s="8">
        <v>258.17103674284999</v>
      </c>
      <c r="AD48"/>
      <c r="AE48"/>
      <c r="AF48"/>
      <c r="AG48"/>
      <c r="AH48"/>
      <c r="AI48"/>
      <c r="AJ48"/>
      <c r="AK48"/>
    </row>
    <row r="49" spans="1:37" s="19" customFormat="1">
      <c r="A49" s="16" t="s">
        <v>95</v>
      </c>
      <c r="B49" s="16" t="s">
        <v>101</v>
      </c>
      <c r="C49" s="16" t="s">
        <v>136</v>
      </c>
      <c r="D49" s="16" t="s">
        <v>9</v>
      </c>
      <c r="E49" s="8">
        <v>9.2251671000000007E-6</v>
      </c>
      <c r="F49" s="8">
        <v>9.9955073000000001E-6</v>
      </c>
      <c r="G49" s="8">
        <v>3.6878514999999997E-5</v>
      </c>
      <c r="H49" s="8">
        <v>2607.9454966898898</v>
      </c>
      <c r="I49" s="8">
        <v>2701.66648801172</v>
      </c>
      <c r="J49" s="8">
        <v>2692.9311843004302</v>
      </c>
      <c r="K49" s="8">
        <v>2805.6796121040302</v>
      </c>
      <c r="L49" s="8">
        <v>2620.4314019121298</v>
      </c>
      <c r="M49" s="8">
        <v>2562.0694825985402</v>
      </c>
      <c r="N49" s="8">
        <v>2447.60006812442</v>
      </c>
      <c r="O49" s="8">
        <v>2398.2681731153002</v>
      </c>
      <c r="P49" s="8">
        <v>2697.5841921480096</v>
      </c>
      <c r="Q49" s="8">
        <v>2700.6201939594498</v>
      </c>
      <c r="R49" s="8">
        <v>2640.82218940555</v>
      </c>
      <c r="S49" s="8">
        <v>2642.3116961433198</v>
      </c>
      <c r="T49" s="8">
        <v>2710.0091971594202</v>
      </c>
      <c r="U49" s="8">
        <v>2601.1534939200901</v>
      </c>
      <c r="V49" s="8">
        <v>2701.4736500598497</v>
      </c>
      <c r="W49" s="8">
        <v>2585.4493527537302</v>
      </c>
      <c r="X49" s="8">
        <v>2529.5980535683198</v>
      </c>
      <c r="Y49" s="8">
        <v>3575.5904</v>
      </c>
      <c r="Z49" s="8">
        <v>3634.7275</v>
      </c>
      <c r="AA49" s="8">
        <v>3522.03685</v>
      </c>
      <c r="AB49" s="8">
        <v>4306.4885000000004</v>
      </c>
      <c r="AC49" s="8">
        <v>4448.8222999999998</v>
      </c>
      <c r="AD49"/>
      <c r="AE49"/>
      <c r="AF49"/>
      <c r="AG49"/>
      <c r="AH49"/>
      <c r="AI49"/>
      <c r="AJ49"/>
      <c r="AK49"/>
    </row>
    <row r="50" spans="1:37" s="19" customFormat="1">
      <c r="A50" s="16" t="s">
        <v>95</v>
      </c>
      <c r="B50" s="16" t="s">
        <v>102</v>
      </c>
      <c r="C50" s="16" t="s">
        <v>137</v>
      </c>
      <c r="D50" s="16" t="s">
        <v>9</v>
      </c>
      <c r="E50" s="8">
        <v>7.6001817999999997E-6</v>
      </c>
      <c r="F50" s="8">
        <v>7.4912592999999999E-6</v>
      </c>
      <c r="G50" s="8">
        <v>2.3210833000000002E-5</v>
      </c>
      <c r="H50" s="8">
        <v>108.51524667368001</v>
      </c>
      <c r="I50" s="8">
        <v>116.1663985486</v>
      </c>
      <c r="J50" s="8">
        <v>108.233349632</v>
      </c>
      <c r="K50" s="8">
        <v>112.02271924137</v>
      </c>
      <c r="L50" s="8">
        <v>104.81736292574</v>
      </c>
      <c r="M50" s="8">
        <v>97.647847774669998</v>
      </c>
      <c r="N50" s="8">
        <v>99.575422938999992</v>
      </c>
      <c r="O50" s="8">
        <v>92.249900131770005</v>
      </c>
      <c r="P50" s="8">
        <v>107.62695967152</v>
      </c>
      <c r="Q50" s="8">
        <v>109.28073447977</v>
      </c>
      <c r="R50" s="8">
        <v>108.89965266761999</v>
      </c>
      <c r="S50" s="8">
        <v>101.08762226237999</v>
      </c>
      <c r="T50" s="8">
        <v>107.53436104373999</v>
      </c>
      <c r="U50" s="8">
        <v>104.07422227985001</v>
      </c>
      <c r="V50" s="8">
        <v>102.94961767359</v>
      </c>
      <c r="W50" s="8">
        <v>105.41467601507999</v>
      </c>
      <c r="X50" s="8">
        <v>97.252213392039991</v>
      </c>
      <c r="Y50" s="8">
        <v>113.82528047460001</v>
      </c>
      <c r="Z50" s="8">
        <v>114.88789968574</v>
      </c>
      <c r="AA50" s="8">
        <v>112.85781322614</v>
      </c>
      <c r="AB50" s="8">
        <v>104.26433326683001</v>
      </c>
      <c r="AC50" s="8">
        <v>112.56911388180001</v>
      </c>
      <c r="AD50"/>
      <c r="AE50"/>
      <c r="AF50"/>
      <c r="AG50"/>
      <c r="AH50"/>
      <c r="AI50"/>
      <c r="AJ50"/>
      <c r="AK50"/>
    </row>
    <row r="51" spans="1:37" s="19" customFormat="1">
      <c r="A51" s="16" t="s">
        <v>95</v>
      </c>
      <c r="B51" s="16" t="s">
        <v>103</v>
      </c>
      <c r="C51" s="16" t="s">
        <v>27</v>
      </c>
      <c r="D51" s="16" t="s">
        <v>9</v>
      </c>
      <c r="E51" s="8">
        <v>4892.1274364796973</v>
      </c>
      <c r="F51" s="8">
        <v>5156.0524769154645</v>
      </c>
      <c r="G51" s="8">
        <v>5070.9052015318612</v>
      </c>
      <c r="H51" s="8">
        <v>12639.754000000001</v>
      </c>
      <c r="I51" s="8">
        <v>13665.564839999999</v>
      </c>
      <c r="J51" s="8">
        <v>12841.39444</v>
      </c>
      <c r="K51" s="8">
        <v>13677.564060000001</v>
      </c>
      <c r="L51" s="8">
        <v>13024.337530000001</v>
      </c>
      <c r="M51" s="8">
        <v>12280.426670000001</v>
      </c>
      <c r="N51" s="8">
        <v>12601.8968</v>
      </c>
      <c r="O51" s="8">
        <v>12744.978500000001</v>
      </c>
      <c r="P51" s="8">
        <v>13149.9478</v>
      </c>
      <c r="Q51" s="8">
        <v>12641.3377</v>
      </c>
      <c r="R51" s="8">
        <v>12827.021420000001</v>
      </c>
      <c r="S51" s="8">
        <v>11976.85338</v>
      </c>
      <c r="T51" s="8">
        <v>13075.942649999999</v>
      </c>
      <c r="U51" s="8">
        <v>12656.702000000001</v>
      </c>
      <c r="V51" s="8">
        <v>12782.959640000001</v>
      </c>
      <c r="W51" s="8">
        <v>12045.4604</v>
      </c>
      <c r="X51" s="8">
        <v>12019.513300000001</v>
      </c>
      <c r="Y51" s="8">
        <v>12592.414799999999</v>
      </c>
      <c r="Z51" s="8">
        <v>12082.68453</v>
      </c>
      <c r="AA51" s="8">
        <v>12141.1512</v>
      </c>
      <c r="AB51" s="8">
        <v>11443.647000000001</v>
      </c>
      <c r="AC51" s="8">
        <v>12645.07847</v>
      </c>
      <c r="AD51"/>
      <c r="AE51"/>
      <c r="AF51"/>
      <c r="AG51"/>
      <c r="AH51"/>
      <c r="AI51"/>
      <c r="AJ51"/>
      <c r="AK51"/>
    </row>
    <row r="52" spans="1:37" s="19" customFormat="1">
      <c r="A52" s="16" t="s">
        <v>95</v>
      </c>
      <c r="B52" s="16" t="s">
        <v>104</v>
      </c>
      <c r="C52" s="16" t="s">
        <v>138</v>
      </c>
      <c r="D52" s="16" t="s">
        <v>9</v>
      </c>
      <c r="E52" s="8">
        <v>7.3499275999999999E-6</v>
      </c>
      <c r="F52" s="8">
        <v>7.4683104999999997E-6</v>
      </c>
      <c r="G52" s="8">
        <v>1.82361857E-5</v>
      </c>
      <c r="H52" s="8">
        <v>7.1984235199999995E-4</v>
      </c>
      <c r="I52" s="8">
        <v>7.4816540299999998E-4</v>
      </c>
      <c r="J52" s="8">
        <v>6.8167939599999997E-4</v>
      </c>
      <c r="K52" s="8">
        <v>7.5347936999999997E-4</v>
      </c>
      <c r="L52" s="8">
        <v>6.9954055499999996E-4</v>
      </c>
      <c r="M52" s="8">
        <v>6.4500187399999995E-4</v>
      </c>
      <c r="N52" s="8">
        <v>6.3362205199999993E-4</v>
      </c>
      <c r="O52" s="8">
        <v>6.3754105400000004E-4</v>
      </c>
      <c r="P52" s="8">
        <v>6.9536610300000002E-4</v>
      </c>
      <c r="Q52" s="8">
        <v>6.9236467999999999E-4</v>
      </c>
      <c r="R52" s="8">
        <v>6.9324301000000003E-4</v>
      </c>
      <c r="S52" s="8">
        <v>6.6250954200000004E-4</v>
      </c>
      <c r="T52" s="8">
        <v>7.1995439000000004E-4</v>
      </c>
      <c r="U52" s="8">
        <v>6.85661964E-4</v>
      </c>
      <c r="V52" s="8">
        <v>7.316450160000001E-4</v>
      </c>
      <c r="W52" s="8">
        <v>7.2207666999999991E-4</v>
      </c>
      <c r="X52" s="8">
        <v>7.0794301000000001E-4</v>
      </c>
      <c r="Y52" s="8">
        <v>2.0853866399999999E-3</v>
      </c>
      <c r="Z52" s="8">
        <v>2.0118558699999999E-3</v>
      </c>
      <c r="AA52" s="8">
        <v>1.9967801800000002E-3</v>
      </c>
      <c r="AB52" s="8">
        <v>1.89239963E-3</v>
      </c>
      <c r="AC52" s="8">
        <v>2277.87188049</v>
      </c>
      <c r="AD52"/>
      <c r="AE52"/>
      <c r="AF52"/>
      <c r="AG52"/>
      <c r="AH52"/>
      <c r="AI52"/>
      <c r="AJ52"/>
      <c r="AK52"/>
    </row>
    <row r="53" spans="1:37" s="19" customFormat="1">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c r="A54" s="16" t="s">
        <v>165</v>
      </c>
      <c r="B54" s="16" t="s">
        <v>106</v>
      </c>
      <c r="C54" s="16" t="s">
        <v>140</v>
      </c>
      <c r="D54" s="16" t="s">
        <v>9</v>
      </c>
      <c r="E54" s="8">
        <v>1251.96706709881</v>
      </c>
      <c r="F54" s="8">
        <v>2063.012473447</v>
      </c>
      <c r="G54" s="8">
        <v>6007.09915</v>
      </c>
      <c r="H54" s="8">
        <v>7466.2132999999994</v>
      </c>
      <c r="I54" s="8">
        <v>7973.0048699999998</v>
      </c>
      <c r="J54" s="8">
        <v>7641.2994699999999</v>
      </c>
      <c r="K54" s="8">
        <v>8145.5269600000001</v>
      </c>
      <c r="L54" s="8">
        <v>7818.2679600000001</v>
      </c>
      <c r="M54" s="8">
        <v>7638.26026</v>
      </c>
      <c r="N54" s="8">
        <v>7862.9507999999996</v>
      </c>
      <c r="O54" s="8">
        <v>8254.1502299999993</v>
      </c>
      <c r="P54" s="8">
        <v>8591.7551999999996</v>
      </c>
      <c r="Q54" s="8">
        <v>7275.8194000000003</v>
      </c>
      <c r="R54" s="8">
        <v>7614.2303000000002</v>
      </c>
      <c r="S54" s="8">
        <v>7321.0141700000004</v>
      </c>
      <c r="T54" s="8">
        <v>7643.5080600000001</v>
      </c>
      <c r="U54" s="8">
        <v>7447.8592599999993</v>
      </c>
      <c r="V54" s="8">
        <v>6698.1383000000005</v>
      </c>
      <c r="W54" s="8">
        <v>11862.105000000001</v>
      </c>
      <c r="X54" s="8">
        <v>13105.427</v>
      </c>
      <c r="Y54" s="8">
        <v>19833.938399999999</v>
      </c>
      <c r="Z54" s="8">
        <v>17874.655500000001</v>
      </c>
      <c r="AA54" s="8">
        <v>18418.723699999999</v>
      </c>
      <c r="AB54" s="8">
        <v>17104.6178</v>
      </c>
      <c r="AC54" s="8">
        <v>20067.180199999999</v>
      </c>
      <c r="AD54"/>
      <c r="AE54"/>
      <c r="AF54"/>
      <c r="AG54"/>
      <c r="AH54"/>
      <c r="AI54"/>
      <c r="AJ54"/>
      <c r="AK54"/>
    </row>
    <row r="55" spans="1:37" s="19" customFormat="1">
      <c r="A55" s="16" t="s">
        <v>165</v>
      </c>
      <c r="B55" s="16" t="s">
        <v>107</v>
      </c>
      <c r="C55" s="16" t="s">
        <v>141</v>
      </c>
      <c r="D55" s="16" t="s">
        <v>9</v>
      </c>
      <c r="E55" s="8">
        <v>1868.7927923191551</v>
      </c>
      <c r="F55" s="8">
        <v>1817.270303678795</v>
      </c>
      <c r="G55" s="8">
        <v>2056.7268080000003</v>
      </c>
      <c r="H55" s="8">
        <v>4227.9268199999997</v>
      </c>
      <c r="I55" s="8">
        <v>4353.2796200000003</v>
      </c>
      <c r="J55" s="8">
        <v>4219.7795999999998</v>
      </c>
      <c r="K55" s="8">
        <v>4449.36445</v>
      </c>
      <c r="L55" s="8">
        <v>4303.5821999999998</v>
      </c>
      <c r="M55" s="8">
        <v>4214.9660000000003</v>
      </c>
      <c r="N55" s="8">
        <v>4457.2468799999997</v>
      </c>
      <c r="O55" s="8">
        <v>4669.2530999999999</v>
      </c>
      <c r="P55" s="8">
        <v>4662.6929</v>
      </c>
      <c r="Q55" s="8">
        <v>4305.7615800000003</v>
      </c>
      <c r="R55" s="8">
        <v>4318.4745700000003</v>
      </c>
      <c r="S55" s="8">
        <v>4216.9111800000001</v>
      </c>
      <c r="T55" s="8">
        <v>4499.2356</v>
      </c>
      <c r="U55" s="8">
        <v>4376.9009800000003</v>
      </c>
      <c r="V55" s="8">
        <v>4409.7097000000003</v>
      </c>
      <c r="W55" s="8">
        <v>4660.0195399999993</v>
      </c>
      <c r="X55" s="8">
        <v>4780.1706999999997</v>
      </c>
      <c r="Y55" s="8">
        <v>4655.7740599999997</v>
      </c>
      <c r="Z55" s="8">
        <v>4284.1522700000005</v>
      </c>
      <c r="AA55" s="8">
        <v>4266.4346999999998</v>
      </c>
      <c r="AB55" s="8">
        <v>3778.2587000000003</v>
      </c>
      <c r="AC55" s="8">
        <v>4006.2664</v>
      </c>
      <c r="AD55"/>
      <c r="AE55"/>
      <c r="AF55"/>
      <c r="AG55"/>
      <c r="AH55"/>
      <c r="AI55"/>
      <c r="AJ55"/>
      <c r="AK55"/>
    </row>
    <row r="56" spans="1:37" s="19" customFormat="1">
      <c r="A56" s="16" t="s">
        <v>165</v>
      </c>
      <c r="B56" s="16" t="s">
        <v>108</v>
      </c>
      <c r="C56" s="16" t="s">
        <v>142</v>
      </c>
      <c r="D56" s="16" t="s">
        <v>9</v>
      </c>
      <c r="E56" s="8">
        <v>640.06852078081192</v>
      </c>
      <c r="F56" s="8">
        <v>629.53313526919101</v>
      </c>
      <c r="G56" s="8">
        <v>585.71188603531255</v>
      </c>
      <c r="H56" s="8">
        <v>617.29434585987997</v>
      </c>
      <c r="I56" s="8">
        <v>646.33208442970397</v>
      </c>
      <c r="J56" s="8">
        <v>653.15416602700998</v>
      </c>
      <c r="K56" s="8">
        <v>628.67493540791997</v>
      </c>
      <c r="L56" s="8">
        <v>594.96563412384398</v>
      </c>
      <c r="M56" s="8">
        <v>590.71456041788008</v>
      </c>
      <c r="N56" s="8">
        <v>630.24990726355998</v>
      </c>
      <c r="O56" s="8">
        <v>633.74588790836196</v>
      </c>
      <c r="P56" s="8">
        <v>609.939608485755</v>
      </c>
      <c r="Q56" s="8">
        <v>630.40472027042006</v>
      </c>
      <c r="R56" s="8">
        <v>644.92961688819605</v>
      </c>
      <c r="S56" s="8">
        <v>652.80875400369393</v>
      </c>
      <c r="T56" s="8">
        <v>635.01392036573498</v>
      </c>
      <c r="U56" s="8">
        <v>602.12847349397998</v>
      </c>
      <c r="V56" s="8">
        <v>2.5063309000000002E-4</v>
      </c>
      <c r="W56" s="8">
        <v>2.5843947000000003E-4</v>
      </c>
      <c r="X56" s="8">
        <v>4.3028116999999999E-4</v>
      </c>
      <c r="Y56" s="8">
        <v>3.8934826000000002E-4</v>
      </c>
      <c r="Z56" s="8">
        <v>6.1663796000000002E-4</v>
      </c>
      <c r="AA56" s="8">
        <v>5.9363502000000005E-4</v>
      </c>
      <c r="AB56" s="8">
        <v>8.9260620000000007E-4</v>
      </c>
      <c r="AC56" s="8">
        <v>8.6321917E-4</v>
      </c>
      <c r="AD56"/>
      <c r="AE56"/>
      <c r="AF56"/>
      <c r="AG56"/>
      <c r="AH56"/>
      <c r="AI56"/>
      <c r="AJ56"/>
      <c r="AK56"/>
    </row>
    <row r="57" spans="1:37" s="19" customFormat="1">
      <c r="A57" s="16" t="s">
        <v>165</v>
      </c>
      <c r="B57" s="16" t="s">
        <v>109</v>
      </c>
      <c r="C57" s="16" t="s">
        <v>143</v>
      </c>
      <c r="D57" s="16" t="s">
        <v>9</v>
      </c>
      <c r="E57" s="8">
        <v>2.1360520000000001E-5</v>
      </c>
      <c r="F57" s="8">
        <v>4.170857E-5</v>
      </c>
      <c r="G57" s="8">
        <v>3.5089489999999996E-5</v>
      </c>
      <c r="H57" s="8">
        <v>2.0110737E-4</v>
      </c>
      <c r="I57" s="8">
        <v>1.9087672E-4</v>
      </c>
      <c r="J57" s="8">
        <v>2.0035425499999998E-4</v>
      </c>
      <c r="K57" s="8">
        <v>1.8968840600000001E-4</v>
      </c>
      <c r="L57" s="8">
        <v>1.8917798E-4</v>
      </c>
      <c r="M57" s="8">
        <v>1.6832574000000001E-4</v>
      </c>
      <c r="N57" s="8">
        <v>1.7149588999999999E-4</v>
      </c>
      <c r="O57" s="8">
        <v>1.8667135E-4</v>
      </c>
      <c r="P57" s="8">
        <v>1.6124835400000001E-4</v>
      </c>
      <c r="Q57" s="8">
        <v>1.7492816600000002E-4</v>
      </c>
      <c r="R57" s="8">
        <v>1.7352447599999998E-4</v>
      </c>
      <c r="S57" s="8">
        <v>1.8788241099999999E-4</v>
      </c>
      <c r="T57" s="8">
        <v>1.7396794599999998E-4</v>
      </c>
      <c r="U57" s="8">
        <v>2.3546858500000001E-4</v>
      </c>
      <c r="V57" s="8">
        <v>2.5285089000000001E-4</v>
      </c>
      <c r="W57" s="8">
        <v>2.6961530000000001E-4</v>
      </c>
      <c r="X57" s="8">
        <v>3.3679860000000001E-4</v>
      </c>
      <c r="Y57" s="8">
        <v>2.7573680000000001E-4</v>
      </c>
      <c r="Z57" s="8">
        <v>3.3229475E-4</v>
      </c>
      <c r="AA57" s="8">
        <v>3.3249572999999999E-4</v>
      </c>
      <c r="AB57" s="8">
        <v>5.9719655E-4</v>
      </c>
      <c r="AC57" s="8">
        <v>5.4271607999999995E-4</v>
      </c>
      <c r="AD57"/>
      <c r="AE57"/>
      <c r="AF57"/>
      <c r="AG57"/>
      <c r="AH57"/>
      <c r="AI57"/>
      <c r="AJ57"/>
      <c r="AK57"/>
    </row>
    <row r="58" spans="1:37" s="19" customFormat="1">
      <c r="A58" s="16" t="s">
        <v>165</v>
      </c>
      <c r="B58" s="16" t="s">
        <v>110</v>
      </c>
      <c r="C58" s="16" t="s">
        <v>144</v>
      </c>
      <c r="D58" s="16" t="s">
        <v>9</v>
      </c>
      <c r="E58" s="8">
        <v>1.7723201500000001E-5</v>
      </c>
      <c r="F58" s="8">
        <v>3.3090215000000005E-5</v>
      </c>
      <c r="G58" s="8">
        <v>3.2549563000000003E-5</v>
      </c>
      <c r="H58" s="8">
        <v>1.1749246899999999E-4</v>
      </c>
      <c r="I58" s="8">
        <v>1.03925425E-4</v>
      </c>
      <c r="J58" s="8">
        <v>1.09514164E-4</v>
      </c>
      <c r="K58" s="8">
        <v>1.1010491E-4</v>
      </c>
      <c r="L58" s="8">
        <v>1.09727149E-4</v>
      </c>
      <c r="M58" s="8">
        <v>8.9591455999999997E-5</v>
      </c>
      <c r="N58" s="8">
        <v>9.252048300000001E-5</v>
      </c>
      <c r="O58" s="8">
        <v>9.9284144000000001E-5</v>
      </c>
      <c r="P58" s="8">
        <v>9.6278614999999998E-5</v>
      </c>
      <c r="Q58" s="8">
        <v>9.7806770000000005E-5</v>
      </c>
      <c r="R58" s="8">
        <v>9.3800352000000006E-5</v>
      </c>
      <c r="S58" s="8">
        <v>1.02079122E-4</v>
      </c>
      <c r="T58" s="8">
        <v>1.00699516E-4</v>
      </c>
      <c r="U58" s="8">
        <v>1.38016245E-4</v>
      </c>
      <c r="V58" s="8">
        <v>1.3245168E-4</v>
      </c>
      <c r="W58" s="8">
        <v>1.5108044999999999E-4</v>
      </c>
      <c r="X58" s="8">
        <v>1.8390881499999998E-4</v>
      </c>
      <c r="Y58" s="8">
        <v>1.6624722399999998E-4</v>
      </c>
      <c r="Z58" s="8">
        <v>1.9061139E-4</v>
      </c>
      <c r="AA58" s="8">
        <v>1.79542804E-4</v>
      </c>
      <c r="AB58" s="8">
        <v>3.2222739999999999E-4</v>
      </c>
      <c r="AC58" s="8">
        <v>3.1211268999999998E-4</v>
      </c>
      <c r="AD58"/>
      <c r="AE58"/>
      <c r="AF58"/>
      <c r="AG58"/>
      <c r="AH58"/>
      <c r="AI58"/>
      <c r="AJ58"/>
      <c r="AK58"/>
    </row>
    <row r="59" spans="1:37" s="19" customFormat="1">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c r="A60" s="16" t="s">
        <v>165</v>
      </c>
      <c r="B60" s="16" t="s">
        <v>112</v>
      </c>
      <c r="C60" s="16" t="s">
        <v>146</v>
      </c>
      <c r="D60" s="16" t="s">
        <v>9</v>
      </c>
      <c r="E60" s="8">
        <v>319.17230829121297</v>
      </c>
      <c r="F60" s="8">
        <v>1081.6963700000001</v>
      </c>
      <c r="G60" s="8">
        <v>1158.9370199999998</v>
      </c>
      <c r="H60" s="8">
        <v>1150.44191</v>
      </c>
      <c r="I60" s="8">
        <v>1269.0967700000001</v>
      </c>
      <c r="J60" s="8">
        <v>1303.3518600000002</v>
      </c>
      <c r="K60" s="8">
        <v>1176.72885</v>
      </c>
      <c r="L60" s="8">
        <v>1202.6422899999998</v>
      </c>
      <c r="M60" s="8">
        <v>1165.05708</v>
      </c>
      <c r="N60" s="8">
        <v>1245.2089800000001</v>
      </c>
      <c r="O60" s="8">
        <v>1214.0784200000001</v>
      </c>
      <c r="P60" s="8">
        <v>1234.2698500000001</v>
      </c>
      <c r="Q60" s="8">
        <v>1182.6939399999999</v>
      </c>
      <c r="R60" s="8">
        <v>1266.20748</v>
      </c>
      <c r="S60" s="8">
        <v>972.07241999999997</v>
      </c>
      <c r="T60" s="8">
        <v>904.95416</v>
      </c>
      <c r="U60" s="8">
        <v>951.40891999999997</v>
      </c>
      <c r="V60" s="8">
        <v>949.94479999999999</v>
      </c>
      <c r="W60" s="8">
        <v>1000.76568</v>
      </c>
      <c r="X60" s="8">
        <v>982.47892000000002</v>
      </c>
      <c r="Y60" s="8">
        <v>968.89872000000003</v>
      </c>
      <c r="Z60" s="8">
        <v>1124.4068</v>
      </c>
      <c r="AA60" s="8">
        <v>1196.5304599999999</v>
      </c>
      <c r="AB60" s="8">
        <v>1206.1194</v>
      </c>
      <c r="AC60" s="8">
        <v>1113.5075199999999</v>
      </c>
      <c r="AD60"/>
      <c r="AE60"/>
      <c r="AF60"/>
      <c r="AG60"/>
      <c r="AH60"/>
      <c r="AI60"/>
      <c r="AJ60"/>
      <c r="AK60"/>
    </row>
    <row r="61" spans="1:37" s="19" customFormat="1">
      <c r="A61" s="16" t="s">
        <v>165</v>
      </c>
      <c r="B61" s="16" t="s">
        <v>190</v>
      </c>
      <c r="C61" s="16" t="s">
        <v>191</v>
      </c>
      <c r="D61" s="16" t="s">
        <v>9</v>
      </c>
      <c r="E61" s="8">
        <v>1011.45113711669</v>
      </c>
      <c r="F61" s="8">
        <v>972.99029280291802</v>
      </c>
      <c r="G61" s="8">
        <v>1464.47114946635</v>
      </c>
      <c r="H61" s="8">
        <v>1925.8435528836997</v>
      </c>
      <c r="I61" s="8">
        <v>2196.6567524149</v>
      </c>
      <c r="J61" s="8">
        <v>2155.6521375173998</v>
      </c>
      <c r="K61" s="8">
        <v>2123.9551884350003</v>
      </c>
      <c r="L61" s="8">
        <v>2153.3917421792003</v>
      </c>
      <c r="M61" s="8">
        <v>2056.4894305664998</v>
      </c>
      <c r="N61" s="8">
        <v>2200.6829231447</v>
      </c>
      <c r="O61" s="8">
        <v>2192.2761385035005</v>
      </c>
      <c r="P61" s="8">
        <v>2153.7286414195</v>
      </c>
      <c r="Q61" s="8">
        <v>1991.9059417830001</v>
      </c>
      <c r="R61" s="8">
        <v>2169.1235638266999</v>
      </c>
      <c r="S61" s="8">
        <v>2152.3604702789999</v>
      </c>
      <c r="T61" s="8">
        <v>2167.2373582236</v>
      </c>
      <c r="U61" s="8">
        <v>2236.9672724317998</v>
      </c>
      <c r="V61" s="8">
        <v>2236.0142418229002</v>
      </c>
      <c r="W61" s="8">
        <v>2356.5622448114996</v>
      </c>
      <c r="X61" s="8">
        <v>3159.6346599999997</v>
      </c>
      <c r="Y61" s="8">
        <v>3176.1643599999998</v>
      </c>
      <c r="Z61" s="8">
        <v>2867.1807600000002</v>
      </c>
      <c r="AA61" s="8">
        <v>3065.9273899999998</v>
      </c>
      <c r="AB61" s="8">
        <v>2941.8393299999998</v>
      </c>
      <c r="AC61" s="8">
        <v>4495.9660000000003</v>
      </c>
      <c r="AD61"/>
      <c r="AE61"/>
      <c r="AF61"/>
      <c r="AG61"/>
      <c r="AH61"/>
      <c r="AI61"/>
      <c r="AJ61"/>
      <c r="AK61"/>
    </row>
    <row r="62" spans="1:37" s="19" customFormat="1">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c r="A64" s="16" t="s">
        <v>166</v>
      </c>
      <c r="B64" s="16" t="s">
        <v>115</v>
      </c>
      <c r="C64" s="16" t="s">
        <v>149</v>
      </c>
      <c r="D64" s="16" t="s">
        <v>9</v>
      </c>
      <c r="E64" s="8">
        <v>4829.9888298278511</v>
      </c>
      <c r="F64" s="8">
        <v>5049.7014394603584</v>
      </c>
      <c r="G64" s="8">
        <v>4844.3641554414908</v>
      </c>
      <c r="H64" s="8">
        <v>7521.9221268255196</v>
      </c>
      <c r="I64" s="8">
        <v>7207.3077038758702</v>
      </c>
      <c r="J64" s="8">
        <v>7966.6767148681593</v>
      </c>
      <c r="K64" s="8">
        <v>7103.9545673278599</v>
      </c>
      <c r="L64" s="8">
        <v>7079.1913792041005</v>
      </c>
      <c r="M64" s="8">
        <v>6408.2660827982108</v>
      </c>
      <c r="N64" s="8">
        <v>6614.2865068421306</v>
      </c>
      <c r="O64" s="8">
        <v>6905.8785249091607</v>
      </c>
      <c r="P64" s="8">
        <v>6239.7062469749408</v>
      </c>
      <c r="Q64" s="8">
        <v>6584.6302105070899</v>
      </c>
      <c r="R64" s="8">
        <v>6373.3893158835208</v>
      </c>
      <c r="S64" s="8">
        <v>7057.66175007724</v>
      </c>
      <c r="T64" s="8">
        <v>6337.307248292901</v>
      </c>
      <c r="U64" s="8">
        <v>6310.9305866260802</v>
      </c>
      <c r="V64" s="8">
        <v>6149.9251261091504</v>
      </c>
      <c r="W64" s="8">
        <v>5285.0216131387697</v>
      </c>
      <c r="X64" s="8">
        <v>5527.7286040013905</v>
      </c>
      <c r="Y64" s="8">
        <v>4896.50589496061</v>
      </c>
      <c r="Z64" s="8">
        <v>4638.8669454443698</v>
      </c>
      <c r="AA64" s="8">
        <v>4401.5740453901208</v>
      </c>
      <c r="AB64" s="8">
        <v>3179.9226267169502</v>
      </c>
      <c r="AC64" s="8">
        <v>2889.7017384322203</v>
      </c>
      <c r="AD64"/>
      <c r="AE64"/>
      <c r="AF64"/>
      <c r="AG64"/>
      <c r="AH64"/>
      <c r="AI64"/>
      <c r="AJ64"/>
      <c r="AK64"/>
    </row>
    <row r="65" spans="1:32" s="19" customFormat="1">
      <c r="A65" s="16" t="s">
        <v>166</v>
      </c>
      <c r="B65" s="16" t="s">
        <v>116</v>
      </c>
      <c r="C65" s="16" t="s">
        <v>150</v>
      </c>
      <c r="D65" s="16" t="s">
        <v>9</v>
      </c>
      <c r="E65" s="8">
        <v>8995.0267890007271</v>
      </c>
      <c r="F65" s="8">
        <v>9329.268786326973</v>
      </c>
      <c r="G65" s="8">
        <v>8656.5475035224808</v>
      </c>
      <c r="H65" s="8">
        <v>9371.0654251464712</v>
      </c>
      <c r="I65" s="8">
        <v>9086.0449459879601</v>
      </c>
      <c r="J65" s="8">
        <v>10260.73283243478</v>
      </c>
      <c r="K65" s="8">
        <v>8830.4561276271706</v>
      </c>
      <c r="L65" s="8">
        <v>8873.7733910222196</v>
      </c>
      <c r="M65" s="8">
        <v>8984.7796616917003</v>
      </c>
      <c r="N65" s="8">
        <v>9225.4363160466419</v>
      </c>
      <c r="O65" s="8">
        <v>9661.2265507759203</v>
      </c>
      <c r="P65" s="8">
        <v>8468.5040403476505</v>
      </c>
      <c r="Q65" s="8">
        <v>8035.2766620479215</v>
      </c>
      <c r="R65" s="8">
        <v>7703.6323231571905</v>
      </c>
      <c r="S65" s="8">
        <v>8115.9831234160292</v>
      </c>
      <c r="T65" s="8">
        <v>7060.0222254525297</v>
      </c>
      <c r="U65" s="8">
        <v>7169.2140893915503</v>
      </c>
      <c r="V65" s="8">
        <v>7021.64614160573</v>
      </c>
      <c r="W65" s="8">
        <v>7427.6758746331689</v>
      </c>
      <c r="X65" s="8">
        <v>4861.5188255543999</v>
      </c>
      <c r="Y65" s="8">
        <v>4237.7019785112298</v>
      </c>
      <c r="Z65" s="8">
        <v>4014.6037623065999</v>
      </c>
      <c r="AA65" s="8">
        <v>3804.2531483561397</v>
      </c>
      <c r="AB65" s="8">
        <v>4323.3950985956999</v>
      </c>
      <c r="AC65" s="8">
        <v>3728.06704270406</v>
      </c>
      <c r="AD65"/>
      <c r="AE65"/>
      <c r="AF65"/>
    </row>
    <row r="66" spans="1:32" s="19" customFormat="1">
      <c r="A66" s="16" t="s">
        <v>166</v>
      </c>
      <c r="B66" s="16" t="s">
        <v>117</v>
      </c>
      <c r="C66" s="16" t="s">
        <v>151</v>
      </c>
      <c r="D66" s="16" t="s">
        <v>9</v>
      </c>
      <c r="E66" s="8">
        <v>9.4545199000000005E-6</v>
      </c>
      <c r="F66" s="8">
        <v>1.2852497299999999E-5</v>
      </c>
      <c r="G66" s="8">
        <v>1.5691850000000001E-5</v>
      </c>
      <c r="H66" s="8">
        <v>2.3489856000000003E-4</v>
      </c>
      <c r="I66" s="8">
        <v>2.1648138999999999E-4</v>
      </c>
      <c r="J66" s="8">
        <v>2.2962748400000001E-4</v>
      </c>
      <c r="K66" s="8">
        <v>2.2521246500000001E-4</v>
      </c>
      <c r="L66" s="8">
        <v>2.1784853E-4</v>
      </c>
      <c r="M66" s="8">
        <v>1.9992721E-4</v>
      </c>
      <c r="N66" s="8">
        <v>1.89277485E-4</v>
      </c>
      <c r="O66" s="8">
        <v>2.1982351999999999E-4</v>
      </c>
      <c r="P66" s="8">
        <v>1.9102851699999998E-4</v>
      </c>
      <c r="Q66" s="8">
        <v>1.9686707999999999E-4</v>
      </c>
      <c r="R66" s="8">
        <v>1.8252281E-4</v>
      </c>
      <c r="S66" s="8">
        <v>1.95135463E-4</v>
      </c>
      <c r="T66" s="8">
        <v>1.8405751199999999E-4</v>
      </c>
      <c r="U66" s="8">
        <v>1.8643643300000001E-4</v>
      </c>
      <c r="V66" s="8">
        <v>1.9101406700000001E-4</v>
      </c>
      <c r="W66" s="8">
        <v>1.8718285700000003E-4</v>
      </c>
      <c r="X66" s="8">
        <v>2.2104918999999999E-4</v>
      </c>
      <c r="Y66" s="8">
        <v>1.9493302E-4</v>
      </c>
      <c r="Z66" s="8">
        <v>4.2877003999999998E-4</v>
      </c>
      <c r="AA66" s="8">
        <v>4.0070837999999994E-4</v>
      </c>
      <c r="AB66" s="8">
        <v>4.8266053000000004E-4</v>
      </c>
      <c r="AC66" s="8">
        <v>4.4732653999999996E-4</v>
      </c>
      <c r="AD66"/>
      <c r="AE66"/>
      <c r="AF66"/>
    </row>
    <row r="67" spans="1:32" s="19" customFormat="1">
      <c r="A67" s="16" t="s">
        <v>166</v>
      </c>
      <c r="B67" s="16" t="s">
        <v>118</v>
      </c>
      <c r="C67" s="16" t="s">
        <v>152</v>
      </c>
      <c r="D67" s="16" t="s">
        <v>9</v>
      </c>
      <c r="E67" s="8">
        <v>8.5278034000000012E-6</v>
      </c>
      <c r="F67" s="8">
        <v>1.0028120400000001E-5</v>
      </c>
      <c r="G67" s="8">
        <v>1.2327707E-5</v>
      </c>
      <c r="H67" s="8">
        <v>2.0371779999999999E-4</v>
      </c>
      <c r="I67" s="8">
        <v>1.8826999E-4</v>
      </c>
      <c r="J67" s="8">
        <v>1.93879304E-4</v>
      </c>
      <c r="K67" s="8">
        <v>2.08755415E-4</v>
      </c>
      <c r="L67" s="8">
        <v>2.0351343999999998E-4</v>
      </c>
      <c r="M67" s="8">
        <v>1.7124818E-4</v>
      </c>
      <c r="N67" s="8">
        <v>1.7896455599999999E-4</v>
      </c>
      <c r="O67" s="8">
        <v>1.8678250500000002E-4</v>
      </c>
      <c r="P67" s="8">
        <v>1.6610602499999999E-4</v>
      </c>
      <c r="Q67" s="8">
        <v>1.7531354999999999E-4</v>
      </c>
      <c r="R67" s="8">
        <v>1.669799E-4</v>
      </c>
      <c r="S67" s="8">
        <v>1.7569687799999999E-4</v>
      </c>
      <c r="T67" s="8">
        <v>1.8116353E-4</v>
      </c>
      <c r="U67" s="8">
        <v>1.86651894E-4</v>
      </c>
      <c r="V67" s="8">
        <v>1.6954654999999999E-4</v>
      </c>
      <c r="W67" s="8">
        <v>1.8215121899999999E-4</v>
      </c>
      <c r="X67" s="8">
        <v>1.9286438599999998E-4</v>
      </c>
      <c r="Y67" s="8">
        <v>1.6924639000000003E-4</v>
      </c>
      <c r="Z67" s="8">
        <v>2.3648678000000003E-4</v>
      </c>
      <c r="AA67" s="8">
        <v>2.2392925000000002E-4</v>
      </c>
      <c r="AB67" s="8">
        <v>3.9580131E-4</v>
      </c>
      <c r="AC67" s="8">
        <v>6.8668386999999999E-4</v>
      </c>
      <c r="AD67"/>
      <c r="AE67"/>
      <c r="AF67"/>
    </row>
    <row r="68" spans="1:32" s="19" customFormat="1">
      <c r="A68" s="16" t="s">
        <v>167</v>
      </c>
      <c r="B68" s="16" t="s">
        <v>119</v>
      </c>
      <c r="C68" s="16" t="s">
        <v>153</v>
      </c>
      <c r="D68" s="16" t="s">
        <v>9</v>
      </c>
      <c r="E68" s="8">
        <v>676.36216952382745</v>
      </c>
      <c r="F68" s="8">
        <v>770.18193571978338</v>
      </c>
      <c r="G68" s="8">
        <v>632.09344325221423</v>
      </c>
      <c r="H68" s="8">
        <v>666.46220550733403</v>
      </c>
      <c r="I68" s="8">
        <v>654.42410052083505</v>
      </c>
      <c r="J68" s="8">
        <v>800.98917702583003</v>
      </c>
      <c r="K68" s="8">
        <v>685.43896337205706</v>
      </c>
      <c r="L68" s="8">
        <v>665.41373299974703</v>
      </c>
      <c r="M68" s="8">
        <v>692.35184859762501</v>
      </c>
      <c r="N68" s="8">
        <v>465.789253559803</v>
      </c>
      <c r="O68" s="8">
        <v>486.18986457073999</v>
      </c>
      <c r="P68" s="8">
        <v>408.42234487461502</v>
      </c>
      <c r="Q68" s="8">
        <v>80.391213317197014</v>
      </c>
      <c r="R68" s="8">
        <v>79.248601158688004</v>
      </c>
      <c r="S68" s="8">
        <v>1.5346298600000001E-4</v>
      </c>
      <c r="T68" s="8">
        <v>2.486206E-4</v>
      </c>
      <c r="U68" s="8">
        <v>1.0174284799999999E-3</v>
      </c>
      <c r="V68" s="8">
        <v>9.6943085000000004E-4</v>
      </c>
      <c r="W68" s="8">
        <v>1.07770759E-3</v>
      </c>
      <c r="X68" s="8">
        <v>1.5662694999999999E-3</v>
      </c>
      <c r="Y68" s="8">
        <v>1.3508686500000001E-3</v>
      </c>
      <c r="Z68" s="8">
        <v>2.2289076300000001E-3</v>
      </c>
      <c r="AA68" s="8">
        <v>2.0638201399999999E-3</v>
      </c>
      <c r="AB68" s="8">
        <v>2.5105582E-3</v>
      </c>
      <c r="AC68" s="8">
        <v>2.2721519500000001E-3</v>
      </c>
      <c r="AD68"/>
      <c r="AE68"/>
      <c r="AF68"/>
    </row>
    <row r="69" spans="1:32" s="19" customFormat="1">
      <c r="A69" s="16" t="s">
        <v>167</v>
      </c>
      <c r="B69" s="16" t="s">
        <v>120</v>
      </c>
      <c r="C69" s="16" t="s">
        <v>154</v>
      </c>
      <c r="D69" s="16" t="s">
        <v>9</v>
      </c>
      <c r="E69" s="8">
        <v>7.6404930999999999E-6</v>
      </c>
      <c r="F69" s="8">
        <v>8.392093600000001E-6</v>
      </c>
      <c r="G69" s="8">
        <v>8.8486630999999992E-6</v>
      </c>
      <c r="H69" s="8">
        <v>4.8663974999999999E-5</v>
      </c>
      <c r="I69" s="8">
        <v>4.2978139000000001E-5</v>
      </c>
      <c r="J69" s="8">
        <v>4.4915764999999999E-5</v>
      </c>
      <c r="K69" s="8">
        <v>4.2136180000000004E-5</v>
      </c>
      <c r="L69" s="8">
        <v>4.342251E-5</v>
      </c>
      <c r="M69" s="8">
        <v>3.8136146999999998E-5</v>
      </c>
      <c r="N69" s="8">
        <v>4.2417384999999997E-5</v>
      </c>
      <c r="O69" s="8">
        <v>4.2318541000000004E-5</v>
      </c>
      <c r="P69" s="8">
        <v>3.7306506999999998E-5</v>
      </c>
      <c r="Q69" s="8">
        <v>4.2114574E-5</v>
      </c>
      <c r="R69" s="8">
        <v>4.9908555000000002E-5</v>
      </c>
      <c r="S69" s="8">
        <v>6.4666171999999998E-5</v>
      </c>
      <c r="T69" s="8">
        <v>7.3912020000000008E-5</v>
      </c>
      <c r="U69" s="8">
        <v>1.12231938E-4</v>
      </c>
      <c r="V69" s="8">
        <v>1.0776859500000001E-4</v>
      </c>
      <c r="W69" s="8">
        <v>1.4395712000000001E-4</v>
      </c>
      <c r="X69" s="8">
        <v>1.49131316E-4</v>
      </c>
      <c r="Y69" s="8">
        <v>1.2392899700000001E-4</v>
      </c>
      <c r="Z69" s="8">
        <v>1.6143829E-4</v>
      </c>
      <c r="AA69" s="8">
        <v>1.6031319000000001E-4</v>
      </c>
      <c r="AB69" s="8">
        <v>1.9986717E-4</v>
      </c>
      <c r="AC69" s="8">
        <v>1.7621801E-4</v>
      </c>
      <c r="AD69"/>
      <c r="AE69"/>
      <c r="AF69"/>
    </row>
    <row r="70" spans="1:32" s="19" customFormat="1">
      <c r="A70" s="16" t="s">
        <v>167</v>
      </c>
      <c r="B70" s="16" t="s">
        <v>121</v>
      </c>
      <c r="C70" s="16" t="s">
        <v>155</v>
      </c>
      <c r="D70" s="16" t="s">
        <v>9</v>
      </c>
      <c r="E70" s="8">
        <v>5202.8016758564081</v>
      </c>
      <c r="F70" s="8">
        <v>5680.3428966069278</v>
      </c>
      <c r="G70" s="8">
        <v>5247.6175781393031</v>
      </c>
      <c r="H70" s="8">
        <v>5309.0378471570002</v>
      </c>
      <c r="I70" s="8">
        <v>5368.2392957720995</v>
      </c>
      <c r="J70" s="8">
        <v>5815.4905034258409</v>
      </c>
      <c r="K70" s="8">
        <v>5139.8320429639398</v>
      </c>
      <c r="L70" s="8">
        <v>5002.2608067115398</v>
      </c>
      <c r="M70" s="8">
        <v>4659.6828139381305</v>
      </c>
      <c r="N70" s="8">
        <v>5108.6588027394</v>
      </c>
      <c r="O70" s="8">
        <v>4522.9674128114202</v>
      </c>
      <c r="P70" s="8">
        <v>4185.0921193603608</v>
      </c>
      <c r="Q70" s="8">
        <v>4273.0648627748096</v>
      </c>
      <c r="R70" s="8">
        <v>3292.8334591102398</v>
      </c>
      <c r="S70" s="8">
        <v>3564.4814533326298</v>
      </c>
      <c r="T70" s="8">
        <v>3285.1887540411799</v>
      </c>
      <c r="U70" s="8">
        <v>4258.8942200000001</v>
      </c>
      <c r="V70" s="8">
        <v>3333.31005</v>
      </c>
      <c r="W70" s="8">
        <v>3723.3115000000003</v>
      </c>
      <c r="X70" s="8">
        <v>3942.0469499999999</v>
      </c>
      <c r="Y70" s="8">
        <v>3449.9776200000001</v>
      </c>
      <c r="Z70" s="8">
        <v>3580.7959700000001</v>
      </c>
      <c r="AA70" s="8">
        <v>3537.6289400000001</v>
      </c>
      <c r="AB70" s="8">
        <v>3767.2384099999995</v>
      </c>
      <c r="AC70" s="8">
        <v>3504.9460900000004</v>
      </c>
      <c r="AD70"/>
      <c r="AE70"/>
      <c r="AF70"/>
    </row>
    <row r="71" spans="1:32" s="19" customFormat="1">
      <c r="A71" s="16" t="s">
        <v>167</v>
      </c>
      <c r="B71" s="16" t="s">
        <v>122</v>
      </c>
      <c r="C71" s="16" t="s">
        <v>156</v>
      </c>
      <c r="D71" s="16" t="s">
        <v>9</v>
      </c>
      <c r="E71" s="8">
        <v>224.22844987745739</v>
      </c>
      <c r="F71" s="8">
        <v>258.83024086651761</v>
      </c>
      <c r="G71" s="8">
        <v>250.7761633042397</v>
      </c>
      <c r="H71" s="8">
        <v>254.06211319496998</v>
      </c>
      <c r="I71" s="8">
        <v>243.46786133581898</v>
      </c>
      <c r="J71" s="8">
        <v>1.46319735E-4</v>
      </c>
      <c r="K71" s="8">
        <v>1.33674385E-4</v>
      </c>
      <c r="L71" s="8">
        <v>1.39309924E-4</v>
      </c>
      <c r="M71" s="8">
        <v>1.1900227E-4</v>
      </c>
      <c r="N71" s="8">
        <v>1.3091344E-4</v>
      </c>
      <c r="O71" s="8">
        <v>1.2842709900000001E-4</v>
      </c>
      <c r="P71" s="8">
        <v>1.2252239E-4</v>
      </c>
      <c r="Q71" s="8">
        <v>1.2870506600000002E-4</v>
      </c>
      <c r="R71" s="8">
        <v>1.26062062E-4</v>
      </c>
      <c r="S71" s="8">
        <v>1.56087146E-4</v>
      </c>
      <c r="T71" s="8">
        <v>3.6544694999999996E-4</v>
      </c>
      <c r="U71" s="8">
        <v>4.5480130000000001E-4</v>
      </c>
      <c r="V71" s="8">
        <v>4.1904637999999996E-4</v>
      </c>
      <c r="W71" s="8">
        <v>7.6675456000000006E-4</v>
      </c>
      <c r="X71" s="8">
        <v>7.4705041000000007E-4</v>
      </c>
      <c r="Y71" s="8">
        <v>6.8091993000000007E-4</v>
      </c>
      <c r="Z71" s="8">
        <v>9.7834506000000002E-4</v>
      </c>
      <c r="AA71" s="8">
        <v>9.2607916999999998E-4</v>
      </c>
      <c r="AB71" s="8">
        <v>1.23870888E-3</v>
      </c>
      <c r="AC71" s="8">
        <v>1.07076499E-3</v>
      </c>
      <c r="AD71"/>
      <c r="AE71"/>
      <c r="AF71"/>
    </row>
    <row r="72" spans="1:32" s="19" customFormat="1">
      <c r="A72" s="16" t="s">
        <v>167</v>
      </c>
      <c r="B72" s="16" t="s">
        <v>123</v>
      </c>
      <c r="C72" s="16" t="s">
        <v>157</v>
      </c>
      <c r="D72" s="16" t="s">
        <v>9</v>
      </c>
      <c r="E72" s="8">
        <v>1240.0839599999999</v>
      </c>
      <c r="F72" s="8">
        <v>1387.5552499999999</v>
      </c>
      <c r="G72" s="8">
        <v>1280.8789400000001</v>
      </c>
      <c r="H72" s="8">
        <v>1295.4776400000001</v>
      </c>
      <c r="I72" s="8">
        <v>1332.8793700000001</v>
      </c>
      <c r="J72" s="8">
        <v>1369.56879</v>
      </c>
      <c r="K72" s="8">
        <v>1234.8491199999999</v>
      </c>
      <c r="L72" s="8">
        <v>1278.6835000000001</v>
      </c>
      <c r="M72" s="8">
        <v>1249.1127200000001</v>
      </c>
      <c r="N72" s="8">
        <v>1358.53954</v>
      </c>
      <c r="O72" s="8">
        <v>1396.8072200000001</v>
      </c>
      <c r="P72" s="8">
        <v>1295.6628800000001</v>
      </c>
      <c r="Q72" s="8">
        <v>1320.8384599999999</v>
      </c>
      <c r="R72" s="8">
        <v>1348.98182</v>
      </c>
      <c r="S72" s="8">
        <v>1388.0952</v>
      </c>
      <c r="T72" s="8">
        <v>1280.8398500000001</v>
      </c>
      <c r="U72" s="8">
        <v>1316.2571699999999</v>
      </c>
      <c r="V72" s="8">
        <v>1258.7061100000001</v>
      </c>
      <c r="W72" s="8">
        <v>1330.86508</v>
      </c>
      <c r="X72" s="8">
        <v>627.25710000000004</v>
      </c>
      <c r="Y72" s="8">
        <v>506.92813000000001</v>
      </c>
      <c r="Z72" s="8">
        <v>496.12200000000001</v>
      </c>
      <c r="AA72" s="8">
        <v>508.73653999999999</v>
      </c>
      <c r="AB72" s="8">
        <v>552.59960000000001</v>
      </c>
      <c r="AC72" s="8">
        <v>516.26750000000004</v>
      </c>
      <c r="AD72"/>
      <c r="AE72"/>
      <c r="AF72"/>
    </row>
    <row r="73" spans="1:32" s="19" customFormat="1">
      <c r="A73" s="16" t="s">
        <v>167</v>
      </c>
      <c r="B73" s="16" t="s">
        <v>124</v>
      </c>
      <c r="C73" s="16" t="s">
        <v>158</v>
      </c>
      <c r="D73" s="16" t="s">
        <v>9</v>
      </c>
      <c r="E73" s="8">
        <v>1.1083921E-5</v>
      </c>
      <c r="F73" s="8">
        <v>1.28334E-5</v>
      </c>
      <c r="G73" s="8">
        <v>2.4010819999999999E-5</v>
      </c>
      <c r="H73" s="8">
        <v>1977.2942583718002</v>
      </c>
      <c r="I73" s="8">
        <v>2011.6124146188999</v>
      </c>
      <c r="J73" s="8">
        <v>2063.8424842570998</v>
      </c>
      <c r="K73" s="8">
        <v>1963.5668118495998</v>
      </c>
      <c r="L73" s="8">
        <v>1909.6085710367001</v>
      </c>
      <c r="M73" s="8">
        <v>1811.2306444399999</v>
      </c>
      <c r="N73" s="8">
        <v>1952.9938495862</v>
      </c>
      <c r="O73" s="8">
        <v>1940.9596818702998</v>
      </c>
      <c r="P73" s="8">
        <v>2055.2115858339998</v>
      </c>
      <c r="Q73" s="8">
        <v>2010.7377721529999</v>
      </c>
      <c r="R73" s="8">
        <v>2028.8644693593999</v>
      </c>
      <c r="S73" s="8">
        <v>2081.0985570110001</v>
      </c>
      <c r="T73" s="8">
        <v>2022.5281696484001</v>
      </c>
      <c r="U73" s="8">
        <v>1959.3240295485</v>
      </c>
      <c r="V73" s="8">
        <v>1826.6181639798999</v>
      </c>
      <c r="W73" s="8">
        <v>1913.6961857003998</v>
      </c>
      <c r="X73" s="8">
        <v>1891.4075133896001</v>
      </c>
      <c r="Y73" s="8">
        <v>4238.5865000000003</v>
      </c>
      <c r="Z73" s="8">
        <v>6219.6068000000005</v>
      </c>
      <c r="AA73" s="8">
        <v>6177.6941000000006</v>
      </c>
      <c r="AB73" s="8">
        <v>6250.5407999999998</v>
      </c>
      <c r="AC73" s="8">
        <v>6170.5896000000002</v>
      </c>
      <c r="AD73"/>
      <c r="AE73"/>
      <c r="AF73"/>
    </row>
    <row r="74" spans="1:32" s="19" customFormat="1">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c r="A75" s="16" t="s">
        <v>167</v>
      </c>
      <c r="B75" s="16" t="s">
        <v>126</v>
      </c>
      <c r="C75" s="16" t="s">
        <v>160</v>
      </c>
      <c r="D75" s="16" t="s">
        <v>9</v>
      </c>
      <c r="E75" s="8">
        <v>307.30416056626467</v>
      </c>
      <c r="F75" s="8">
        <v>341.02734155245133</v>
      </c>
      <c r="G75" s="8">
        <v>354.47655565276443</v>
      </c>
      <c r="H75" s="8">
        <v>347.83676051128003</v>
      </c>
      <c r="I75" s="8">
        <v>183.28056285989001</v>
      </c>
      <c r="J75" s="8">
        <v>177.23421746791996</v>
      </c>
      <c r="K75" s="8">
        <v>147.40320446345999</v>
      </c>
      <c r="L75" s="8">
        <v>149.54109831670002</v>
      </c>
      <c r="M75" s="8">
        <v>149.50939152097101</v>
      </c>
      <c r="N75" s="8">
        <v>2.5440499999999997E-4</v>
      </c>
      <c r="O75" s="8">
        <v>2.47654796E-4</v>
      </c>
      <c r="P75" s="8">
        <v>2.4812066000000002E-4</v>
      </c>
      <c r="Q75" s="8">
        <v>2.5664212000000002E-4</v>
      </c>
      <c r="R75" s="8">
        <v>2.5116848E-4</v>
      </c>
      <c r="S75" s="8">
        <v>2.8272859000000002E-4</v>
      </c>
      <c r="T75" s="8">
        <v>9.5446719999999993E-4</v>
      </c>
      <c r="U75" s="8">
        <v>9.8036384000000005E-4</v>
      </c>
      <c r="V75" s="8">
        <v>9.0495207000000004E-4</v>
      </c>
      <c r="W75" s="8">
        <v>500.78094665930001</v>
      </c>
      <c r="X75" s="8">
        <v>475.32996252820004</v>
      </c>
      <c r="Y75" s="8">
        <v>447.40520261170002</v>
      </c>
      <c r="Z75" s="8">
        <v>443.23593377230003</v>
      </c>
      <c r="AA75" s="8">
        <v>432.23850944599997</v>
      </c>
      <c r="AB75" s="8">
        <v>568.20746632200007</v>
      </c>
      <c r="AC75" s="8">
        <v>512.32062404560008</v>
      </c>
      <c r="AD75"/>
      <c r="AE75"/>
      <c r="AF75"/>
    </row>
    <row r="76" spans="1:32" s="19" customFormat="1">
      <c r="A76" s="16" t="s">
        <v>167</v>
      </c>
      <c r="B76" s="16" t="s">
        <v>127</v>
      </c>
      <c r="C76" s="16" t="s">
        <v>161</v>
      </c>
      <c r="D76" s="16" t="s">
        <v>9</v>
      </c>
      <c r="E76" s="8">
        <v>9.6513660000000008E-6</v>
      </c>
      <c r="F76" s="8">
        <v>1.0386664800000001E-5</v>
      </c>
      <c r="G76" s="8">
        <v>1.35788436E-5</v>
      </c>
      <c r="H76" s="8">
        <v>1.24728456E-4</v>
      </c>
      <c r="I76" s="8">
        <v>1.16513406E-4</v>
      </c>
      <c r="J76" s="8">
        <v>1.2679919999999999E-4</v>
      </c>
      <c r="K76" s="8">
        <v>1.2004476300000001E-4</v>
      </c>
      <c r="L76" s="8">
        <v>1.1865486199999999E-4</v>
      </c>
      <c r="M76" s="8">
        <v>9.8487269999999999E-5</v>
      </c>
      <c r="N76" s="8">
        <v>1.0741887E-4</v>
      </c>
      <c r="O76" s="8">
        <v>1.0609227599999999E-4</v>
      </c>
      <c r="P76" s="8">
        <v>1.0655573699999999E-4</v>
      </c>
      <c r="Q76" s="8">
        <v>1.0956427E-4</v>
      </c>
      <c r="R76" s="8">
        <v>1.09164386E-4</v>
      </c>
      <c r="S76" s="8">
        <v>1.2532668400000002E-4</v>
      </c>
      <c r="T76" s="8">
        <v>2.4493240000000003E-4</v>
      </c>
      <c r="U76" s="8">
        <v>2.5108823000000001E-4</v>
      </c>
      <c r="V76" s="8">
        <v>2.2983452E-4</v>
      </c>
      <c r="W76" s="8">
        <v>3.5985024999999997E-4</v>
      </c>
      <c r="X76" s="8">
        <v>3.5523651000000001E-4</v>
      </c>
      <c r="Y76" s="8">
        <v>3.3252354E-4</v>
      </c>
      <c r="Z76" s="8">
        <v>3.3558698000000001E-4</v>
      </c>
      <c r="AA76" s="8">
        <v>3.2270505000000002E-4</v>
      </c>
      <c r="AB76" s="8">
        <v>6.7629832E-4</v>
      </c>
      <c r="AC76" s="8">
        <v>2.2389987699999998E-3</v>
      </c>
      <c r="AD76"/>
      <c r="AE76"/>
      <c r="AF76"/>
    </row>
    <row r="77" spans="1:32" s="19" customFormat="1">
      <c r="A77" s="16" t="s">
        <v>168</v>
      </c>
      <c r="B77" s="16" t="s">
        <v>128</v>
      </c>
      <c r="C77" s="16" t="s">
        <v>162</v>
      </c>
      <c r="D77" s="16" t="s">
        <v>9</v>
      </c>
      <c r="E77" s="8">
        <v>519.36274619048208</v>
      </c>
      <c r="F77" s="8">
        <v>518.57776250024904</v>
      </c>
      <c r="G77" s="8">
        <v>487.30876981852299</v>
      </c>
      <c r="H77" s="8">
        <v>407.90471145146302</v>
      </c>
      <c r="I77" s="8">
        <v>391.233094068838</v>
      </c>
      <c r="J77" s="8">
        <v>427.18478305878602</v>
      </c>
      <c r="K77" s="8">
        <v>413.58730575057496</v>
      </c>
      <c r="L77" s="8">
        <v>416.38933124034298</v>
      </c>
      <c r="M77" s="8">
        <v>438.53584292763998</v>
      </c>
      <c r="N77" s="8">
        <v>393.24864445372003</v>
      </c>
      <c r="O77" s="8">
        <v>424.45569509785503</v>
      </c>
      <c r="P77" s="8">
        <v>392.845870471946</v>
      </c>
      <c r="Q77" s="8">
        <v>366.26272267441402</v>
      </c>
      <c r="R77" s="8">
        <v>337.57278510163002</v>
      </c>
      <c r="S77" s="8">
        <v>374.70318757478998</v>
      </c>
      <c r="T77" s="8">
        <v>360.86287462116002</v>
      </c>
      <c r="U77" s="8">
        <v>371.14608813776999</v>
      </c>
      <c r="V77" s="8">
        <v>415.03442979900001</v>
      </c>
      <c r="W77" s="8">
        <v>392.16653494049001</v>
      </c>
      <c r="X77" s="8">
        <v>425.18102059769001</v>
      </c>
      <c r="Y77" s="8">
        <v>400.14003517661001</v>
      </c>
      <c r="Z77" s="8">
        <v>395.59856551978999</v>
      </c>
      <c r="AA77" s="8">
        <v>367.39003956764998</v>
      </c>
      <c r="AB77" s="8">
        <v>422.45903125189994</v>
      </c>
      <c r="AC77" s="8">
        <v>5.3520502E-4</v>
      </c>
      <c r="AD77"/>
      <c r="AE77"/>
      <c r="AF77"/>
    </row>
    <row r="78" spans="1:32" s="19" customFormat="1">
      <c r="A78" s="16" t="s">
        <v>168</v>
      </c>
      <c r="B78" s="16" t="s">
        <v>129</v>
      </c>
      <c r="C78" s="16" t="s">
        <v>163</v>
      </c>
      <c r="D78" s="16" t="s">
        <v>9</v>
      </c>
      <c r="E78" s="8">
        <v>701.70659990056504</v>
      </c>
      <c r="F78" s="8">
        <v>666.23841080761497</v>
      </c>
      <c r="G78" s="8">
        <v>625.36065696910509</v>
      </c>
      <c r="H78" s="8">
        <v>549.16233484436009</v>
      </c>
      <c r="I78" s="8">
        <v>610.78078715443201</v>
      </c>
      <c r="J78" s="8">
        <v>703.59918142072911</v>
      </c>
      <c r="K78" s="8">
        <v>696.54073576372389</v>
      </c>
      <c r="L78" s="8">
        <v>659.83181121017992</v>
      </c>
      <c r="M78" s="8">
        <v>662.67105898680006</v>
      </c>
      <c r="N78" s="8">
        <v>670.62147170434014</v>
      </c>
      <c r="O78" s="8">
        <v>699.73384652468997</v>
      </c>
      <c r="P78" s="8">
        <v>605.49778621437997</v>
      </c>
      <c r="Q78" s="8">
        <v>602.64382843551004</v>
      </c>
      <c r="R78" s="8">
        <v>534.23017704797996</v>
      </c>
      <c r="S78" s="8">
        <v>617.49866693594004</v>
      </c>
      <c r="T78" s="8">
        <v>600.78692549004006</v>
      </c>
      <c r="U78" s="8">
        <v>586.12366513415998</v>
      </c>
      <c r="V78" s="8">
        <v>625.52629188593994</v>
      </c>
      <c r="W78" s="8">
        <v>668.04005723764999</v>
      </c>
      <c r="X78" s="8">
        <v>709.95425673432999</v>
      </c>
      <c r="Y78" s="8">
        <v>624.6262294055399</v>
      </c>
      <c r="Z78" s="8">
        <v>648.18377124102005</v>
      </c>
      <c r="AA78" s="8">
        <v>586.97064501613988</v>
      </c>
      <c r="AB78" s="8">
        <v>700.85648328916</v>
      </c>
      <c r="AC78" s="8">
        <v>314.54584793864001</v>
      </c>
      <c r="AD78"/>
      <c r="AE78"/>
      <c r="AF78"/>
    </row>
    <row r="79" spans="1:32" s="19" customFormat="1">
      <c r="A79" s="16" t="s">
        <v>168</v>
      </c>
      <c r="B79" s="16" t="s">
        <v>130</v>
      </c>
      <c r="C79" s="16" t="s">
        <v>164</v>
      </c>
      <c r="D79" s="16" t="s">
        <v>9</v>
      </c>
      <c r="E79" s="8">
        <v>1782.4199921487948</v>
      </c>
      <c r="F79" s="8">
        <v>3094.7685870915698</v>
      </c>
      <c r="G79" s="8">
        <v>3358.4830212154998</v>
      </c>
      <c r="H79" s="8">
        <v>5080.9065799999989</v>
      </c>
      <c r="I79" s="8">
        <v>5025.7128999999995</v>
      </c>
      <c r="J79" s="8">
        <v>5516.3211200000005</v>
      </c>
      <c r="K79" s="8">
        <v>5689.8220299999994</v>
      </c>
      <c r="L79" s="8">
        <v>5704.0989200000004</v>
      </c>
      <c r="M79" s="8">
        <v>5832.6795999999995</v>
      </c>
      <c r="N79" s="8">
        <v>5643.7772999999997</v>
      </c>
      <c r="O79" s="8">
        <v>6328.18462</v>
      </c>
      <c r="P79" s="8">
        <v>6310.5443400000004</v>
      </c>
      <c r="Q79" s="8">
        <v>6528.8500599999998</v>
      </c>
      <c r="R79" s="8">
        <v>5921.1850599999998</v>
      </c>
      <c r="S79" s="8">
        <v>5922.4350300000006</v>
      </c>
      <c r="T79" s="8">
        <v>5906.2270000000008</v>
      </c>
      <c r="U79" s="8">
        <v>5857.7306399999998</v>
      </c>
      <c r="V79" s="8">
        <v>6073.4856</v>
      </c>
      <c r="W79" s="8">
        <v>5798.0504999999994</v>
      </c>
      <c r="X79" s="8">
        <v>6441.8865000000005</v>
      </c>
      <c r="Y79" s="8">
        <v>6458.2606999999998</v>
      </c>
      <c r="Z79" s="8">
        <v>6682.2505000000001</v>
      </c>
      <c r="AA79" s="8">
        <v>6066.1504000000004</v>
      </c>
      <c r="AB79" s="8">
        <v>6153.9112999999998</v>
      </c>
      <c r="AC79" s="8">
        <v>6112.4076999999997</v>
      </c>
      <c r="AD79"/>
      <c r="AE79"/>
      <c r="AF79"/>
    </row>
    <row r="80" spans="1:32" s="19" customFormat="1">
      <c r="AD80"/>
      <c r="AE80"/>
      <c r="AF80"/>
    </row>
    <row r="81" spans="1:32" s="19" customFormat="1">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c r="AD81"/>
      <c r="AE81"/>
      <c r="AF81"/>
    </row>
    <row r="82" spans="1:32" s="19" customFormat="1">
      <c r="A82" s="16" t="s">
        <v>165</v>
      </c>
      <c r="B82" s="16" t="s">
        <v>176</v>
      </c>
      <c r="C82" s="16" t="s">
        <v>170</v>
      </c>
      <c r="D82" s="16" t="s">
        <v>169</v>
      </c>
      <c r="E82" s="8">
        <v>3.7573150000000002E-6</v>
      </c>
      <c r="F82" s="8">
        <v>4.8448795999999997E-6</v>
      </c>
      <c r="G82" s="8">
        <v>5.4117854E-6</v>
      </c>
      <c r="H82" s="8">
        <v>7.838293E-6</v>
      </c>
      <c r="I82" s="8">
        <v>6.7950854999999999E-6</v>
      </c>
      <c r="J82" s="8">
        <v>6.1150927000000003E-6</v>
      </c>
      <c r="K82" s="8">
        <v>6.4223000000000003E-6</v>
      </c>
      <c r="L82" s="8">
        <v>6.5516124000000002E-6</v>
      </c>
      <c r="M82" s="8">
        <v>6.225387E-6</v>
      </c>
      <c r="N82" s="8">
        <v>5.8643636000000002E-6</v>
      </c>
      <c r="O82" s="8">
        <v>6.0867324000000003E-6</v>
      </c>
      <c r="P82" s="8">
        <v>6.5246750000000003E-6</v>
      </c>
      <c r="Q82" s="8">
        <v>5.5237036999999996E-6</v>
      </c>
      <c r="R82" s="8">
        <v>6.4853284000000001E-6</v>
      </c>
      <c r="S82" s="8">
        <v>6.2348580000000003E-6</v>
      </c>
      <c r="T82" s="8">
        <v>7.9957369999999999E-6</v>
      </c>
      <c r="U82" s="8">
        <v>9.4559849999999996E-6</v>
      </c>
      <c r="V82" s="8">
        <v>1.0744282000000001E-5</v>
      </c>
      <c r="W82" s="8">
        <v>1.013437E-5</v>
      </c>
      <c r="X82" s="8">
        <v>1.18736625E-5</v>
      </c>
      <c r="Y82" s="8">
        <v>1.3449105E-5</v>
      </c>
      <c r="Z82" s="8">
        <v>1.1390634E-5</v>
      </c>
      <c r="AA82" s="8">
        <v>1.4511176E-5</v>
      </c>
      <c r="AB82" s="8">
        <v>1.3439649999999999E-5</v>
      </c>
      <c r="AC82" s="8">
        <v>1.6364256000000002E-5</v>
      </c>
      <c r="AD82"/>
      <c r="AE82"/>
      <c r="AF82"/>
    </row>
    <row r="83" spans="1:32">
      <c r="A83" s="16" t="s">
        <v>165</v>
      </c>
      <c r="B83" s="16" t="s">
        <v>177</v>
      </c>
      <c r="C83" s="16" t="s">
        <v>171</v>
      </c>
      <c r="D83" s="16" t="s">
        <v>169</v>
      </c>
      <c r="E83" s="8">
        <v>1.7299345999999998E-5</v>
      </c>
      <c r="F83" s="8">
        <v>2.74053977E-5</v>
      </c>
      <c r="G83" s="8">
        <v>3.0818470000000001E-5</v>
      </c>
      <c r="H83" s="8">
        <v>3.5568748999999998E-5</v>
      </c>
      <c r="I83" s="8">
        <v>3.1577025700000002E-5</v>
      </c>
      <c r="J83" s="8">
        <v>3.1538071500000001E-5</v>
      </c>
      <c r="K83" s="8">
        <v>3.1171034000000003E-5</v>
      </c>
      <c r="L83" s="8">
        <v>3.0737605999999998E-5</v>
      </c>
      <c r="M83" s="8">
        <v>2.6856599E-5</v>
      </c>
      <c r="N83" s="8">
        <v>2.7026936999999998E-5</v>
      </c>
      <c r="O83" s="8">
        <v>2.6086448599999999E-5</v>
      </c>
      <c r="P83" s="8">
        <v>2.90783465E-5</v>
      </c>
      <c r="Q83" s="8">
        <v>2.7001145499999999E-5</v>
      </c>
      <c r="R83" s="8">
        <v>2.8822742999999999E-5</v>
      </c>
      <c r="S83" s="8">
        <v>2.9831890000000001E-5</v>
      </c>
      <c r="T83" s="8">
        <v>3.0933219500000001E-5</v>
      </c>
      <c r="U83" s="8">
        <v>3.2618403000000001E-5</v>
      </c>
      <c r="V83" s="8">
        <v>3.3838238999999997E-5</v>
      </c>
      <c r="W83" s="8">
        <v>3.5480861999999997E-5</v>
      </c>
      <c r="X83" s="8">
        <v>3.6206345999999998E-5</v>
      </c>
      <c r="Y83" s="8">
        <v>4.6797296000000002E-5</v>
      </c>
      <c r="Z83" s="8">
        <v>4.4074821499999996E-5</v>
      </c>
      <c r="AA83" s="8">
        <v>5.0664107000000001E-5</v>
      </c>
      <c r="AB83" s="8">
        <v>5.8242231000000001E-5</v>
      </c>
      <c r="AC83" s="8">
        <v>6.8199190000000002E-5</v>
      </c>
    </row>
    <row r="84" spans="1:32">
      <c r="A84" s="16" t="s">
        <v>166</v>
      </c>
      <c r="B84" s="16" t="s">
        <v>178</v>
      </c>
      <c r="C84" s="16" t="s">
        <v>172</v>
      </c>
      <c r="D84" s="16" t="s">
        <v>169</v>
      </c>
      <c r="E84" s="8">
        <v>7.2296822000000002E-6</v>
      </c>
      <c r="F84" s="8">
        <v>7.723373099999999E-6</v>
      </c>
      <c r="G84" s="8">
        <v>1496.2823067499421</v>
      </c>
      <c r="H84" s="8">
        <v>7695.9683111723243</v>
      </c>
      <c r="I84" s="8">
        <v>7663.5527086191423</v>
      </c>
      <c r="J84" s="8">
        <v>8214.2570091944344</v>
      </c>
      <c r="K84" s="8">
        <v>7930.532708471259</v>
      </c>
      <c r="L84" s="8">
        <v>9340.2270096835582</v>
      </c>
      <c r="M84" s="8">
        <v>12580.444011109968</v>
      </c>
      <c r="N84" s="8">
        <v>12488.550011095171</v>
      </c>
      <c r="O84" s="8">
        <v>12663.204011034233</v>
      </c>
      <c r="P84" s="8">
        <v>12593.540010755132</v>
      </c>
      <c r="Q84" s="8">
        <v>12446.108012048526</v>
      </c>
      <c r="R84" s="8">
        <v>12788.161018476141</v>
      </c>
      <c r="S84" s="8">
        <v>13778.930019650166</v>
      </c>
      <c r="T84" s="8">
        <v>13256.533017735939</v>
      </c>
      <c r="U84" s="8">
        <v>14216.769019219735</v>
      </c>
      <c r="V84" s="8">
        <v>14649.408019721104</v>
      </c>
      <c r="W84" s="8">
        <v>14825.033019595126</v>
      </c>
      <c r="X84" s="8">
        <v>15360.389019756803</v>
      </c>
      <c r="Y84" s="8">
        <v>14952.512018767866</v>
      </c>
      <c r="Z84" s="8">
        <v>15024.37102146757</v>
      </c>
      <c r="AA84" s="8">
        <v>14317.290019759303</v>
      </c>
      <c r="AB84" s="8">
        <v>15634.415021502982</v>
      </c>
      <c r="AC84" s="8">
        <v>14787.530018832349</v>
      </c>
    </row>
    <row r="85" spans="1:32">
      <c r="A85" s="16" t="s">
        <v>168</v>
      </c>
      <c r="B85" s="16" t="s">
        <v>179</v>
      </c>
      <c r="C85" s="16" t="s">
        <v>175</v>
      </c>
      <c r="D85" s="16" t="s">
        <v>169</v>
      </c>
      <c r="E85" s="8">
        <v>1.2109425799999999E-5</v>
      </c>
      <c r="F85" s="8">
        <v>1.26371665E-5</v>
      </c>
      <c r="G85" s="8">
        <v>1.3090396E-5</v>
      </c>
      <c r="H85" s="8">
        <v>1.4014683999999999E-5</v>
      </c>
      <c r="I85" s="8">
        <v>1.3685597E-5</v>
      </c>
      <c r="J85" s="8">
        <v>1.5785483500000001E-5</v>
      </c>
      <c r="K85" s="8">
        <v>1.4699607E-5</v>
      </c>
      <c r="L85" s="8">
        <v>1.6770321400000002E-5</v>
      </c>
      <c r="M85" s="8">
        <v>1.6806415500000001E-5</v>
      </c>
      <c r="N85" s="8">
        <v>1.7902762E-5</v>
      </c>
      <c r="O85" s="8">
        <v>1.7838207000000001E-5</v>
      </c>
      <c r="P85" s="8">
        <v>1.8093124300000002E-5</v>
      </c>
      <c r="Q85" s="8">
        <v>2.0006472399999999E-5</v>
      </c>
      <c r="R85" s="8">
        <v>2.8299518499999996E-5</v>
      </c>
      <c r="S85" s="8">
        <v>3.1073706999999999E-5</v>
      </c>
      <c r="T85" s="8">
        <v>2.8168979999999999E-5</v>
      </c>
      <c r="U85" s="8">
        <v>2.9116058000000002E-5</v>
      </c>
      <c r="V85" s="8">
        <v>2.9180856999999999E-5</v>
      </c>
      <c r="W85" s="8">
        <v>3.0818393000000004E-5</v>
      </c>
      <c r="X85" s="8">
        <v>3.0625581000000002E-5</v>
      </c>
      <c r="Y85" s="8">
        <v>2.9630512E-5</v>
      </c>
      <c r="Z85" s="8">
        <v>3.0249465E-5</v>
      </c>
      <c r="AA85" s="8">
        <v>2.8646662000000001E-5</v>
      </c>
      <c r="AB85" s="8">
        <v>3.2866781999999999E-5</v>
      </c>
      <c r="AC85" s="8">
        <v>3.0282352999999998E-5</v>
      </c>
    </row>
    <row r="86" spans="1:32">
      <c r="A86" s="16" t="s">
        <v>166</v>
      </c>
      <c r="B86" s="16" t="s">
        <v>180</v>
      </c>
      <c r="C86" s="16" t="s">
        <v>173</v>
      </c>
      <c r="D86" s="16" t="s">
        <v>169</v>
      </c>
      <c r="E86" s="8">
        <v>6.3943150000000001E-6</v>
      </c>
      <c r="F86" s="8">
        <v>7.1238814999999999E-6</v>
      </c>
      <c r="G86" s="8">
        <v>8.0924996300000006E-5</v>
      </c>
      <c r="H86" s="8">
        <v>682.77330946406596</v>
      </c>
      <c r="I86" s="8">
        <v>665.581547295159</v>
      </c>
      <c r="J86" s="8">
        <v>691.52765751686047</v>
      </c>
      <c r="K86" s="8">
        <v>650.31700696675</v>
      </c>
      <c r="L86" s="8">
        <v>652.79126802575047</v>
      </c>
      <c r="M86" s="8">
        <v>3642.9995093411667</v>
      </c>
      <c r="N86" s="8">
        <v>3688.5137094366341</v>
      </c>
      <c r="O86" s="8">
        <v>3852.1902098396049</v>
      </c>
      <c r="P86" s="8">
        <v>6433.4680098357876</v>
      </c>
      <c r="Q86" s="8">
        <v>9876.3510116550642</v>
      </c>
      <c r="R86" s="8">
        <v>10276.13701903431</v>
      </c>
      <c r="S86" s="8">
        <v>10749.572019795098</v>
      </c>
      <c r="T86" s="8">
        <v>10022.150017942033</v>
      </c>
      <c r="U86" s="8">
        <v>10453.916018503367</v>
      </c>
      <c r="V86" s="8">
        <v>10618.06251866518</v>
      </c>
      <c r="W86" s="8">
        <v>10979.644018950748</v>
      </c>
      <c r="X86" s="8">
        <v>11780.651020170608</v>
      </c>
      <c r="Y86" s="8">
        <v>11225.487018781205</v>
      </c>
      <c r="Z86" s="8">
        <v>12288.841021812203</v>
      </c>
      <c r="AA86" s="8">
        <v>11485.409020025761</v>
      </c>
      <c r="AB86" s="8">
        <v>12172.88402112808</v>
      </c>
      <c r="AC86" s="8">
        <v>11239.852018675114</v>
      </c>
    </row>
    <row r="87" spans="1:32">
      <c r="A87" s="16" t="s">
        <v>167</v>
      </c>
      <c r="B87" s="16" t="s">
        <v>181</v>
      </c>
      <c r="C87" s="16" t="s">
        <v>174</v>
      </c>
      <c r="D87" s="16" t="s">
        <v>169</v>
      </c>
      <c r="E87" s="8">
        <v>5.8974914999999999E-6</v>
      </c>
      <c r="F87" s="8">
        <v>6.6537938000000001E-6</v>
      </c>
      <c r="G87" s="8">
        <v>7.2603943999999991E-6</v>
      </c>
      <c r="H87" s="8">
        <v>2.2914035300000002E-5</v>
      </c>
      <c r="I87" s="8">
        <v>1.8156188000000001E-5</v>
      </c>
      <c r="J87" s="8">
        <v>1.9070359000000001E-5</v>
      </c>
      <c r="K87" s="8">
        <v>1.80835404E-5</v>
      </c>
      <c r="L87" s="8">
        <v>1.83929495E-5</v>
      </c>
      <c r="M87" s="8">
        <v>1.68049486E-5</v>
      </c>
      <c r="N87" s="8">
        <v>1.6595290700000001E-5</v>
      </c>
      <c r="O87" s="8">
        <v>1.7374865E-5</v>
      </c>
      <c r="P87" s="8">
        <v>1.63324585E-5</v>
      </c>
      <c r="Q87" s="8">
        <v>1.87568467E-5</v>
      </c>
      <c r="R87" s="8">
        <v>1.8531814400000002E-5</v>
      </c>
      <c r="S87" s="8">
        <v>2.17514502E-5</v>
      </c>
      <c r="T87" s="8">
        <v>2.2751806000000001E-5</v>
      </c>
      <c r="U87" s="8">
        <v>2.7006658000000002E-5</v>
      </c>
      <c r="V87" s="8">
        <v>2.8611558000000001E-5</v>
      </c>
      <c r="W87" s="8">
        <v>2.8199683999999997E-5</v>
      </c>
      <c r="X87" s="8">
        <v>3.4361801000000003E-5</v>
      </c>
      <c r="Y87" s="8">
        <v>3.1262018999999998E-5</v>
      </c>
      <c r="Z87" s="8">
        <v>4.3148361000000002E-5</v>
      </c>
      <c r="AA87" s="8">
        <v>4.0895955E-5</v>
      </c>
      <c r="AB87" s="8">
        <v>4.7539659000000003E-5</v>
      </c>
      <c r="AC87" s="8">
        <v>4.3792041000000002E-5</v>
      </c>
    </row>
  </sheetData>
  <sheetProtection algorithmName="SHA-512" hashValue="BkNwWjW/+mqg+WfZILGtikuKONfksoJgogxgjvJ2FZyKLxce+rAN3lLrOMYd6zBE7dPnwSfIibr3niagJckj3g==" saltValue="3BfdKj0x+gZ4BjdcTfQ+E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69F1-1C49-4F9F-98ED-3E6406AEFA4F}">
  <sheetPr codeName="Sheet106">
    <tabColor rgb="FF188736"/>
  </sheetPr>
  <dimension ref="A1:AC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5" t="s">
        <v>233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c r="A2" s="6" t="s">
        <v>268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c r="A6" s="16" t="s">
        <v>95</v>
      </c>
      <c r="B6" s="16" t="s">
        <v>96</v>
      </c>
      <c r="C6" s="16" t="s">
        <v>131</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95</v>
      </c>
      <c r="B7" s="16" t="s">
        <v>97</v>
      </c>
      <c r="C7" s="16" t="s">
        <v>132</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95</v>
      </c>
      <c r="B8" s="16" t="s">
        <v>98</v>
      </c>
      <c r="C8" s="16" t="s">
        <v>133</v>
      </c>
      <c r="D8" s="16" t="s">
        <v>10</v>
      </c>
      <c r="E8" s="8">
        <v>513.99700164794797</v>
      </c>
      <c r="F8" s="8">
        <v>513.99700164794797</v>
      </c>
      <c r="G8" s="8">
        <v>513.99700164794797</v>
      </c>
      <c r="H8" s="8">
        <v>513.99700164794797</v>
      </c>
      <c r="I8" s="8">
        <v>513.99700164794797</v>
      </c>
      <c r="J8" s="8">
        <v>513.99700164794797</v>
      </c>
      <c r="K8" s="8">
        <v>513.99700164794797</v>
      </c>
      <c r="L8" s="8">
        <v>586.14778164794802</v>
      </c>
      <c r="M8" s="8">
        <v>962.30828164794798</v>
      </c>
      <c r="N8" s="8">
        <v>962.30828164794798</v>
      </c>
      <c r="O8" s="8">
        <v>962.30828164794798</v>
      </c>
      <c r="P8" s="8">
        <v>962.30828164794798</v>
      </c>
      <c r="Q8" s="8">
        <v>962.30828164794798</v>
      </c>
      <c r="R8" s="8">
        <v>962.30828164794798</v>
      </c>
      <c r="S8" s="8">
        <v>962.30828164794798</v>
      </c>
      <c r="T8" s="8">
        <v>962.30828164794798</v>
      </c>
      <c r="U8" s="8">
        <v>819.30828164794798</v>
      </c>
      <c r="V8" s="8">
        <v>691.30828164794798</v>
      </c>
      <c r="W8" s="8">
        <v>691.30828164794798</v>
      </c>
      <c r="X8" s="8">
        <v>691.30828164794798</v>
      </c>
      <c r="Y8" s="8">
        <v>691.30828164794798</v>
      </c>
      <c r="Z8" s="8">
        <v>623.36140012206999</v>
      </c>
      <c r="AA8" s="8">
        <v>895.33797012206992</v>
      </c>
      <c r="AB8" s="8">
        <v>895.33797012206992</v>
      </c>
      <c r="AC8" s="8">
        <v>762.74096999999995</v>
      </c>
    </row>
    <row r="9" spans="1:29">
      <c r="A9" s="16" t="s">
        <v>95</v>
      </c>
      <c r="B9" s="16" t="s">
        <v>99</v>
      </c>
      <c r="C9" s="16" t="s">
        <v>134</v>
      </c>
      <c r="D9" s="16" t="s">
        <v>10</v>
      </c>
      <c r="E9" s="8">
        <v>684.900001525878</v>
      </c>
      <c r="F9" s="8">
        <v>684.900001525878</v>
      </c>
      <c r="G9" s="8">
        <v>684.900001525878</v>
      </c>
      <c r="H9" s="8">
        <v>684.900001525878</v>
      </c>
      <c r="I9" s="8">
        <v>684.900001525878</v>
      </c>
      <c r="J9" s="8">
        <v>684.900001525878</v>
      </c>
      <c r="K9" s="8">
        <v>684.900001525878</v>
      </c>
      <c r="L9" s="8">
        <v>1235.7529015258779</v>
      </c>
      <c r="M9" s="8">
        <v>1235.7529015258779</v>
      </c>
      <c r="N9" s="8">
        <v>1235.7529015258779</v>
      </c>
      <c r="O9" s="8">
        <v>1235.7529015258779</v>
      </c>
      <c r="P9" s="8">
        <v>1235.7529015258779</v>
      </c>
      <c r="Q9" s="8">
        <v>1235.7529015258779</v>
      </c>
      <c r="R9" s="8">
        <v>1235.7529015258779</v>
      </c>
      <c r="S9" s="8">
        <v>1235.7529015258779</v>
      </c>
      <c r="T9" s="8">
        <v>1235.7529015258779</v>
      </c>
      <c r="U9" s="8">
        <v>1235.7529015258779</v>
      </c>
      <c r="V9" s="8">
        <v>1235.7529015258779</v>
      </c>
      <c r="W9" s="8">
        <v>1193.2529015258779</v>
      </c>
      <c r="X9" s="8">
        <v>1193.2529015258779</v>
      </c>
      <c r="Y9" s="8">
        <v>1193.2529015258779</v>
      </c>
      <c r="Z9" s="8">
        <v>1193.2529015258779</v>
      </c>
      <c r="AA9" s="8">
        <v>734.35289999999998</v>
      </c>
      <c r="AB9" s="8">
        <v>576.85289999999998</v>
      </c>
      <c r="AC9" s="8">
        <v>550.85289999999998</v>
      </c>
    </row>
    <row r="10" spans="1:29">
      <c r="A10" s="16" t="s">
        <v>95</v>
      </c>
      <c r="B10" s="16" t="s">
        <v>100</v>
      </c>
      <c r="C10" s="16" t="s">
        <v>135</v>
      </c>
      <c r="D10" s="16" t="s">
        <v>10</v>
      </c>
      <c r="E10" s="8">
        <v>14</v>
      </c>
      <c r="F10" s="8">
        <v>14</v>
      </c>
      <c r="G10" s="8">
        <v>14</v>
      </c>
      <c r="H10" s="8">
        <v>14.00010214432</v>
      </c>
      <c r="I10" s="8">
        <v>14.00010214465</v>
      </c>
      <c r="J10" s="8">
        <v>14.00010214878</v>
      </c>
      <c r="K10" s="8">
        <v>14.000102152569999</v>
      </c>
      <c r="L10" s="8">
        <v>14.00025131088</v>
      </c>
      <c r="M10" s="8">
        <v>81.865729999999999</v>
      </c>
      <c r="N10" s="8">
        <v>81.865729999999999</v>
      </c>
      <c r="O10" s="8">
        <v>81.865729999999999</v>
      </c>
      <c r="P10" s="8">
        <v>81.865729999999999</v>
      </c>
      <c r="Q10" s="8">
        <v>81.865729999999999</v>
      </c>
      <c r="R10" s="8">
        <v>81.865729999999999</v>
      </c>
      <c r="S10" s="8">
        <v>81.865729999999999</v>
      </c>
      <c r="T10" s="8">
        <v>81.865729999999999</v>
      </c>
      <c r="U10" s="8">
        <v>81.865729999999999</v>
      </c>
      <c r="V10" s="8">
        <v>67.865729999999999</v>
      </c>
      <c r="W10" s="8">
        <v>67.865729999999999</v>
      </c>
      <c r="X10" s="8">
        <v>67.865729999999999</v>
      </c>
      <c r="Y10" s="8">
        <v>67.865729999999999</v>
      </c>
      <c r="Z10" s="8">
        <v>67.865729999999999</v>
      </c>
      <c r="AA10" s="8">
        <v>67.865729999999999</v>
      </c>
      <c r="AB10" s="8">
        <v>67.865729999999999</v>
      </c>
      <c r="AC10" s="8">
        <v>67.865729999999999</v>
      </c>
    </row>
    <row r="11" spans="1:29">
      <c r="A11" s="16" t="s">
        <v>95</v>
      </c>
      <c r="B11" s="16" t="s">
        <v>101</v>
      </c>
      <c r="C11" s="16" t="s">
        <v>136</v>
      </c>
      <c r="D11" s="16" t="s">
        <v>10</v>
      </c>
      <c r="E11" s="8">
        <v>401.5</v>
      </c>
      <c r="F11" s="8">
        <v>401.5</v>
      </c>
      <c r="G11" s="8">
        <v>401.5</v>
      </c>
      <c r="H11" s="8">
        <v>401.5</v>
      </c>
      <c r="I11" s="8">
        <v>401.5</v>
      </c>
      <c r="J11" s="8">
        <v>401.5</v>
      </c>
      <c r="K11" s="8">
        <v>401.5</v>
      </c>
      <c r="L11" s="8">
        <v>955.42114000000004</v>
      </c>
      <c r="M11" s="8">
        <v>4053.0844999999999</v>
      </c>
      <c r="N11" s="8">
        <v>4053.0844999999999</v>
      </c>
      <c r="O11" s="8">
        <v>4053.0844999999999</v>
      </c>
      <c r="P11" s="8">
        <v>4053.0844999999999</v>
      </c>
      <c r="Q11" s="8">
        <v>4053.0844999999999</v>
      </c>
      <c r="R11" s="8">
        <v>4053.0844999999999</v>
      </c>
      <c r="S11" s="8">
        <v>4053.0844999999999</v>
      </c>
      <c r="T11" s="8">
        <v>4053.0844999999999</v>
      </c>
      <c r="U11" s="8">
        <v>4053.0844999999999</v>
      </c>
      <c r="V11" s="8">
        <v>4053.0844999999999</v>
      </c>
      <c r="W11" s="8">
        <v>4053.0844999999999</v>
      </c>
      <c r="X11" s="8">
        <v>4053.0844999999999</v>
      </c>
      <c r="Y11" s="8">
        <v>4053.0844999999999</v>
      </c>
      <c r="Z11" s="8">
        <v>4053.0844999999999</v>
      </c>
      <c r="AA11" s="8">
        <v>4053.0844999999999</v>
      </c>
      <c r="AB11" s="8">
        <v>4053.0844999999999</v>
      </c>
      <c r="AC11" s="8">
        <v>4053.0844999999999</v>
      </c>
    </row>
    <row r="12" spans="1:29">
      <c r="A12" s="16" t="s">
        <v>95</v>
      </c>
      <c r="B12" s="16" t="s">
        <v>102</v>
      </c>
      <c r="C12" s="16" t="s">
        <v>137</v>
      </c>
      <c r="D12" s="16" t="s">
        <v>10</v>
      </c>
      <c r="E12" s="8">
        <v>607.83000564575013</v>
      </c>
      <c r="F12" s="8">
        <v>607.83000564575013</v>
      </c>
      <c r="G12" s="8">
        <v>607.83000564575013</v>
      </c>
      <c r="H12" s="8">
        <v>640.5798836457501</v>
      </c>
      <c r="I12" s="8">
        <v>640.5798836457501</v>
      </c>
      <c r="J12" s="8">
        <v>640.5798836457501</v>
      </c>
      <c r="K12" s="8">
        <v>640.5798836457501</v>
      </c>
      <c r="L12" s="8">
        <v>640.5798836457501</v>
      </c>
      <c r="M12" s="8">
        <v>752.42810564575007</v>
      </c>
      <c r="N12" s="8">
        <v>752.42810564575007</v>
      </c>
      <c r="O12" s="8">
        <v>752.42810564575007</v>
      </c>
      <c r="P12" s="8">
        <v>752.42810564575007</v>
      </c>
      <c r="Q12" s="8">
        <v>752.42810564575007</v>
      </c>
      <c r="R12" s="8">
        <v>752.42810564575007</v>
      </c>
      <c r="S12" s="8">
        <v>752.42810564575007</v>
      </c>
      <c r="T12" s="8">
        <v>752.42810564575007</v>
      </c>
      <c r="U12" s="8">
        <v>752.42810564575007</v>
      </c>
      <c r="V12" s="8">
        <v>752.42810564575007</v>
      </c>
      <c r="W12" s="8">
        <v>752.42810564575007</v>
      </c>
      <c r="X12" s="8">
        <v>752.42810564575007</v>
      </c>
      <c r="Y12" s="8">
        <v>752.42810564575007</v>
      </c>
      <c r="Z12" s="8">
        <v>752.42810564575007</v>
      </c>
      <c r="AA12" s="8">
        <v>752.42810564575007</v>
      </c>
      <c r="AB12" s="8">
        <v>657.17537457763501</v>
      </c>
      <c r="AC12" s="8">
        <v>657.17537457763501</v>
      </c>
    </row>
    <row r="13" spans="1:29">
      <c r="A13" s="16" t="s">
        <v>95</v>
      </c>
      <c r="B13" s="16" t="s">
        <v>103</v>
      </c>
      <c r="C13" s="16" t="s">
        <v>27</v>
      </c>
      <c r="D13" s="16" t="s">
        <v>10</v>
      </c>
      <c r="E13" s="8">
        <v>1476.5579986572259</v>
      </c>
      <c r="F13" s="8">
        <v>1476.5579986572259</v>
      </c>
      <c r="G13" s="8">
        <v>1476.5579986572259</v>
      </c>
      <c r="H13" s="8">
        <v>2305.6211986572262</v>
      </c>
      <c r="I13" s="8">
        <v>2305.6211986572262</v>
      </c>
      <c r="J13" s="8">
        <v>2305.6211986572262</v>
      </c>
      <c r="K13" s="8">
        <v>2305.6211986572262</v>
      </c>
      <c r="L13" s="8">
        <v>2305.6212286572259</v>
      </c>
      <c r="M13" s="8">
        <v>3981.6946986572257</v>
      </c>
      <c r="N13" s="8">
        <v>3981.6946986572257</v>
      </c>
      <c r="O13" s="8">
        <v>3860.6946986572257</v>
      </c>
      <c r="P13" s="8">
        <v>3860.6946986572257</v>
      </c>
      <c r="Q13" s="8">
        <v>3860.6946986572257</v>
      </c>
      <c r="R13" s="8">
        <v>3860.6946986572257</v>
      </c>
      <c r="S13" s="8">
        <v>3860.6946986572257</v>
      </c>
      <c r="T13" s="8">
        <v>3860.6946986572257</v>
      </c>
      <c r="U13" s="8">
        <v>3860.6946986572257</v>
      </c>
      <c r="V13" s="8">
        <v>3835.6946986572257</v>
      </c>
      <c r="W13" s="8">
        <v>3732.7346995727539</v>
      </c>
      <c r="X13" s="8">
        <v>3700.6306994812012</v>
      </c>
      <c r="Y13" s="8">
        <v>3051.2766993896485</v>
      </c>
      <c r="Z13" s="8">
        <v>3051.2766993896485</v>
      </c>
      <c r="AA13" s="8">
        <v>3016.7766993896485</v>
      </c>
      <c r="AB13" s="8">
        <v>2961.1367</v>
      </c>
      <c r="AC13" s="8">
        <v>2961.1367</v>
      </c>
    </row>
    <row r="14" spans="1:29">
      <c r="A14" s="16" t="s">
        <v>95</v>
      </c>
      <c r="B14" s="16" t="s">
        <v>104</v>
      </c>
      <c r="C14" s="16" t="s">
        <v>138</v>
      </c>
      <c r="D14" s="16" t="s">
        <v>10</v>
      </c>
      <c r="E14" s="8">
        <v>0</v>
      </c>
      <c r="F14" s="8">
        <v>0</v>
      </c>
      <c r="G14" s="8">
        <v>0</v>
      </c>
      <c r="H14" s="8">
        <v>802.34142999999995</v>
      </c>
      <c r="I14" s="8">
        <v>802.34142999999995</v>
      </c>
      <c r="J14" s="8">
        <v>802.34142999999995</v>
      </c>
      <c r="K14" s="8">
        <v>802.34142999999995</v>
      </c>
      <c r="L14" s="8">
        <v>802.34142999999995</v>
      </c>
      <c r="M14" s="8">
        <v>802.34142999999995</v>
      </c>
      <c r="N14" s="8">
        <v>802.34142999999995</v>
      </c>
      <c r="O14" s="8">
        <v>802.34142999999995</v>
      </c>
      <c r="P14" s="8">
        <v>802.34142999999995</v>
      </c>
      <c r="Q14" s="8">
        <v>802.34142999999995</v>
      </c>
      <c r="R14" s="8">
        <v>802.34142999999995</v>
      </c>
      <c r="S14" s="8">
        <v>802.34142999999995</v>
      </c>
      <c r="T14" s="8">
        <v>802.34142999999995</v>
      </c>
      <c r="U14" s="8">
        <v>802.34142999999995</v>
      </c>
      <c r="V14" s="8">
        <v>802.34142999999995</v>
      </c>
      <c r="W14" s="8">
        <v>802.34142999999995</v>
      </c>
      <c r="X14" s="8">
        <v>802.34142999999995</v>
      </c>
      <c r="Y14" s="8">
        <v>802.34142999999995</v>
      </c>
      <c r="Z14" s="8">
        <v>1361.4661000000001</v>
      </c>
      <c r="AA14" s="8">
        <v>3699.6945999999998</v>
      </c>
      <c r="AB14" s="8">
        <v>3699.6945999999998</v>
      </c>
      <c r="AC14" s="8">
        <v>3699.6945999999998</v>
      </c>
    </row>
    <row r="15" spans="1:29">
      <c r="A15" s="16" t="s">
        <v>165</v>
      </c>
      <c r="B15" s="16" t="s">
        <v>105</v>
      </c>
      <c r="C15" s="16" t="s">
        <v>139</v>
      </c>
      <c r="D15" s="16" t="s">
        <v>10</v>
      </c>
      <c r="E15" s="8">
        <v>248.86929000000001</v>
      </c>
      <c r="F15" s="8">
        <v>248.86929000000001</v>
      </c>
      <c r="G15" s="8">
        <v>248.86929000000001</v>
      </c>
      <c r="H15" s="8">
        <v>248.86929000000001</v>
      </c>
      <c r="I15" s="8">
        <v>248.86929000000001</v>
      </c>
      <c r="J15" s="8">
        <v>248.86929000000001</v>
      </c>
      <c r="K15" s="8">
        <v>248.86929000000001</v>
      </c>
      <c r="L15" s="8">
        <v>248.86929000000001</v>
      </c>
      <c r="M15" s="8">
        <v>248.86929000000001</v>
      </c>
      <c r="N15" s="8">
        <v>248.86929000000001</v>
      </c>
      <c r="O15" s="8">
        <v>248.86929000000001</v>
      </c>
      <c r="P15" s="8">
        <v>248.86929000000001</v>
      </c>
      <c r="Q15" s="8">
        <v>248.86929000000001</v>
      </c>
      <c r="R15" s="8">
        <v>248.86929000000001</v>
      </c>
      <c r="S15" s="8">
        <v>248.86929000000001</v>
      </c>
      <c r="T15" s="8">
        <v>248.86929000000001</v>
      </c>
      <c r="U15" s="8">
        <v>248.86929000000001</v>
      </c>
      <c r="V15" s="8">
        <v>248.86929000000001</v>
      </c>
      <c r="W15" s="8">
        <v>248.86929000000001</v>
      </c>
      <c r="X15" s="8">
        <v>248.86929000000001</v>
      </c>
      <c r="Y15" s="8">
        <v>224.33287999999999</v>
      </c>
      <c r="Z15" s="8">
        <v>236.25159500000001</v>
      </c>
      <c r="AA15" s="8">
        <v>236.25159500000001</v>
      </c>
      <c r="AB15" s="8">
        <v>236.25159500000001</v>
      </c>
      <c r="AC15" s="8">
        <v>236.25159500000001</v>
      </c>
    </row>
    <row r="16" spans="1:29">
      <c r="A16" s="16" t="s">
        <v>165</v>
      </c>
      <c r="B16" s="16" t="s">
        <v>106</v>
      </c>
      <c r="C16" s="16" t="s">
        <v>140</v>
      </c>
      <c r="D16" s="16" t="s">
        <v>10</v>
      </c>
      <c r="E16" s="8">
        <v>730.08076000000005</v>
      </c>
      <c r="F16" s="8">
        <v>730.08076000000005</v>
      </c>
      <c r="G16" s="8">
        <v>730.08076000000005</v>
      </c>
      <c r="H16" s="8">
        <v>730.08076000000005</v>
      </c>
      <c r="I16" s="8">
        <v>730.08076000000005</v>
      </c>
      <c r="J16" s="8">
        <v>730.08076000000005</v>
      </c>
      <c r="K16" s="8">
        <v>730.08076000000005</v>
      </c>
      <c r="L16" s="8">
        <v>730.08076000000005</v>
      </c>
      <c r="M16" s="8">
        <v>730.08076000000005</v>
      </c>
      <c r="N16" s="8">
        <v>730.08076000000005</v>
      </c>
      <c r="O16" s="8">
        <v>730.08076000000005</v>
      </c>
      <c r="P16" s="8">
        <v>730.08076000000005</v>
      </c>
      <c r="Q16" s="8">
        <v>730.08076000000005</v>
      </c>
      <c r="R16" s="8">
        <v>730.08076000000005</v>
      </c>
      <c r="S16" s="8">
        <v>730.08076000000005</v>
      </c>
      <c r="T16" s="8">
        <v>730.08076000000005</v>
      </c>
      <c r="U16" s="8">
        <v>730.08076000000005</v>
      </c>
      <c r="V16" s="8">
        <v>710.08076000000005</v>
      </c>
      <c r="W16" s="8">
        <v>710.08076000000005</v>
      </c>
      <c r="X16" s="8">
        <v>710.08078</v>
      </c>
      <c r="Y16" s="8">
        <v>710.08078</v>
      </c>
      <c r="Z16" s="8">
        <v>710.08079999999995</v>
      </c>
      <c r="AA16" s="8">
        <v>710.08079999999995</v>
      </c>
      <c r="AB16" s="8">
        <v>710.08081000000004</v>
      </c>
      <c r="AC16" s="8">
        <v>710.08081000000004</v>
      </c>
    </row>
    <row r="17" spans="1:29">
      <c r="A17" s="16" t="s">
        <v>165</v>
      </c>
      <c r="B17" s="16" t="s">
        <v>107</v>
      </c>
      <c r="C17" s="16" t="s">
        <v>141</v>
      </c>
      <c r="D17" s="16" t="s">
        <v>10</v>
      </c>
      <c r="E17" s="8">
        <v>1739.0950012207015</v>
      </c>
      <c r="F17" s="8">
        <v>2353.4468012207017</v>
      </c>
      <c r="G17" s="8">
        <v>2353.4468012207017</v>
      </c>
      <c r="H17" s="8">
        <v>2353.4468012207017</v>
      </c>
      <c r="I17" s="8">
        <v>2353.4468012207017</v>
      </c>
      <c r="J17" s="8">
        <v>2353.4468012207017</v>
      </c>
      <c r="K17" s="8">
        <v>2353.4468012207017</v>
      </c>
      <c r="L17" s="8">
        <v>2353.4468012207017</v>
      </c>
      <c r="M17" s="8">
        <v>2353.4468012207017</v>
      </c>
      <c r="N17" s="8">
        <v>2353.4468012207017</v>
      </c>
      <c r="O17" s="8">
        <v>2353.4468012207017</v>
      </c>
      <c r="P17" s="8">
        <v>2353.4468012207017</v>
      </c>
      <c r="Q17" s="8">
        <v>2353.4468012207017</v>
      </c>
      <c r="R17" s="8">
        <v>2353.4468012207017</v>
      </c>
      <c r="S17" s="8">
        <v>2353.4468012207017</v>
      </c>
      <c r="T17" s="8">
        <v>2353.4468012207017</v>
      </c>
      <c r="U17" s="8">
        <v>2251.4217996948237</v>
      </c>
      <c r="V17" s="8">
        <v>2251.4217996948237</v>
      </c>
      <c r="W17" s="8">
        <v>2251.4217996948237</v>
      </c>
      <c r="X17" s="8">
        <v>2215.341797863769</v>
      </c>
      <c r="Y17" s="8">
        <v>2215.341797863769</v>
      </c>
      <c r="Z17" s="8">
        <v>2800.6099978637685</v>
      </c>
      <c r="AA17" s="8">
        <v>2750.6099978637685</v>
      </c>
      <c r="AB17" s="8">
        <v>2547.5699969482421</v>
      </c>
      <c r="AC17" s="8">
        <v>2477.8199969482421</v>
      </c>
    </row>
    <row r="18" spans="1:29">
      <c r="A18" s="16" t="s">
        <v>165</v>
      </c>
      <c r="B18" s="16" t="s">
        <v>108</v>
      </c>
      <c r="C18" s="16" t="s">
        <v>142</v>
      </c>
      <c r="D18" s="16" t="s">
        <v>10</v>
      </c>
      <c r="E18" s="8">
        <v>241.89246</v>
      </c>
      <c r="F18" s="8">
        <v>241.89246</v>
      </c>
      <c r="G18" s="8">
        <v>241.89246</v>
      </c>
      <c r="H18" s="8">
        <v>241.89246</v>
      </c>
      <c r="I18" s="8">
        <v>241.89246</v>
      </c>
      <c r="J18" s="8">
        <v>241.89246</v>
      </c>
      <c r="K18" s="8">
        <v>241.89246</v>
      </c>
      <c r="L18" s="8">
        <v>241.89246</v>
      </c>
      <c r="M18" s="8">
        <v>241.89246</v>
      </c>
      <c r="N18" s="8">
        <v>241.89246</v>
      </c>
      <c r="O18" s="8">
        <v>241.89246</v>
      </c>
      <c r="P18" s="8">
        <v>241.89246</v>
      </c>
      <c r="Q18" s="8">
        <v>241.89246</v>
      </c>
      <c r="R18" s="8">
        <v>241.89246</v>
      </c>
      <c r="S18" s="8">
        <v>241.89246</v>
      </c>
      <c r="T18" s="8">
        <v>241.89246</v>
      </c>
      <c r="U18" s="8">
        <v>241.89246</v>
      </c>
      <c r="V18" s="8">
        <v>188.89246</v>
      </c>
      <c r="W18" s="8">
        <v>188.89246</v>
      </c>
      <c r="X18" s="8">
        <v>188.89246</v>
      </c>
      <c r="Y18" s="8">
        <v>307.48403999999999</v>
      </c>
      <c r="Z18" s="8">
        <v>307.48403999999999</v>
      </c>
      <c r="AA18" s="8">
        <v>307.48403999999999</v>
      </c>
      <c r="AB18" s="8">
        <v>307.48403999999999</v>
      </c>
      <c r="AC18" s="8">
        <v>307.48403999999999</v>
      </c>
    </row>
    <row r="19" spans="1:29">
      <c r="A19" s="16" t="s">
        <v>165</v>
      </c>
      <c r="B19" s="16" t="s">
        <v>109</v>
      </c>
      <c r="C19" s="16" t="s">
        <v>143</v>
      </c>
      <c r="D19" s="16" t="s">
        <v>10</v>
      </c>
      <c r="E19" s="8">
        <v>2072.0578938964813</v>
      </c>
      <c r="F19" s="8">
        <v>2613.487793896481</v>
      </c>
      <c r="G19" s="8">
        <v>2613.487793896481</v>
      </c>
      <c r="H19" s="8">
        <v>2613.487793896481</v>
      </c>
      <c r="I19" s="8">
        <v>2613.487793896481</v>
      </c>
      <c r="J19" s="8">
        <v>2613.487793896481</v>
      </c>
      <c r="K19" s="8">
        <v>2613.487793896481</v>
      </c>
      <c r="L19" s="8">
        <v>2613.487793896481</v>
      </c>
      <c r="M19" s="8">
        <v>2613.487793896481</v>
      </c>
      <c r="N19" s="8">
        <v>2613.487793896481</v>
      </c>
      <c r="O19" s="8">
        <v>2613.487793896481</v>
      </c>
      <c r="P19" s="8">
        <v>2613.487793896481</v>
      </c>
      <c r="Q19" s="8">
        <v>2613.487793896481</v>
      </c>
      <c r="R19" s="8">
        <v>2613.487793896481</v>
      </c>
      <c r="S19" s="8">
        <v>2613.487793896481</v>
      </c>
      <c r="T19" s="8">
        <v>2613.487793896481</v>
      </c>
      <c r="U19" s="8">
        <v>2613.487793896481</v>
      </c>
      <c r="V19" s="8">
        <v>2463.1877908447241</v>
      </c>
      <c r="W19" s="8">
        <v>2463.1877908447241</v>
      </c>
      <c r="X19" s="8">
        <v>2463.1877908447241</v>
      </c>
      <c r="Y19" s="8">
        <v>2378.1877908447241</v>
      </c>
      <c r="Z19" s="8">
        <v>2378.1877908447241</v>
      </c>
      <c r="AA19" s="8">
        <v>2378.1877908447241</v>
      </c>
      <c r="AB19" s="8">
        <v>1987.0277871826163</v>
      </c>
      <c r="AC19" s="8">
        <v>1738.04778764038</v>
      </c>
    </row>
    <row r="20" spans="1:29">
      <c r="A20" s="16" t="s">
        <v>165</v>
      </c>
      <c r="B20" s="16" t="s">
        <v>110</v>
      </c>
      <c r="C20" s="16" t="s">
        <v>144</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166</v>
      </c>
      <c r="B24" s="16" t="s">
        <v>113</v>
      </c>
      <c r="C24" s="16" t="s">
        <v>147</v>
      </c>
      <c r="D24" s="16" t="s">
        <v>10</v>
      </c>
      <c r="E24" s="8">
        <v>0</v>
      </c>
      <c r="F24" s="8">
        <v>0</v>
      </c>
      <c r="G24" s="8">
        <v>0</v>
      </c>
      <c r="H24" s="8">
        <v>1.442599E-4</v>
      </c>
      <c r="I24" s="8">
        <v>1.4426114999999999E-4</v>
      </c>
      <c r="J24" s="8">
        <v>1.4426591E-4</v>
      </c>
      <c r="K24" s="8">
        <v>1.4428950000000001E-4</v>
      </c>
      <c r="L24" s="8">
        <v>1.4429132999999999E-4</v>
      </c>
      <c r="M24" s="8">
        <v>1.4435821999999999E-4</v>
      </c>
      <c r="N24" s="8">
        <v>1.4435893E-4</v>
      </c>
      <c r="O24" s="8">
        <v>1.4435960000000001E-4</v>
      </c>
      <c r="P24" s="8">
        <v>1.4436089999999999E-4</v>
      </c>
      <c r="Q24" s="8">
        <v>1.4436245E-4</v>
      </c>
      <c r="R24" s="8">
        <v>1.4436510000000001E-4</v>
      </c>
      <c r="S24" s="8">
        <v>1.4436987000000001E-4</v>
      </c>
      <c r="T24" s="8">
        <v>1.4440334E-4</v>
      </c>
      <c r="U24" s="8">
        <v>1.4446414E-4</v>
      </c>
      <c r="V24" s="8">
        <v>1.4454786999999999E-4</v>
      </c>
      <c r="W24" s="8">
        <v>1.4458985E-4</v>
      </c>
      <c r="X24" s="8">
        <v>1.4471077999999999E-4</v>
      </c>
      <c r="Y24" s="8">
        <v>1.449759E-4</v>
      </c>
      <c r="Z24" s="8">
        <v>1.4512809999999999E-4</v>
      </c>
      <c r="AA24" s="8">
        <v>1.4555068999999999E-4</v>
      </c>
      <c r="AB24" s="8">
        <v>1.4564495E-4</v>
      </c>
      <c r="AC24" s="8">
        <v>1.5080976000000001E-4</v>
      </c>
    </row>
    <row r="25" spans="1:29">
      <c r="A25" s="16" t="s">
        <v>166</v>
      </c>
      <c r="B25" s="16" t="s">
        <v>114</v>
      </c>
      <c r="C25" s="16" t="s">
        <v>148</v>
      </c>
      <c r="D25" s="16" t="s">
        <v>10</v>
      </c>
      <c r="E25" s="8">
        <v>774.09299850463776</v>
      </c>
      <c r="F25" s="8">
        <v>774.09299850463776</v>
      </c>
      <c r="G25" s="8">
        <v>774.09299850463776</v>
      </c>
      <c r="H25" s="8">
        <v>1668.4860685046378</v>
      </c>
      <c r="I25" s="8">
        <v>1668.4860685046378</v>
      </c>
      <c r="J25" s="8">
        <v>1668.4860685046378</v>
      </c>
      <c r="K25" s="8">
        <v>1668.4860685046378</v>
      </c>
      <c r="L25" s="8">
        <v>1668.4860685046378</v>
      </c>
      <c r="M25" s="8">
        <v>3820.3126985046379</v>
      </c>
      <c r="N25" s="8">
        <v>3820.3126985046379</v>
      </c>
      <c r="O25" s="8">
        <v>3820.3126985046379</v>
      </c>
      <c r="P25" s="8">
        <v>3820.3126985046379</v>
      </c>
      <c r="Q25" s="8">
        <v>3820.3126985046379</v>
      </c>
      <c r="R25" s="8">
        <v>3820.3126985046379</v>
      </c>
      <c r="S25" s="8">
        <v>3820.3126985046379</v>
      </c>
      <c r="T25" s="8">
        <v>3820.3126985046379</v>
      </c>
      <c r="U25" s="8">
        <v>3820.3126985046379</v>
      </c>
      <c r="V25" s="8">
        <v>3820.3126985046379</v>
      </c>
      <c r="W25" s="8">
        <v>3820.3126985046379</v>
      </c>
      <c r="X25" s="8">
        <v>3789.2096978637687</v>
      </c>
      <c r="Y25" s="8">
        <v>3789.2096978637687</v>
      </c>
      <c r="Z25" s="8">
        <v>3789.2096978637687</v>
      </c>
      <c r="AA25" s="8">
        <v>3631.2296945068356</v>
      </c>
      <c r="AB25" s="8">
        <v>3233.7796975585939</v>
      </c>
      <c r="AC25" s="8">
        <v>3141.2197000000001</v>
      </c>
    </row>
    <row r="26" spans="1:29">
      <c r="A26" s="16" t="s">
        <v>166</v>
      </c>
      <c r="B26" s="16" t="s">
        <v>115</v>
      </c>
      <c r="C26" s="16" t="s">
        <v>149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166</v>
      </c>
      <c r="B28" s="16" t="s">
        <v>117</v>
      </c>
      <c r="C28" s="16" t="s">
        <v>151</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c r="A29" s="16" t="s">
        <v>166</v>
      </c>
      <c r="B29" s="16" t="s">
        <v>118</v>
      </c>
      <c r="C29" s="16" t="s">
        <v>152</v>
      </c>
      <c r="D29" s="16" t="s">
        <v>10</v>
      </c>
      <c r="E29" s="8">
        <v>622.48000335693303</v>
      </c>
      <c r="F29" s="8">
        <v>622.48000335693303</v>
      </c>
      <c r="G29" s="8">
        <v>622.48000335693303</v>
      </c>
      <c r="H29" s="8">
        <v>810.4566033569331</v>
      </c>
      <c r="I29" s="8">
        <v>810.45662335693305</v>
      </c>
      <c r="J29" s="8">
        <v>810.4566033569331</v>
      </c>
      <c r="K29" s="8">
        <v>810.45662335693305</v>
      </c>
      <c r="L29" s="8">
        <v>810.4566033569331</v>
      </c>
      <c r="M29" s="8">
        <v>810.45662335693305</v>
      </c>
      <c r="N29" s="8">
        <v>810.4566033569331</v>
      </c>
      <c r="O29" s="8">
        <v>810.4566033569331</v>
      </c>
      <c r="P29" s="8">
        <v>810.4566033569331</v>
      </c>
      <c r="Q29" s="8">
        <v>810.4566033569331</v>
      </c>
      <c r="R29" s="8">
        <v>810.4566033569331</v>
      </c>
      <c r="S29" s="8">
        <v>810.4566033569331</v>
      </c>
      <c r="T29" s="8">
        <v>810.45662335693305</v>
      </c>
      <c r="U29" s="8">
        <v>810.45662335693305</v>
      </c>
      <c r="V29" s="8">
        <v>810.4566033569331</v>
      </c>
      <c r="W29" s="8">
        <v>699.97662000000003</v>
      </c>
      <c r="X29" s="8">
        <v>699.97662000000003</v>
      </c>
      <c r="Y29" s="8">
        <v>699.97659999999996</v>
      </c>
      <c r="Z29" s="8">
        <v>699.97662000000003</v>
      </c>
      <c r="AA29" s="8">
        <v>699.97662000000003</v>
      </c>
      <c r="AB29" s="8">
        <v>699.97662000000003</v>
      </c>
      <c r="AC29" s="8">
        <v>699.97662000000003</v>
      </c>
    </row>
    <row r="30" spans="1:29">
      <c r="A30" s="16" t="s">
        <v>167</v>
      </c>
      <c r="B30" s="16" t="s">
        <v>119</v>
      </c>
      <c r="C30" s="16" t="s">
        <v>153</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c r="A31" s="16" t="s">
        <v>167</v>
      </c>
      <c r="B31" s="16" t="s">
        <v>120</v>
      </c>
      <c r="C31" s="16" t="s">
        <v>154</v>
      </c>
      <c r="D31" s="16" t="s">
        <v>10</v>
      </c>
      <c r="E31" s="8">
        <v>55.260000228881808</v>
      </c>
      <c r="F31" s="8">
        <v>55.259998228881813</v>
      </c>
      <c r="G31" s="8">
        <v>55.260000228881808</v>
      </c>
      <c r="H31" s="8">
        <v>55.26000222888181</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37.380002114440906</v>
      </c>
      <c r="X31" s="8">
        <v>30</v>
      </c>
      <c r="Y31" s="8">
        <v>30</v>
      </c>
      <c r="Z31" s="8">
        <v>30.000001999999999</v>
      </c>
      <c r="AA31" s="8">
        <v>30.000001999999999</v>
      </c>
      <c r="AB31" s="8">
        <v>30.000001999999999</v>
      </c>
      <c r="AC31" s="8">
        <v>30.000001999999999</v>
      </c>
    </row>
    <row r="32" spans="1:29">
      <c r="A32" s="16" t="s">
        <v>167</v>
      </c>
      <c r="B32" s="16" t="s">
        <v>121</v>
      </c>
      <c r="C32" s="16" t="s">
        <v>155</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1.0963347E-4</v>
      </c>
      <c r="Z32" s="8">
        <v>1.5607497E-4</v>
      </c>
      <c r="AA32" s="8">
        <v>1.5679286999999999E-4</v>
      </c>
      <c r="AB32" s="8">
        <v>1.5702340000000001E-4</v>
      </c>
      <c r="AC32" s="8">
        <v>1.757815E-4</v>
      </c>
    </row>
    <row r="33" spans="1:29">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167</v>
      </c>
      <c r="B34" s="16" t="s">
        <v>123</v>
      </c>
      <c r="C34" s="16" t="s">
        <v>157</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349.20011483974605</v>
      </c>
      <c r="W34" s="8">
        <v>79.200115258532108</v>
      </c>
      <c r="X34" s="8">
        <v>79.200115370332099</v>
      </c>
      <c r="Y34" s="8">
        <v>79.200137485862101</v>
      </c>
      <c r="Z34" s="8">
        <v>1.6573820999999999E-4</v>
      </c>
      <c r="AA34" s="8">
        <v>1.6601071E-4</v>
      </c>
      <c r="AB34" s="8">
        <v>1.663003E-4</v>
      </c>
      <c r="AC34" s="8">
        <v>2.1506132999999999E-4</v>
      </c>
    </row>
    <row r="35" spans="1:29">
      <c r="A35" s="16" t="s">
        <v>167</v>
      </c>
      <c r="B35" s="16" t="s">
        <v>124</v>
      </c>
      <c r="C35" s="16" t="s">
        <v>158</v>
      </c>
      <c r="D35" s="16" t="s">
        <v>10</v>
      </c>
      <c r="E35" s="8">
        <v>0</v>
      </c>
      <c r="F35" s="8">
        <v>0</v>
      </c>
      <c r="G35" s="8">
        <v>0</v>
      </c>
      <c r="H35" s="8">
        <v>1.4578877999999999E-4</v>
      </c>
      <c r="I35" s="8">
        <v>1.4578968999999999E-4</v>
      </c>
      <c r="J35" s="8">
        <v>1.4579379000000001E-4</v>
      </c>
      <c r="K35" s="8">
        <v>1.4579955E-4</v>
      </c>
      <c r="L35" s="8">
        <v>1.4580548E-4</v>
      </c>
      <c r="M35" s="8">
        <v>1.4580894E-4</v>
      </c>
      <c r="N35" s="8">
        <v>1.4581157E-4</v>
      </c>
      <c r="O35" s="8">
        <v>1.4581557000000001E-4</v>
      </c>
      <c r="P35" s="8">
        <v>1.4583205E-4</v>
      </c>
      <c r="Q35" s="8">
        <v>1.4583512000000001E-4</v>
      </c>
      <c r="R35" s="8">
        <v>1.4583989999999999E-4</v>
      </c>
      <c r="S35" s="8">
        <v>1.4584993E-4</v>
      </c>
      <c r="T35" s="8">
        <v>1.4592602E-4</v>
      </c>
      <c r="U35" s="8">
        <v>1.4631708000000001E-4</v>
      </c>
      <c r="V35" s="8">
        <v>1515.7799</v>
      </c>
      <c r="W35" s="8">
        <v>2256.0007000000001</v>
      </c>
      <c r="X35" s="8">
        <v>2256.0007000000001</v>
      </c>
      <c r="Y35" s="8">
        <v>2256.0007000000001</v>
      </c>
      <c r="Z35" s="8">
        <v>2256.0007000000001</v>
      </c>
      <c r="AA35" s="8">
        <v>2256.0007000000001</v>
      </c>
      <c r="AB35" s="8">
        <v>2256.0007000000001</v>
      </c>
      <c r="AC35" s="8">
        <v>2256.0007000000001</v>
      </c>
    </row>
    <row r="36" spans="1:29">
      <c r="A36" s="16" t="s">
        <v>167</v>
      </c>
      <c r="B36" s="16" t="s">
        <v>125</v>
      </c>
      <c r="C36" s="16" t="s">
        <v>159</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1.2294627E-4</v>
      </c>
      <c r="W36" s="8">
        <v>1.5297659999999999E-4</v>
      </c>
      <c r="X36" s="8">
        <v>1.5305453000000001E-4</v>
      </c>
      <c r="Y36" s="8">
        <v>1.5364257999999999E-4</v>
      </c>
      <c r="Z36" s="8">
        <v>2.3320185000000001E-4</v>
      </c>
      <c r="AA36" s="8">
        <v>2.6195397000000002E-4</v>
      </c>
      <c r="AB36" s="8">
        <v>2.6205095E-4</v>
      </c>
      <c r="AC36" s="8">
        <v>2.6216379999999999E-4</v>
      </c>
    </row>
    <row r="37" spans="1:29">
      <c r="A37" s="16" t="s">
        <v>167</v>
      </c>
      <c r="B37" s="16" t="s">
        <v>126</v>
      </c>
      <c r="C37" s="16" t="s">
        <v>160</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1.0417581E-4</v>
      </c>
    </row>
    <row r="38" spans="1:29">
      <c r="A38" s="16" t="s">
        <v>167</v>
      </c>
      <c r="B38" s="16" t="s">
        <v>127</v>
      </c>
      <c r="C38" s="16" t="s">
        <v>161</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1.0187650999999999E-4</v>
      </c>
    </row>
    <row r="39" spans="1:29">
      <c r="A39" s="16" t="s">
        <v>168</v>
      </c>
      <c r="B39" s="16" t="s">
        <v>128</v>
      </c>
      <c r="C39" s="16" t="s">
        <v>162</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168</v>
      </c>
      <c r="B40" s="16" t="s">
        <v>129</v>
      </c>
      <c r="C40" s="16" t="s">
        <v>163</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168</v>
      </c>
      <c r="B41" s="16" t="s">
        <v>130</v>
      </c>
      <c r="C41" s="16" t="s">
        <v>164</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c r="A44" s="16" t="s">
        <v>95</v>
      </c>
      <c r="B44" s="16" t="s">
        <v>96</v>
      </c>
      <c r="C44" s="16" t="s">
        <v>131</v>
      </c>
      <c r="D44" s="16" t="s">
        <v>9</v>
      </c>
      <c r="E44" s="8">
        <v>330.31800842284997</v>
      </c>
      <c r="F44" s="8">
        <v>330.31800842284997</v>
      </c>
      <c r="G44" s="8">
        <v>625.74808842284995</v>
      </c>
      <c r="H44" s="8">
        <v>830.31794531895002</v>
      </c>
      <c r="I44" s="8">
        <v>830.31794531901994</v>
      </c>
      <c r="J44" s="8">
        <v>830.31794531910998</v>
      </c>
      <c r="K44" s="8">
        <v>830.31794531936998</v>
      </c>
      <c r="L44" s="8">
        <v>830.31794531956996</v>
      </c>
      <c r="M44" s="8">
        <v>830.31794531992</v>
      </c>
      <c r="N44" s="8">
        <v>830.31794532014999</v>
      </c>
      <c r="O44" s="8">
        <v>830.31794532038998</v>
      </c>
      <c r="P44" s="8">
        <v>830.31794532061997</v>
      </c>
      <c r="Q44" s="8">
        <v>830.31794532081994</v>
      </c>
      <c r="R44" s="8">
        <v>830.31794532105005</v>
      </c>
      <c r="S44" s="8">
        <v>830.31794532134995</v>
      </c>
      <c r="T44" s="8">
        <v>830.31794532166998</v>
      </c>
      <c r="U44" s="8">
        <v>830.31794532208005</v>
      </c>
      <c r="V44" s="8">
        <v>649.799939951277</v>
      </c>
      <c r="W44" s="8">
        <v>649.799939952297</v>
      </c>
      <c r="X44" s="8">
        <v>649.799939952817</v>
      </c>
      <c r="Y44" s="8">
        <v>649.79993995368704</v>
      </c>
      <c r="Z44" s="8">
        <v>649.79993995465702</v>
      </c>
      <c r="AA44" s="8">
        <v>499.99993690374004</v>
      </c>
      <c r="AB44" s="8">
        <v>499.99993690467005</v>
      </c>
      <c r="AC44" s="8">
        <v>499.99993690639002</v>
      </c>
    </row>
    <row r="45" spans="1:29">
      <c r="A45" s="16" t="s">
        <v>95</v>
      </c>
      <c r="B45" s="16" t="s">
        <v>97</v>
      </c>
      <c r="C45" s="16" t="s">
        <v>132</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95</v>
      </c>
      <c r="B47" s="16" t="s">
        <v>99</v>
      </c>
      <c r="C47" s="16" t="s">
        <v>134</v>
      </c>
      <c r="D47" s="16" t="s">
        <v>9</v>
      </c>
      <c r="E47" s="8">
        <v>450</v>
      </c>
      <c r="F47" s="8">
        <v>450</v>
      </c>
      <c r="G47" s="8">
        <v>450</v>
      </c>
      <c r="H47" s="8">
        <v>1450</v>
      </c>
      <c r="I47" s="8">
        <v>1450</v>
      </c>
      <c r="J47" s="8">
        <v>1450</v>
      </c>
      <c r="K47" s="8">
        <v>1450</v>
      </c>
      <c r="L47" s="8">
        <v>1450</v>
      </c>
      <c r="M47" s="8">
        <v>1450</v>
      </c>
      <c r="N47" s="8">
        <v>1450</v>
      </c>
      <c r="O47" s="8">
        <v>1450</v>
      </c>
      <c r="P47" s="8">
        <v>1450</v>
      </c>
      <c r="Q47" s="8">
        <v>1450</v>
      </c>
      <c r="R47" s="8">
        <v>1450</v>
      </c>
      <c r="S47" s="8">
        <v>1450</v>
      </c>
      <c r="T47" s="8">
        <v>1450</v>
      </c>
      <c r="U47" s="8">
        <v>1450</v>
      </c>
      <c r="V47" s="8">
        <v>1450</v>
      </c>
      <c r="W47" s="8">
        <v>1450</v>
      </c>
      <c r="X47" s="8">
        <v>1450</v>
      </c>
      <c r="Y47" s="8">
        <v>1450</v>
      </c>
      <c r="Z47" s="8">
        <v>1450</v>
      </c>
      <c r="AA47" s="8">
        <v>1450</v>
      </c>
      <c r="AB47" s="8">
        <v>2385.7439999999997</v>
      </c>
      <c r="AC47" s="8">
        <v>2575.2878000000001</v>
      </c>
    </row>
    <row r="48" spans="1:29">
      <c r="A48" s="16" t="s">
        <v>95</v>
      </c>
      <c r="B48" s="16" t="s">
        <v>100</v>
      </c>
      <c r="C48" s="16" t="s">
        <v>135</v>
      </c>
      <c r="D48" s="16" t="s">
        <v>9</v>
      </c>
      <c r="E48" s="8">
        <v>0</v>
      </c>
      <c r="F48" s="8">
        <v>0</v>
      </c>
      <c r="G48" s="8">
        <v>0</v>
      </c>
      <c r="H48" s="8">
        <v>1.0678018600000001E-4</v>
      </c>
      <c r="I48" s="8">
        <v>1.0678049E-4</v>
      </c>
      <c r="J48" s="8">
        <v>1.0678179400000001E-4</v>
      </c>
      <c r="K48" s="8">
        <v>1.06785505E-4</v>
      </c>
      <c r="L48" s="8">
        <v>1.0679359999999999E-4</v>
      </c>
      <c r="M48" s="8">
        <v>1.0704719999999999E-4</v>
      </c>
      <c r="N48" s="8">
        <v>1.0705658500000001E-4</v>
      </c>
      <c r="O48" s="8">
        <v>1.0707148E-4</v>
      </c>
      <c r="P48" s="8">
        <v>1.0709368999999999E-4</v>
      </c>
      <c r="Q48" s="8">
        <v>1.0710541E-4</v>
      </c>
      <c r="R48" s="8">
        <v>1.07122454E-4</v>
      </c>
      <c r="S48" s="8">
        <v>1.0714746E-4</v>
      </c>
      <c r="T48" s="8">
        <v>1.0724952E-4</v>
      </c>
      <c r="U48" s="8">
        <v>1.0746662999999999E-4</v>
      </c>
      <c r="V48" s="8">
        <v>5.1883739999999999E-4</v>
      </c>
      <c r="W48" s="8">
        <v>5.1906589999999996E-4</v>
      </c>
      <c r="X48" s="8">
        <v>5.1924109999999996E-4</v>
      </c>
      <c r="Y48" s="8">
        <v>90.372590000000002</v>
      </c>
      <c r="Z48" s="8">
        <v>90.372590000000002</v>
      </c>
      <c r="AA48" s="8">
        <v>90.372590000000002</v>
      </c>
      <c r="AB48" s="8">
        <v>90.372590000000002</v>
      </c>
      <c r="AC48" s="8">
        <v>98.445265058969994</v>
      </c>
    </row>
    <row r="49" spans="1:29">
      <c r="A49" s="16" t="s">
        <v>95</v>
      </c>
      <c r="B49" s="16" t="s">
        <v>101</v>
      </c>
      <c r="C49" s="16" t="s">
        <v>136</v>
      </c>
      <c r="D49" s="16" t="s">
        <v>9</v>
      </c>
      <c r="E49" s="8">
        <v>0</v>
      </c>
      <c r="F49" s="8">
        <v>0</v>
      </c>
      <c r="G49" s="8">
        <v>0</v>
      </c>
      <c r="H49" s="8">
        <v>900</v>
      </c>
      <c r="I49" s="8">
        <v>900</v>
      </c>
      <c r="J49" s="8">
        <v>900</v>
      </c>
      <c r="K49" s="8">
        <v>900</v>
      </c>
      <c r="L49" s="8">
        <v>900</v>
      </c>
      <c r="M49" s="8">
        <v>900</v>
      </c>
      <c r="N49" s="8">
        <v>900</v>
      </c>
      <c r="O49" s="8">
        <v>900</v>
      </c>
      <c r="P49" s="8">
        <v>900</v>
      </c>
      <c r="Q49" s="8">
        <v>900</v>
      </c>
      <c r="R49" s="8">
        <v>900</v>
      </c>
      <c r="S49" s="8">
        <v>900</v>
      </c>
      <c r="T49" s="8">
        <v>900</v>
      </c>
      <c r="U49" s="8">
        <v>900</v>
      </c>
      <c r="V49" s="8">
        <v>900.00011487178597</v>
      </c>
      <c r="W49" s="8">
        <v>900.00017105555003</v>
      </c>
      <c r="X49" s="8">
        <v>900.00017115885998</v>
      </c>
      <c r="Y49" s="8">
        <v>1187.99207</v>
      </c>
      <c r="Z49" s="8">
        <v>1213.5225800000001</v>
      </c>
      <c r="AA49" s="8">
        <v>1213.5225800000001</v>
      </c>
      <c r="AB49" s="8">
        <v>1529.9016000000001</v>
      </c>
      <c r="AC49" s="8">
        <v>1557.77026</v>
      </c>
    </row>
    <row r="50" spans="1:29">
      <c r="A50" s="16" t="s">
        <v>95</v>
      </c>
      <c r="B50" s="16" t="s">
        <v>102</v>
      </c>
      <c r="C50" s="16" t="s">
        <v>137</v>
      </c>
      <c r="D50" s="16" t="s">
        <v>9</v>
      </c>
      <c r="E50" s="8">
        <v>0</v>
      </c>
      <c r="F50" s="8">
        <v>0</v>
      </c>
      <c r="G50" s="8">
        <v>0</v>
      </c>
      <c r="H50" s="8">
        <v>48.252022955800001</v>
      </c>
      <c r="I50" s="8">
        <v>48.25202295647</v>
      </c>
      <c r="J50" s="8">
        <v>48.252022957680005</v>
      </c>
      <c r="K50" s="8">
        <v>48.252022959729999</v>
      </c>
      <c r="L50" s="8">
        <v>48.252022962920002</v>
      </c>
      <c r="M50" s="8">
        <v>48.252023077320004</v>
      </c>
      <c r="N50" s="8">
        <v>48.252023085339999</v>
      </c>
      <c r="O50" s="8">
        <v>48.252023103650004</v>
      </c>
      <c r="P50" s="8">
        <v>48.252023141350001</v>
      </c>
      <c r="Q50" s="8">
        <v>48.252023161560004</v>
      </c>
      <c r="R50" s="8">
        <v>48.252023173990004</v>
      </c>
      <c r="S50" s="8">
        <v>48.252023185590005</v>
      </c>
      <c r="T50" s="8">
        <v>48.252023221080002</v>
      </c>
      <c r="U50" s="8">
        <v>48.252023263920002</v>
      </c>
      <c r="V50" s="8">
        <v>48.252023324940005</v>
      </c>
      <c r="W50" s="8">
        <v>48.252023365090004</v>
      </c>
      <c r="X50" s="8">
        <v>48.252023428100003</v>
      </c>
      <c r="Y50" s="8">
        <v>48.252081406999999</v>
      </c>
      <c r="Z50" s="8">
        <v>48.252082088439998</v>
      </c>
      <c r="AA50" s="8">
        <v>48.252082212970002</v>
      </c>
      <c r="AB50" s="8">
        <v>48.252082256769995</v>
      </c>
      <c r="AC50" s="8">
        <v>48.252082615569996</v>
      </c>
    </row>
    <row r="51" spans="1:29">
      <c r="A51" s="16" t="s">
        <v>95</v>
      </c>
      <c r="B51" s="16" t="s">
        <v>103</v>
      </c>
      <c r="C51" s="16" t="s">
        <v>27</v>
      </c>
      <c r="D51" s="16" t="s">
        <v>9</v>
      </c>
      <c r="E51" s="8">
        <v>1800.890014648437</v>
      </c>
      <c r="F51" s="8">
        <v>1800.890014648437</v>
      </c>
      <c r="G51" s="8">
        <v>1800.890014648437</v>
      </c>
      <c r="H51" s="8">
        <v>4826.445514648437</v>
      </c>
      <c r="I51" s="8">
        <v>4826.445514648437</v>
      </c>
      <c r="J51" s="8">
        <v>4826.445514648437</v>
      </c>
      <c r="K51" s="8">
        <v>4826.445514648437</v>
      </c>
      <c r="L51" s="8">
        <v>4826.445514648437</v>
      </c>
      <c r="M51" s="8">
        <v>4826.445514648437</v>
      </c>
      <c r="N51" s="8">
        <v>4826.445514648437</v>
      </c>
      <c r="O51" s="8">
        <v>4826.445514648437</v>
      </c>
      <c r="P51" s="8">
        <v>4826.445514648437</v>
      </c>
      <c r="Q51" s="8">
        <v>4826.445514648437</v>
      </c>
      <c r="R51" s="8">
        <v>4826.445514648437</v>
      </c>
      <c r="S51" s="8">
        <v>4826.445514648437</v>
      </c>
      <c r="T51" s="8">
        <v>4826.445514648437</v>
      </c>
      <c r="U51" s="8">
        <v>4826.445514648437</v>
      </c>
      <c r="V51" s="8">
        <v>4826.445514648437</v>
      </c>
      <c r="W51" s="8">
        <v>4373.5555000000004</v>
      </c>
      <c r="X51" s="8">
        <v>4373.5555000000004</v>
      </c>
      <c r="Y51" s="8">
        <v>4373.5555000000004</v>
      </c>
      <c r="Z51" s="8">
        <v>4373.5555000000004</v>
      </c>
      <c r="AA51" s="8">
        <v>4373.5555000000004</v>
      </c>
      <c r="AB51" s="8">
        <v>4373.5555000000004</v>
      </c>
      <c r="AC51" s="8">
        <v>4438.3474000000006</v>
      </c>
    </row>
    <row r="52" spans="1:29">
      <c r="A52" s="16" t="s">
        <v>95</v>
      </c>
      <c r="B52" s="16" t="s">
        <v>104</v>
      </c>
      <c r="C52" s="16" t="s">
        <v>138</v>
      </c>
      <c r="D52" s="16" t="s">
        <v>9</v>
      </c>
      <c r="E52" s="8">
        <v>0</v>
      </c>
      <c r="F52" s="8">
        <v>0</v>
      </c>
      <c r="G52" s="8">
        <v>0</v>
      </c>
      <c r="H52" s="8">
        <v>2.9570132000000002E-4</v>
      </c>
      <c r="I52" s="8">
        <v>2.957015E-4</v>
      </c>
      <c r="J52" s="8">
        <v>2.957023E-4</v>
      </c>
      <c r="K52" s="8">
        <v>2.9570506999999999E-4</v>
      </c>
      <c r="L52" s="8">
        <v>2.9571235000000001E-4</v>
      </c>
      <c r="M52" s="8">
        <v>2.9594814999999998E-4</v>
      </c>
      <c r="N52" s="8">
        <v>2.9595382999999999E-4</v>
      </c>
      <c r="O52" s="8">
        <v>2.9596355000000002E-4</v>
      </c>
      <c r="P52" s="8">
        <v>2.9597952000000002E-4</v>
      </c>
      <c r="Q52" s="8">
        <v>2.9598850000000002E-4</v>
      </c>
      <c r="R52" s="8">
        <v>2.9599748000000003E-4</v>
      </c>
      <c r="S52" s="8">
        <v>2.960142E-4</v>
      </c>
      <c r="T52" s="8">
        <v>2.9614039999999999E-4</v>
      </c>
      <c r="U52" s="8">
        <v>2.9626510000000002E-4</v>
      </c>
      <c r="V52" s="8">
        <v>2.964749E-4</v>
      </c>
      <c r="W52" s="8">
        <v>2.9685226E-4</v>
      </c>
      <c r="X52" s="8">
        <v>2.9702830000000001E-4</v>
      </c>
      <c r="Y52" s="8">
        <v>8.2498206999999997E-4</v>
      </c>
      <c r="Z52" s="8">
        <v>8.2503503999999995E-4</v>
      </c>
      <c r="AA52" s="8">
        <v>8.2505670000000003E-4</v>
      </c>
      <c r="AB52" s="8">
        <v>8.2508069999999998E-4</v>
      </c>
      <c r="AC52" s="8">
        <v>900.00587074199996</v>
      </c>
    </row>
    <row r="53" spans="1:29">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165</v>
      </c>
      <c r="B54" s="16" t="s">
        <v>106</v>
      </c>
      <c r="C54" s="16" t="s">
        <v>140</v>
      </c>
      <c r="D54" s="16" t="s">
        <v>9</v>
      </c>
      <c r="E54" s="8">
        <v>442.47999572753901</v>
      </c>
      <c r="F54" s="8">
        <v>693.39164572753907</v>
      </c>
      <c r="G54" s="8">
        <v>1972.4177357275389</v>
      </c>
      <c r="H54" s="8">
        <v>2607.1463957275391</v>
      </c>
      <c r="I54" s="8">
        <v>2607.1463957275391</v>
      </c>
      <c r="J54" s="8">
        <v>2607.1463957275391</v>
      </c>
      <c r="K54" s="8">
        <v>2607.1463957275391</v>
      </c>
      <c r="L54" s="8">
        <v>2607.1463957275391</v>
      </c>
      <c r="M54" s="8">
        <v>2607.1463957275391</v>
      </c>
      <c r="N54" s="8">
        <v>2607.1463957275391</v>
      </c>
      <c r="O54" s="8">
        <v>2607.1463957275391</v>
      </c>
      <c r="P54" s="8">
        <v>2607.1463957275391</v>
      </c>
      <c r="Q54" s="8">
        <v>2434.6664000000001</v>
      </c>
      <c r="R54" s="8">
        <v>2434.6664000000001</v>
      </c>
      <c r="S54" s="8">
        <v>2434.6664000000001</v>
      </c>
      <c r="T54" s="8">
        <v>2434.6664000000001</v>
      </c>
      <c r="U54" s="8">
        <v>2434.6664000000001</v>
      </c>
      <c r="V54" s="8">
        <v>2164.6664000000001</v>
      </c>
      <c r="W54" s="8">
        <v>3723.5789999999997</v>
      </c>
      <c r="X54" s="8">
        <v>4086.8822999999998</v>
      </c>
      <c r="Y54" s="8">
        <v>5996.7189699999999</v>
      </c>
      <c r="Z54" s="8">
        <v>5996.7189699999999</v>
      </c>
      <c r="AA54" s="8">
        <v>5996.7189699999999</v>
      </c>
      <c r="AB54" s="8">
        <v>5996.7189699999999</v>
      </c>
      <c r="AC54" s="8">
        <v>6638.8721000000005</v>
      </c>
    </row>
    <row r="55" spans="1:29">
      <c r="A55" s="16" t="s">
        <v>165</v>
      </c>
      <c r="B55" s="16" t="s">
        <v>107</v>
      </c>
      <c r="C55" s="16" t="s">
        <v>141</v>
      </c>
      <c r="D55" s="16" t="s">
        <v>9</v>
      </c>
      <c r="E55" s="8">
        <v>731.19000244140602</v>
      </c>
      <c r="F55" s="8">
        <v>731.19000244140602</v>
      </c>
      <c r="G55" s="8">
        <v>746.978779441406</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c r="A56" s="16" t="s">
        <v>165</v>
      </c>
      <c r="B56" s="16" t="s">
        <v>108</v>
      </c>
      <c r="C56" s="16" t="s">
        <v>142</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1.2567072999999999E-4</v>
      </c>
      <c r="Y56" s="8">
        <v>1.2589883000000001E-4</v>
      </c>
      <c r="Z56" s="8">
        <v>1.9616794999999999E-4</v>
      </c>
      <c r="AA56" s="8">
        <v>1.9628239E-4</v>
      </c>
      <c r="AB56" s="8">
        <v>3.9826378000000002E-4</v>
      </c>
      <c r="AC56" s="8">
        <v>3.9878313000000002E-4</v>
      </c>
    </row>
    <row r="57" spans="1:29">
      <c r="A57" s="16" t="s">
        <v>165</v>
      </c>
      <c r="B57" s="16" t="s">
        <v>109</v>
      </c>
      <c r="C57" s="16" t="s">
        <v>143</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2.8694058999999999E-4</v>
      </c>
      <c r="AC57" s="8">
        <v>2.8738742000000001E-4</v>
      </c>
    </row>
    <row r="58" spans="1:29">
      <c r="A58" s="16" t="s">
        <v>165</v>
      </c>
      <c r="B58" s="16" t="s">
        <v>110</v>
      </c>
      <c r="C58" s="16" t="s">
        <v>144</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1.1097915999999999E-4</v>
      </c>
      <c r="AC58" s="8">
        <v>1.1110083999999999E-4</v>
      </c>
    </row>
    <row r="59" spans="1:29">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165</v>
      </c>
      <c r="B60" s="16" t="s">
        <v>112</v>
      </c>
      <c r="C60" s="16" t="s">
        <v>146</v>
      </c>
      <c r="D60" s="16" t="s">
        <v>9</v>
      </c>
      <c r="E60" s="8">
        <v>113</v>
      </c>
      <c r="F60" s="8">
        <v>357.97942</v>
      </c>
      <c r="G60" s="8">
        <v>400.10445000000004</v>
      </c>
      <c r="H60" s="8">
        <v>400.13132999999999</v>
      </c>
      <c r="I60" s="8">
        <v>400.13132999999999</v>
      </c>
      <c r="J60" s="8">
        <v>400.13132999999999</v>
      </c>
      <c r="K60" s="8">
        <v>400.13132999999999</v>
      </c>
      <c r="L60" s="8">
        <v>400.13132999999999</v>
      </c>
      <c r="M60" s="8">
        <v>400.13132999999999</v>
      </c>
      <c r="N60" s="8">
        <v>400.13132999999999</v>
      </c>
      <c r="O60" s="8">
        <v>400.13132999999999</v>
      </c>
      <c r="P60" s="8">
        <v>400.13132999999999</v>
      </c>
      <c r="Q60" s="8">
        <v>400.13132999999999</v>
      </c>
      <c r="R60" s="8">
        <v>400.13132999999999</v>
      </c>
      <c r="S60" s="8">
        <v>287.13132999999999</v>
      </c>
      <c r="T60" s="8">
        <v>287.13132999999999</v>
      </c>
      <c r="U60" s="8">
        <v>287.13132999999999</v>
      </c>
      <c r="V60" s="8">
        <v>287.13132999999999</v>
      </c>
      <c r="W60" s="8">
        <v>287.13132999999999</v>
      </c>
      <c r="X60" s="8">
        <v>300</v>
      </c>
      <c r="Y60" s="8">
        <v>300</v>
      </c>
      <c r="Z60" s="8">
        <v>368.42104999999998</v>
      </c>
      <c r="AA60" s="8">
        <v>368.42104999999998</v>
      </c>
      <c r="AB60" s="8">
        <v>368.42104999999998</v>
      </c>
      <c r="AC60" s="8">
        <v>368.42104999999998</v>
      </c>
    </row>
    <row r="61" spans="1:29">
      <c r="A61" s="16" t="s">
        <v>165</v>
      </c>
      <c r="B61" s="16" t="s">
        <v>190</v>
      </c>
      <c r="C61" s="16" t="s">
        <v>191</v>
      </c>
      <c r="D61" s="16" t="s">
        <v>9</v>
      </c>
      <c r="E61" s="8">
        <v>516</v>
      </c>
      <c r="F61" s="8">
        <v>516</v>
      </c>
      <c r="G61" s="8">
        <v>788.27649999999994</v>
      </c>
      <c r="H61" s="8">
        <v>916.00130724420001</v>
      </c>
      <c r="I61" s="8">
        <v>916.00130724430005</v>
      </c>
      <c r="J61" s="8">
        <v>916.00130724450003</v>
      </c>
      <c r="K61" s="8">
        <v>916.00130724509995</v>
      </c>
      <c r="L61" s="8">
        <v>916.00130724739995</v>
      </c>
      <c r="M61" s="8">
        <v>916.00130724979999</v>
      </c>
      <c r="N61" s="8">
        <v>916.00130725880001</v>
      </c>
      <c r="O61" s="8">
        <v>916.00130731460001</v>
      </c>
      <c r="P61" s="8">
        <v>916.00130744570004</v>
      </c>
      <c r="Q61" s="8">
        <v>916.00130745859997</v>
      </c>
      <c r="R61" s="8">
        <v>916.00130748740003</v>
      </c>
      <c r="S61" s="8">
        <v>916.00130751899997</v>
      </c>
      <c r="T61" s="8">
        <v>916.00130775989999</v>
      </c>
      <c r="U61" s="8">
        <v>916.00130905599997</v>
      </c>
      <c r="V61" s="8">
        <v>916.00130909680001</v>
      </c>
      <c r="W61" s="8">
        <v>916.00130925559995</v>
      </c>
      <c r="X61" s="8">
        <v>1251.97333</v>
      </c>
      <c r="Y61" s="8">
        <v>1292.0681999999999</v>
      </c>
      <c r="Z61" s="8">
        <v>1292.0681999999999</v>
      </c>
      <c r="AA61" s="8">
        <v>1292.0681999999999</v>
      </c>
      <c r="AB61" s="8">
        <v>1292.0681999999999</v>
      </c>
      <c r="AC61" s="8">
        <v>1916</v>
      </c>
    </row>
    <row r="62" spans="1:29">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166</v>
      </c>
      <c r="B64" s="16" t="s">
        <v>115</v>
      </c>
      <c r="C64" s="16" t="s">
        <v>149</v>
      </c>
      <c r="D64" s="16" t="s">
        <v>9</v>
      </c>
      <c r="E64" s="8">
        <v>1934.499977111815</v>
      </c>
      <c r="F64" s="8">
        <v>1934.499977111815</v>
      </c>
      <c r="G64" s="8">
        <v>1934.499977111815</v>
      </c>
      <c r="H64" s="8">
        <v>2634.499977111815</v>
      </c>
      <c r="I64" s="8">
        <v>2581.999977111815</v>
      </c>
      <c r="J64" s="8">
        <v>2581.999977111815</v>
      </c>
      <c r="K64" s="8">
        <v>2581.999977111815</v>
      </c>
      <c r="L64" s="8">
        <v>2581.999977111815</v>
      </c>
      <c r="M64" s="8">
        <v>2389.999977111815</v>
      </c>
      <c r="N64" s="8">
        <v>2389.999977111815</v>
      </c>
      <c r="O64" s="8">
        <v>2389.999977111815</v>
      </c>
      <c r="P64" s="8">
        <v>2389.999977111815</v>
      </c>
      <c r="Q64" s="8">
        <v>2389.999977111815</v>
      </c>
      <c r="R64" s="8">
        <v>2389.999977111815</v>
      </c>
      <c r="S64" s="8">
        <v>2389.999977111815</v>
      </c>
      <c r="T64" s="8">
        <v>2389.999977111815</v>
      </c>
      <c r="U64" s="8">
        <v>2358.9499778747545</v>
      </c>
      <c r="V64" s="8">
        <v>2227.7499809265128</v>
      </c>
      <c r="W64" s="8">
        <v>1835.7999839782706</v>
      </c>
      <c r="X64" s="8">
        <v>1835.7999839782706</v>
      </c>
      <c r="Y64" s="8">
        <v>1835.7999839782706</v>
      </c>
      <c r="Z64" s="8">
        <v>1567.1001066855711</v>
      </c>
      <c r="AA64" s="8">
        <v>1567.100106762761</v>
      </c>
      <c r="AB64" s="8">
        <v>909.00013732460002</v>
      </c>
      <c r="AC64" s="8">
        <v>909.00013742919998</v>
      </c>
    </row>
    <row r="65" spans="1:29">
      <c r="A65" s="16" t="s">
        <v>166</v>
      </c>
      <c r="B65" s="16" t="s">
        <v>116</v>
      </c>
      <c r="C65" s="16" t="s">
        <v>150</v>
      </c>
      <c r="D65" s="16" t="s">
        <v>9</v>
      </c>
      <c r="E65" s="8">
        <v>3170.6600036621071</v>
      </c>
      <c r="F65" s="8">
        <v>3170.6600036621071</v>
      </c>
      <c r="G65" s="8">
        <v>3170.6600036621071</v>
      </c>
      <c r="H65" s="8">
        <v>3170.660115360597</v>
      </c>
      <c r="I65" s="8">
        <v>3170.6601153608572</v>
      </c>
      <c r="J65" s="8">
        <v>3170.660115361587</v>
      </c>
      <c r="K65" s="8">
        <v>3170.6601153630872</v>
      </c>
      <c r="L65" s="8">
        <v>3170.6601153657671</v>
      </c>
      <c r="M65" s="8">
        <v>3170.660115522217</v>
      </c>
      <c r="N65" s="8">
        <v>3170.6601155306071</v>
      </c>
      <c r="O65" s="8">
        <v>3170.6601155449512</v>
      </c>
      <c r="P65" s="8">
        <v>3103.460118607019</v>
      </c>
      <c r="Q65" s="8">
        <v>2683.4601186168647</v>
      </c>
      <c r="R65" s="8">
        <v>2683.4601186278251</v>
      </c>
      <c r="S65" s="8">
        <v>2501.7601216954627</v>
      </c>
      <c r="T65" s="8">
        <v>2501.7601217184529</v>
      </c>
      <c r="U65" s="8">
        <v>2482.2601217625725</v>
      </c>
      <c r="V65" s="8">
        <v>2289.6601157443783</v>
      </c>
      <c r="W65" s="8">
        <v>2289.660115817604</v>
      </c>
      <c r="X65" s="8">
        <v>1426.100118547605</v>
      </c>
      <c r="Y65" s="8">
        <v>1426.1001187496649</v>
      </c>
      <c r="Z65" s="8">
        <v>1268.600335775315</v>
      </c>
      <c r="AA65" s="8">
        <v>1268.6003359210749</v>
      </c>
      <c r="AB65" s="8">
        <v>1268.6003364447649</v>
      </c>
      <c r="AC65" s="8">
        <v>1268.6003364799549</v>
      </c>
    </row>
    <row r="66" spans="1:29">
      <c r="A66" s="16" t="s">
        <v>166</v>
      </c>
      <c r="B66" s="16" t="s">
        <v>117</v>
      </c>
      <c r="C66" s="16" t="s">
        <v>151</v>
      </c>
      <c r="D66" s="16" t="s">
        <v>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1.1930673E-4</v>
      </c>
      <c r="AA66" s="8">
        <v>1.1942533E-4</v>
      </c>
      <c r="AB66" s="8">
        <v>1.2886741E-4</v>
      </c>
      <c r="AC66" s="8">
        <v>1.2918607000000001E-4</v>
      </c>
    </row>
    <row r="67" spans="1:29">
      <c r="A67" s="16" t="s">
        <v>166</v>
      </c>
      <c r="B67" s="16" t="s">
        <v>118</v>
      </c>
      <c r="C67" s="16" t="s">
        <v>152</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1.09612934E-4</v>
      </c>
      <c r="AC67" s="8">
        <v>3.2925187000000002E-4</v>
      </c>
    </row>
    <row r="68" spans="1:29">
      <c r="A68" s="16" t="s">
        <v>167</v>
      </c>
      <c r="B68" s="16" t="s">
        <v>119</v>
      </c>
      <c r="C68" s="16" t="s">
        <v>153</v>
      </c>
      <c r="D68" s="16" t="s">
        <v>9</v>
      </c>
      <c r="E68" s="8">
        <v>324.5</v>
      </c>
      <c r="F68" s="8">
        <v>324.5</v>
      </c>
      <c r="G68" s="8">
        <v>324.5</v>
      </c>
      <c r="H68" s="8">
        <v>324.5</v>
      </c>
      <c r="I68" s="8">
        <v>324.5</v>
      </c>
      <c r="J68" s="8">
        <v>324.5</v>
      </c>
      <c r="K68" s="8">
        <v>324.5</v>
      </c>
      <c r="L68" s="8">
        <v>324.5</v>
      </c>
      <c r="M68" s="8">
        <v>324.5</v>
      </c>
      <c r="N68" s="8">
        <v>198</v>
      </c>
      <c r="O68" s="8">
        <v>198</v>
      </c>
      <c r="P68" s="8">
        <v>198</v>
      </c>
      <c r="Q68" s="8">
        <v>39</v>
      </c>
      <c r="R68" s="8">
        <v>39</v>
      </c>
      <c r="S68" s="8">
        <v>0</v>
      </c>
      <c r="T68" s="8">
        <v>0</v>
      </c>
      <c r="U68" s="8">
        <v>3.4720535000000002E-4</v>
      </c>
      <c r="V68" s="8">
        <v>3.4807608000000001E-4</v>
      </c>
      <c r="W68" s="8">
        <v>3.481833E-4</v>
      </c>
      <c r="X68" s="8">
        <v>4.9133909999999996E-4</v>
      </c>
      <c r="Y68" s="8">
        <v>4.9149040000000005E-4</v>
      </c>
      <c r="Z68" s="8">
        <v>8.8795947999999994E-4</v>
      </c>
      <c r="AA68" s="8">
        <v>8.880859599999999E-4</v>
      </c>
      <c r="AB68" s="8">
        <v>9.6913165000000003E-4</v>
      </c>
      <c r="AC68" s="8">
        <v>9.6936962E-4</v>
      </c>
    </row>
    <row r="69" spans="1:29">
      <c r="A69" s="16" t="s">
        <v>167</v>
      </c>
      <c r="B69" s="16" t="s">
        <v>120</v>
      </c>
      <c r="C69" s="16" t="s">
        <v>154</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167</v>
      </c>
      <c r="B70" s="16" t="s">
        <v>121</v>
      </c>
      <c r="C70" s="16" t="s">
        <v>155</v>
      </c>
      <c r="D70" s="16" t="s">
        <v>9</v>
      </c>
      <c r="E70" s="8">
        <v>1756.0600090026815</v>
      </c>
      <c r="F70" s="8">
        <v>1756.0600090026815</v>
      </c>
      <c r="G70" s="8">
        <v>1756.0600090026815</v>
      </c>
      <c r="H70" s="8">
        <v>1756.0600090026815</v>
      </c>
      <c r="I70" s="8">
        <v>1756.0600090026815</v>
      </c>
      <c r="J70" s="8">
        <v>1756.0600090026815</v>
      </c>
      <c r="K70" s="8">
        <v>1756.0600090026815</v>
      </c>
      <c r="L70" s="8">
        <v>1657.3600120544393</v>
      </c>
      <c r="M70" s="8">
        <v>1657.3600120544393</v>
      </c>
      <c r="N70" s="8">
        <v>1585.9600105285604</v>
      </c>
      <c r="O70" s="8">
        <v>1401.1600074768035</v>
      </c>
      <c r="P70" s="8">
        <v>1401.1600074768035</v>
      </c>
      <c r="Q70" s="8">
        <v>1401.1600074768035</v>
      </c>
      <c r="R70" s="8">
        <v>1074.460006713864</v>
      </c>
      <c r="S70" s="8">
        <v>1074.460006713864</v>
      </c>
      <c r="T70" s="8">
        <v>1074.460006713864</v>
      </c>
      <c r="U70" s="8">
        <v>1368.5872367138641</v>
      </c>
      <c r="V70" s="8">
        <v>1154.727236103513</v>
      </c>
      <c r="W70" s="8">
        <v>1154.727236103513</v>
      </c>
      <c r="X70" s="8">
        <v>1239.070806103513</v>
      </c>
      <c r="Y70" s="8">
        <v>1239.070806103513</v>
      </c>
      <c r="Z70" s="8">
        <v>1285.0310061035129</v>
      </c>
      <c r="AA70" s="8">
        <v>1285.0310061035129</v>
      </c>
      <c r="AB70" s="8">
        <v>1285.0310061035129</v>
      </c>
      <c r="AC70" s="8">
        <v>1285.0310061035129</v>
      </c>
    </row>
    <row r="71" spans="1:29">
      <c r="A71" s="16" t="s">
        <v>167</v>
      </c>
      <c r="B71" s="16" t="s">
        <v>122</v>
      </c>
      <c r="C71" s="16" t="s">
        <v>156</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1.07665845E-4</v>
      </c>
      <c r="U71" s="8">
        <v>1.3360527E-4</v>
      </c>
      <c r="V71" s="8">
        <v>1.3372807E-4</v>
      </c>
      <c r="W71" s="8">
        <v>2.1879266000000001E-4</v>
      </c>
      <c r="X71" s="8">
        <v>2.1891712000000001E-4</v>
      </c>
      <c r="Y71" s="8">
        <v>2.1903687999999999E-4</v>
      </c>
      <c r="Z71" s="8">
        <v>3.3365673E-4</v>
      </c>
      <c r="AA71" s="8">
        <v>3.3378735000000001E-4</v>
      </c>
      <c r="AB71" s="8">
        <v>4.9747930999999995E-4</v>
      </c>
      <c r="AC71" s="8">
        <v>4.9777700000000003E-4</v>
      </c>
    </row>
    <row r="72" spans="1:29">
      <c r="A72" s="16" t="s">
        <v>167</v>
      </c>
      <c r="B72" s="16" t="s">
        <v>123</v>
      </c>
      <c r="C72" s="16" t="s">
        <v>157</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c r="A73" s="16" t="s">
        <v>167</v>
      </c>
      <c r="B73" s="16" t="s">
        <v>124</v>
      </c>
      <c r="C73" s="16" t="s">
        <v>158</v>
      </c>
      <c r="D73" s="16" t="s">
        <v>9</v>
      </c>
      <c r="E73" s="8">
        <v>0</v>
      </c>
      <c r="F73" s="8">
        <v>0</v>
      </c>
      <c r="G73" s="8">
        <v>0</v>
      </c>
      <c r="H73" s="8">
        <v>600.00044113685999</v>
      </c>
      <c r="I73" s="8">
        <v>600.00044113793001</v>
      </c>
      <c r="J73" s="8">
        <v>600.00044114006005</v>
      </c>
      <c r="K73" s="8">
        <v>600.00044114319996</v>
      </c>
      <c r="L73" s="8">
        <v>600.00044114473997</v>
      </c>
      <c r="M73" s="8">
        <v>600.00044114972002</v>
      </c>
      <c r="N73" s="8">
        <v>600.00044115929995</v>
      </c>
      <c r="O73" s="8">
        <v>600.00044118863002</v>
      </c>
      <c r="P73" s="8">
        <v>600.00044126399996</v>
      </c>
      <c r="Q73" s="8">
        <v>600.00044128823004</v>
      </c>
      <c r="R73" s="8">
        <v>600.00044130900005</v>
      </c>
      <c r="S73" s="8">
        <v>600.00044132549999</v>
      </c>
      <c r="T73" s="8">
        <v>600.00044153337001</v>
      </c>
      <c r="U73" s="8">
        <v>600.00044154909995</v>
      </c>
      <c r="V73" s="8">
        <v>600.00044156555998</v>
      </c>
      <c r="W73" s="8">
        <v>600.00044158916</v>
      </c>
      <c r="X73" s="8">
        <v>600.00044174131006</v>
      </c>
      <c r="Y73" s="8">
        <v>1346.7012999999999</v>
      </c>
      <c r="Z73" s="8">
        <v>2115.3868000000002</v>
      </c>
      <c r="AA73" s="8">
        <v>2115.3868000000002</v>
      </c>
      <c r="AB73" s="8">
        <v>2115.3868000000002</v>
      </c>
      <c r="AC73" s="8">
        <v>2115.3868000000002</v>
      </c>
    </row>
    <row r="74" spans="1:29">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167</v>
      </c>
      <c r="B75" s="16" t="s">
        <v>126</v>
      </c>
      <c r="C75" s="16" t="s">
        <v>160</v>
      </c>
      <c r="D75" s="16" t="s">
        <v>9</v>
      </c>
      <c r="E75" s="8">
        <v>136</v>
      </c>
      <c r="F75" s="8">
        <v>136</v>
      </c>
      <c r="G75" s="8">
        <v>136</v>
      </c>
      <c r="H75" s="8">
        <v>136</v>
      </c>
      <c r="I75" s="8">
        <v>70</v>
      </c>
      <c r="J75" s="8">
        <v>70</v>
      </c>
      <c r="K75" s="8">
        <v>70</v>
      </c>
      <c r="L75" s="8">
        <v>70</v>
      </c>
      <c r="M75" s="8">
        <v>70</v>
      </c>
      <c r="N75" s="8">
        <v>0</v>
      </c>
      <c r="O75" s="8">
        <v>0</v>
      </c>
      <c r="P75" s="8">
        <v>0</v>
      </c>
      <c r="Q75" s="8">
        <v>0</v>
      </c>
      <c r="R75" s="8">
        <v>0</v>
      </c>
      <c r="S75" s="8">
        <v>0</v>
      </c>
      <c r="T75" s="8">
        <v>3.9062519000000002E-4</v>
      </c>
      <c r="U75" s="8">
        <v>3.9166392999999996E-4</v>
      </c>
      <c r="V75" s="8">
        <v>3.9189492000000001E-4</v>
      </c>
      <c r="W75" s="8">
        <v>168.24120771470001</v>
      </c>
      <c r="X75" s="8">
        <v>168.24120789440002</v>
      </c>
      <c r="Y75" s="8">
        <v>168.2412081226</v>
      </c>
      <c r="Z75" s="8">
        <v>168.24120860340003</v>
      </c>
      <c r="AA75" s="8">
        <v>168.24120866300001</v>
      </c>
      <c r="AB75" s="8">
        <v>200.8209687703</v>
      </c>
      <c r="AC75" s="8">
        <v>203.0025488661</v>
      </c>
    </row>
    <row r="76" spans="1:29">
      <c r="A76" s="16" t="s">
        <v>167</v>
      </c>
      <c r="B76" s="16" t="s">
        <v>127</v>
      </c>
      <c r="C76" s="16" t="s">
        <v>161</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1.9876253999999999E-4</v>
      </c>
      <c r="AC76" s="8">
        <v>9.7200177000000007E-4</v>
      </c>
    </row>
    <row r="77" spans="1:29">
      <c r="A77" s="16" t="s">
        <v>168</v>
      </c>
      <c r="B77" s="16" t="s">
        <v>128</v>
      </c>
      <c r="C77" s="16" t="s">
        <v>162</v>
      </c>
      <c r="D77" s="16" t="s">
        <v>9</v>
      </c>
      <c r="E77" s="8">
        <v>168</v>
      </c>
      <c r="F77" s="8">
        <v>168</v>
      </c>
      <c r="G77" s="8">
        <v>168</v>
      </c>
      <c r="H77" s="8">
        <v>168</v>
      </c>
      <c r="I77" s="8">
        <v>168</v>
      </c>
      <c r="J77" s="8">
        <v>168</v>
      </c>
      <c r="K77" s="8">
        <v>168</v>
      </c>
      <c r="L77" s="8">
        <v>168</v>
      </c>
      <c r="M77" s="8">
        <v>168</v>
      </c>
      <c r="N77" s="8">
        <v>168</v>
      </c>
      <c r="O77" s="8">
        <v>168</v>
      </c>
      <c r="P77" s="8">
        <v>168</v>
      </c>
      <c r="Q77" s="8">
        <v>168</v>
      </c>
      <c r="R77" s="8">
        <v>168.00015370776001</v>
      </c>
      <c r="S77" s="8">
        <v>168.00015370807</v>
      </c>
      <c r="T77" s="8">
        <v>168.00015370833</v>
      </c>
      <c r="U77" s="8">
        <v>168.00015370860001</v>
      </c>
      <c r="V77" s="8">
        <v>168.0001537089</v>
      </c>
      <c r="W77" s="8">
        <v>168.00015370922</v>
      </c>
      <c r="X77" s="8">
        <v>168.00015370963001</v>
      </c>
      <c r="Y77" s="8">
        <v>168.00015371012</v>
      </c>
      <c r="Z77" s="8">
        <v>168.00015371076</v>
      </c>
      <c r="AA77" s="8">
        <v>168.00015371160001</v>
      </c>
      <c r="AB77" s="8">
        <v>168.00015371281</v>
      </c>
      <c r="AC77" s="8">
        <v>1.5371518E-4</v>
      </c>
    </row>
    <row r="78" spans="1:29">
      <c r="A78" s="16" t="s">
        <v>168</v>
      </c>
      <c r="B78" s="16" t="s">
        <v>129</v>
      </c>
      <c r="C78" s="16" t="s">
        <v>163</v>
      </c>
      <c r="D78" s="16" t="s">
        <v>9</v>
      </c>
      <c r="E78" s="8">
        <v>251.34999847412098</v>
      </c>
      <c r="F78" s="8">
        <v>251.34999847412098</v>
      </c>
      <c r="G78" s="8">
        <v>251.34999847412098</v>
      </c>
      <c r="H78" s="8">
        <v>251.34999847412098</v>
      </c>
      <c r="I78" s="8">
        <v>251.34999847412098</v>
      </c>
      <c r="J78" s="8">
        <v>251.34999847412098</v>
      </c>
      <c r="K78" s="8">
        <v>251.34999847412098</v>
      </c>
      <c r="L78" s="8">
        <v>251.34999847412098</v>
      </c>
      <c r="M78" s="8">
        <v>251.34999847412098</v>
      </c>
      <c r="N78" s="8">
        <v>251.34999847412098</v>
      </c>
      <c r="O78" s="8">
        <v>251.34999847412098</v>
      </c>
      <c r="P78" s="8">
        <v>251.35009860747098</v>
      </c>
      <c r="Q78" s="8">
        <v>251.35011789371097</v>
      </c>
      <c r="R78" s="8">
        <v>251.35029797628096</v>
      </c>
      <c r="S78" s="8">
        <v>251.35029800236097</v>
      </c>
      <c r="T78" s="8">
        <v>251.35029802985096</v>
      </c>
      <c r="U78" s="8">
        <v>251.35029805526099</v>
      </c>
      <c r="V78" s="8">
        <v>251.35029808057098</v>
      </c>
      <c r="W78" s="8">
        <v>251.35029810428099</v>
      </c>
      <c r="X78" s="8">
        <v>251.35029813285098</v>
      </c>
      <c r="Y78" s="8">
        <v>251.35029817014097</v>
      </c>
      <c r="Z78" s="8">
        <v>251.35029820932499</v>
      </c>
      <c r="AA78" s="8">
        <v>251.35029825018097</v>
      </c>
      <c r="AB78" s="8">
        <v>251.35029828738698</v>
      </c>
      <c r="AC78" s="8">
        <v>111.60029833331099</v>
      </c>
    </row>
    <row r="79" spans="1:29">
      <c r="A79" s="16" t="s">
        <v>168</v>
      </c>
      <c r="B79" s="16" t="s">
        <v>130</v>
      </c>
      <c r="C79" s="16" t="s">
        <v>164</v>
      </c>
      <c r="D79" s="16" t="s">
        <v>9</v>
      </c>
      <c r="E79" s="8">
        <v>427.40379999999999</v>
      </c>
      <c r="F79" s="8">
        <v>710.80769999999995</v>
      </c>
      <c r="G79" s="8">
        <v>994.21154999999999</v>
      </c>
      <c r="H79" s="8">
        <v>1290.64761</v>
      </c>
      <c r="I79" s="8">
        <v>1410.3330000000001</v>
      </c>
      <c r="J79" s="8">
        <v>1530.01837</v>
      </c>
      <c r="K79" s="8">
        <v>1649.7037399999999</v>
      </c>
      <c r="L79" s="8">
        <v>1769.3891599999999</v>
      </c>
      <c r="M79" s="8">
        <v>1889.0744999999999</v>
      </c>
      <c r="N79" s="8">
        <v>2008.7599</v>
      </c>
      <c r="O79" s="8">
        <v>2128.4452000000001</v>
      </c>
      <c r="P79" s="8">
        <v>2248.1306</v>
      </c>
      <c r="Q79" s="8">
        <v>2367.8159999999998</v>
      </c>
      <c r="R79" s="8">
        <v>2487.5011999999997</v>
      </c>
      <c r="S79" s="8">
        <v>2487.5011999999997</v>
      </c>
      <c r="T79" s="8">
        <v>2487.5011999999997</v>
      </c>
      <c r="U79" s="8">
        <v>2487.5011999999997</v>
      </c>
      <c r="V79" s="8">
        <v>2487.5011999999997</v>
      </c>
      <c r="W79" s="8">
        <v>2343.5011999999997</v>
      </c>
      <c r="X79" s="8">
        <v>2343.5011999999997</v>
      </c>
      <c r="Y79" s="8">
        <v>2343.5011999999997</v>
      </c>
      <c r="Z79" s="8">
        <v>2343.5011999999997</v>
      </c>
      <c r="AA79" s="8">
        <v>2343.5011999999997</v>
      </c>
      <c r="AB79" s="8">
        <v>2343.5011999999997</v>
      </c>
      <c r="AC79" s="8">
        <v>2343.5011999999997</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c r="A82" s="16" t="s">
        <v>165</v>
      </c>
      <c r="B82" s="16" t="s">
        <v>176</v>
      </c>
      <c r="C82" s="16" t="s">
        <v>170</v>
      </c>
      <c r="D82" s="16" t="s">
        <v>169</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c r="A83" s="16" t="s">
        <v>165</v>
      </c>
      <c r="B83" s="16" t="s">
        <v>177</v>
      </c>
      <c r="C83" s="16" t="s">
        <v>171</v>
      </c>
      <c r="D83" s="16" t="s">
        <v>169</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c r="A84" s="16" t="s">
        <v>166</v>
      </c>
      <c r="B84" s="16" t="s">
        <v>178</v>
      </c>
      <c r="C84" s="16" t="s">
        <v>172</v>
      </c>
      <c r="D84" s="16" t="s">
        <v>169</v>
      </c>
      <c r="E84" s="8">
        <v>0</v>
      </c>
      <c r="F84" s="8">
        <v>0</v>
      </c>
      <c r="G84" s="8">
        <v>499.99997000000002</v>
      </c>
      <c r="H84" s="8">
        <v>2675.3595999999998</v>
      </c>
      <c r="I84" s="8">
        <v>2675.3595999999998</v>
      </c>
      <c r="J84" s="8">
        <v>2675.3595999999998</v>
      </c>
      <c r="K84" s="8">
        <v>2675.3595999999998</v>
      </c>
      <c r="L84" s="8">
        <v>3098.6244999999999</v>
      </c>
      <c r="M84" s="8">
        <v>4550.0722999999998</v>
      </c>
      <c r="N84" s="8">
        <v>4550.0722999999998</v>
      </c>
      <c r="O84" s="8">
        <v>4550.0722999999998</v>
      </c>
      <c r="P84" s="8">
        <v>4550.0722999999998</v>
      </c>
      <c r="Q84" s="8">
        <v>4550.0722999999998</v>
      </c>
      <c r="R84" s="8">
        <v>5052</v>
      </c>
      <c r="S84" s="8">
        <v>5052</v>
      </c>
      <c r="T84" s="8">
        <v>5052</v>
      </c>
      <c r="U84" s="8">
        <v>5052</v>
      </c>
      <c r="V84" s="8">
        <v>5052</v>
      </c>
      <c r="W84" s="8">
        <v>5052</v>
      </c>
      <c r="X84" s="8">
        <v>5052</v>
      </c>
      <c r="Y84" s="8">
        <v>5052</v>
      </c>
      <c r="Z84" s="8">
        <v>5052</v>
      </c>
      <c r="AA84" s="8">
        <v>5052</v>
      </c>
      <c r="AB84" s="8">
        <v>5052</v>
      </c>
      <c r="AC84" s="8">
        <v>5052</v>
      </c>
    </row>
    <row r="85" spans="1:29">
      <c r="A85" s="16" t="s">
        <v>168</v>
      </c>
      <c r="B85" s="16" t="s">
        <v>179</v>
      </c>
      <c r="C85" s="16" t="s">
        <v>175</v>
      </c>
      <c r="D85" s="16" t="s">
        <v>169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166</v>
      </c>
      <c r="B86" s="16" t="s">
        <v>180</v>
      </c>
      <c r="C86" s="16" t="s">
        <v>173</v>
      </c>
      <c r="D86" s="16" t="s">
        <v>169</v>
      </c>
      <c r="E86" s="8">
        <v>0</v>
      </c>
      <c r="F86" s="8">
        <v>0</v>
      </c>
      <c r="G86" s="8">
        <v>0</v>
      </c>
      <c r="H86" s="8">
        <v>234.37537</v>
      </c>
      <c r="I86" s="8">
        <v>234.37537</v>
      </c>
      <c r="J86" s="8">
        <v>234.37537</v>
      </c>
      <c r="K86" s="8">
        <v>234.37537</v>
      </c>
      <c r="L86" s="8">
        <v>234.37537</v>
      </c>
      <c r="M86" s="8">
        <v>1449.9278999999999</v>
      </c>
      <c r="N86" s="8">
        <v>1449.9278999999999</v>
      </c>
      <c r="O86" s="8">
        <v>1449.9278999999999</v>
      </c>
      <c r="P86" s="8">
        <v>2449.9277000000002</v>
      </c>
      <c r="Q86" s="8">
        <v>3449.9277000000002</v>
      </c>
      <c r="R86" s="8">
        <v>3948</v>
      </c>
      <c r="S86" s="8">
        <v>3948</v>
      </c>
      <c r="T86" s="8">
        <v>3948</v>
      </c>
      <c r="U86" s="8">
        <v>3948</v>
      </c>
      <c r="V86" s="8">
        <v>3948</v>
      </c>
      <c r="W86" s="8">
        <v>3948</v>
      </c>
      <c r="X86" s="8">
        <v>3948</v>
      </c>
      <c r="Y86" s="8">
        <v>3948</v>
      </c>
      <c r="Z86" s="8">
        <v>3948</v>
      </c>
      <c r="AA86" s="8">
        <v>3948</v>
      </c>
      <c r="AB86" s="8">
        <v>3948</v>
      </c>
      <c r="AC86" s="8">
        <v>3948</v>
      </c>
    </row>
    <row r="87" spans="1:29">
      <c r="A87" s="16" t="s">
        <v>167</v>
      </c>
      <c r="B87" s="16" t="s">
        <v>181</v>
      </c>
      <c r="C87" s="16" t="s">
        <v>174</v>
      </c>
      <c r="D87" s="16" t="s">
        <v>169</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oPds+M8t6P1UHZPeKf+CtiKjxv/Swk9iMty9SvSWVcxxRS2cLOdvigeCrelblJqCusM8Kg7sZQJc43QcSsZtFQ==" saltValue="O0e10BHgTmJTLZzhjhELFA=="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81D1-E7B1-42C6-A5E4-D947F48891FB}">
  <sheetPr codeName="Sheet33">
    <tabColor rgb="FF57E188"/>
  </sheetPr>
  <dimension ref="A1:AA127"/>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226</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17</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344045.56350000005</v>
      </c>
      <c r="D6" s="8">
        <v>308567.78349999996</v>
      </c>
      <c r="E6" s="8">
        <v>286464.3714</v>
      </c>
      <c r="F6" s="8">
        <v>70317.971519902057</v>
      </c>
      <c r="G6" s="8">
        <v>77753.225596790624</v>
      </c>
      <c r="H6" s="8">
        <v>72160.818413034562</v>
      </c>
      <c r="I6" s="8">
        <v>71228.858487785023</v>
      </c>
      <c r="J6" s="8">
        <v>63792.467225004912</v>
      </c>
      <c r="K6" s="8">
        <v>51532.20892846839</v>
      </c>
      <c r="L6" s="8">
        <v>43817.216957996017</v>
      </c>
      <c r="M6" s="8">
        <v>41426.644649350259</v>
      </c>
      <c r="N6" s="8">
        <v>47229.646935000725</v>
      </c>
      <c r="O6" s="8">
        <v>41936.230579201998</v>
      </c>
      <c r="P6" s="8">
        <v>37790.269703291699</v>
      </c>
      <c r="Q6" s="8">
        <v>25322.142628102221</v>
      </c>
      <c r="R6" s="8">
        <v>23694.07344942055</v>
      </c>
      <c r="S6" s="8">
        <v>16611.8437359319</v>
      </c>
      <c r="T6" s="8">
        <v>15596.209183265899</v>
      </c>
      <c r="U6" s="8">
        <v>13592.138944986498</v>
      </c>
      <c r="V6" s="8">
        <v>13960.545999999998</v>
      </c>
      <c r="W6" s="8">
        <v>12605.718800000001</v>
      </c>
      <c r="X6" s="8">
        <v>9977.6135999999988</v>
      </c>
      <c r="Y6" s="8">
        <v>9123.9145000000008</v>
      </c>
      <c r="Z6" s="8">
        <v>9390.7939000000006</v>
      </c>
      <c r="AA6" s="8">
        <v>8982.3441999999995</v>
      </c>
    </row>
    <row r="7" spans="1:27">
      <c r="A7" s="16" t="s">
        <v>16</v>
      </c>
      <c r="B7" s="16" t="s">
        <v>11</v>
      </c>
      <c r="C7" s="8">
        <v>123813.4155</v>
      </c>
      <c r="D7" s="8">
        <v>119648.07150000001</v>
      </c>
      <c r="E7" s="8">
        <v>79479.676999999996</v>
      </c>
      <c r="F7" s="8">
        <v>21386.131474986982</v>
      </c>
      <c r="G7" s="8">
        <v>20399.61348374658</v>
      </c>
      <c r="H7" s="8">
        <v>19475.873492851682</v>
      </c>
      <c r="I7" s="8">
        <v>15842.78546960502</v>
      </c>
      <c r="J7" s="8">
        <v>18283.521352380722</v>
      </c>
      <c r="K7" s="8">
        <v>16037.391221137799</v>
      </c>
      <c r="L7" s="8">
        <v>13898.31</v>
      </c>
      <c r="M7" s="8">
        <v>13190.843000000001</v>
      </c>
      <c r="N7" s="8">
        <v>13167.035</v>
      </c>
      <c r="O7" s="8">
        <v>8882.9074999999993</v>
      </c>
      <c r="P7" s="8">
        <v>6593.8927999999996</v>
      </c>
      <c r="Q7" s="8">
        <v>9886.2209999999995</v>
      </c>
      <c r="R7" s="8">
        <v>9655.82</v>
      </c>
      <c r="S7" s="8">
        <v>9029.6833000000006</v>
      </c>
      <c r="T7" s="8">
        <v>8869.6564999999991</v>
      </c>
      <c r="U7" s="8">
        <v>7719.1130000000003</v>
      </c>
      <c r="V7" s="8">
        <v>6872.4836999999998</v>
      </c>
      <c r="W7" s="8">
        <v>7067.8639999999996</v>
      </c>
      <c r="X7" s="8">
        <v>0</v>
      </c>
      <c r="Y7" s="8">
        <v>0</v>
      </c>
      <c r="Z7" s="8">
        <v>0</v>
      </c>
      <c r="AA7" s="8">
        <v>0</v>
      </c>
    </row>
    <row r="8" spans="1:27">
      <c r="A8" s="16" t="s">
        <v>16</v>
      </c>
      <c r="B8" s="16" t="s">
        <v>7</v>
      </c>
      <c r="C8" s="8">
        <v>14832.819430967482</v>
      </c>
      <c r="D8" s="8">
        <v>9606.4515525255356</v>
      </c>
      <c r="E8" s="8">
        <v>25732.443434495261</v>
      </c>
      <c r="F8" s="8">
        <v>43126.026580760044</v>
      </c>
      <c r="G8" s="8">
        <v>32048.182054370507</v>
      </c>
      <c r="H8" s="8">
        <v>30158.135887837198</v>
      </c>
      <c r="I8" s="8">
        <v>27611.9703906301</v>
      </c>
      <c r="J8" s="8">
        <v>29913.539053389923</v>
      </c>
      <c r="K8" s="8">
        <v>14613.518527526296</v>
      </c>
      <c r="L8" s="8">
        <v>7787.034733571425</v>
      </c>
      <c r="M8" s="8">
        <v>9978.2508314147872</v>
      </c>
      <c r="N8" s="8">
        <v>10215.598965978774</v>
      </c>
      <c r="O8" s="8">
        <v>12421.198296586663</v>
      </c>
      <c r="P8" s="8">
        <v>12733.031327423985</v>
      </c>
      <c r="Q8" s="8">
        <v>13264.794724391486</v>
      </c>
      <c r="R8" s="8">
        <v>13688.064404361774</v>
      </c>
      <c r="S8" s="8">
        <v>16532.870514857445</v>
      </c>
      <c r="T8" s="8">
        <v>11307.368134017019</v>
      </c>
      <c r="U8" s="8">
        <v>8227.7697030789095</v>
      </c>
      <c r="V8" s="8">
        <v>4431.4099832923539</v>
      </c>
      <c r="W8" s="8">
        <v>6913.186083662983</v>
      </c>
      <c r="X8" s="8">
        <v>6461.7014261928434</v>
      </c>
      <c r="Y8" s="8">
        <v>5901.7535310051098</v>
      </c>
      <c r="Z8" s="8">
        <v>5464.5897783825212</v>
      </c>
      <c r="AA8" s="8">
        <v>3478.3248313262402</v>
      </c>
    </row>
    <row r="9" spans="1:27">
      <c r="A9" s="16" t="s">
        <v>16</v>
      </c>
      <c r="B9" s="16" t="s">
        <v>12</v>
      </c>
      <c r="C9" s="8">
        <v>136.63045000000002</v>
      </c>
      <c r="D9" s="8">
        <v>48.098714999999999</v>
      </c>
      <c r="E9" s="8">
        <v>295.56728000000004</v>
      </c>
      <c r="F9" s="8">
        <v>331.64340000000004</v>
      </c>
      <c r="G9" s="8">
        <v>515.00311999999997</v>
      </c>
      <c r="H9" s="8">
        <v>370.85575</v>
      </c>
      <c r="I9" s="8">
        <v>1394.4665</v>
      </c>
      <c r="J9" s="8">
        <v>340.95021999999994</v>
      </c>
      <c r="K9" s="8">
        <v>135.68581</v>
      </c>
      <c r="L9" s="8">
        <v>68.321929999999995</v>
      </c>
      <c r="M9" s="8">
        <v>83.831670000000003</v>
      </c>
      <c r="N9" s="8">
        <v>161.80364</v>
      </c>
      <c r="O9" s="8">
        <v>214.27646999999999</v>
      </c>
      <c r="P9" s="8">
        <v>0</v>
      </c>
      <c r="Q9" s="8">
        <v>0</v>
      </c>
      <c r="R9" s="8">
        <v>0</v>
      </c>
      <c r="S9" s="8">
        <v>0</v>
      </c>
      <c r="T9" s="8">
        <v>0</v>
      </c>
      <c r="U9" s="8">
        <v>0</v>
      </c>
      <c r="V9" s="8">
        <v>0</v>
      </c>
      <c r="W9" s="8">
        <v>0</v>
      </c>
      <c r="X9" s="8">
        <v>0</v>
      </c>
      <c r="Y9" s="8">
        <v>0</v>
      </c>
      <c r="Z9" s="8">
        <v>0</v>
      </c>
      <c r="AA9" s="8">
        <v>0</v>
      </c>
    </row>
    <row r="10" spans="1:27">
      <c r="A10" s="16" t="s">
        <v>16</v>
      </c>
      <c r="B10" s="16" t="s">
        <v>4</v>
      </c>
      <c r="C10" s="8">
        <v>3773.8589735159694</v>
      </c>
      <c r="D10" s="8">
        <v>1548.4792472580029</v>
      </c>
      <c r="E10" s="8">
        <v>5550.8893432322056</v>
      </c>
      <c r="F10" s="8">
        <v>56901.391366012038</v>
      </c>
      <c r="G10" s="8">
        <v>13730.976082245024</v>
      </c>
      <c r="H10" s="8">
        <v>9390.9394500418421</v>
      </c>
      <c r="I10" s="8">
        <v>21769.996383263198</v>
      </c>
      <c r="J10" s="8">
        <v>8193.3423267067465</v>
      </c>
      <c r="K10" s="8">
        <v>3034.2152578685159</v>
      </c>
      <c r="L10" s="8">
        <v>1440.66812588674</v>
      </c>
      <c r="M10" s="8">
        <v>1985.2191478931288</v>
      </c>
      <c r="N10" s="8">
        <v>7383.9755175137889</v>
      </c>
      <c r="O10" s="8">
        <v>7970.171225697859</v>
      </c>
      <c r="P10" s="8">
        <v>12235.774946101008</v>
      </c>
      <c r="Q10" s="8">
        <v>13828.642783245634</v>
      </c>
      <c r="R10" s="8">
        <v>17558.236651936561</v>
      </c>
      <c r="S10" s="8">
        <v>23051.292987117271</v>
      </c>
      <c r="T10" s="8">
        <v>33876.839197957459</v>
      </c>
      <c r="U10" s="8">
        <v>19316.628934831071</v>
      </c>
      <c r="V10" s="8">
        <v>25081.177639669917</v>
      </c>
      <c r="W10" s="8">
        <v>18513.577987427892</v>
      </c>
      <c r="X10" s="8">
        <v>23447.568391697961</v>
      </c>
      <c r="Y10" s="8">
        <v>24792.956400975138</v>
      </c>
      <c r="Z10" s="8">
        <v>22399.22031951313</v>
      </c>
      <c r="AA10" s="8">
        <v>17582.17105909346</v>
      </c>
    </row>
    <row r="11" spans="1:27">
      <c r="A11" s="16" t="s">
        <v>16</v>
      </c>
      <c r="B11" s="16" t="s">
        <v>2</v>
      </c>
      <c r="C11" s="8">
        <v>111731.07469999998</v>
      </c>
      <c r="D11" s="8">
        <v>90911.125230000005</v>
      </c>
      <c r="E11" s="8">
        <v>108687.08385</v>
      </c>
      <c r="F11" s="8">
        <v>94438.067359999986</v>
      </c>
      <c r="G11" s="8">
        <v>96062.091370000009</v>
      </c>
      <c r="H11" s="8">
        <v>85146.334490000008</v>
      </c>
      <c r="I11" s="8">
        <v>82857.769659999991</v>
      </c>
      <c r="J11" s="8">
        <v>82606.204370000007</v>
      </c>
      <c r="K11" s="8">
        <v>70834.729179999995</v>
      </c>
      <c r="L11" s="8">
        <v>59868.984729999996</v>
      </c>
      <c r="M11" s="8">
        <v>52920.408859999996</v>
      </c>
      <c r="N11" s="8">
        <v>60808.820340000006</v>
      </c>
      <c r="O11" s="8">
        <v>50019.777159999998</v>
      </c>
      <c r="P11" s="8">
        <v>44186.870810000008</v>
      </c>
      <c r="Q11" s="8">
        <v>38842.523329999996</v>
      </c>
      <c r="R11" s="8">
        <v>37530.135710000002</v>
      </c>
      <c r="S11" s="8">
        <v>38011.379840380003</v>
      </c>
      <c r="T11" s="8">
        <v>36023.84014493</v>
      </c>
      <c r="U11" s="8">
        <v>32065.595750543504</v>
      </c>
      <c r="V11" s="8">
        <v>27719.249430505231</v>
      </c>
      <c r="W11" s="8">
        <v>32186.351981800002</v>
      </c>
      <c r="X11" s="8">
        <v>27411.922490443503</v>
      </c>
      <c r="Y11" s="8">
        <v>24546.416980099999</v>
      </c>
      <c r="Z11" s="8">
        <v>22400.818430436979</v>
      </c>
      <c r="AA11" s="8">
        <v>21287.534971208464</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3884.8243612765914</v>
      </c>
      <c r="D13" s="8">
        <v>3978.5526018646292</v>
      </c>
      <c r="E13" s="8">
        <v>4067.5616079161136</v>
      </c>
      <c r="F13" s="8">
        <v>6125.4637146346759</v>
      </c>
      <c r="G13" s="8">
        <v>5899.59564427644</v>
      </c>
      <c r="H13" s="8">
        <v>5762.1822191321726</v>
      </c>
      <c r="I13" s="8">
        <v>5222.6402334615868</v>
      </c>
      <c r="J13" s="8">
        <v>4840.6160485304499</v>
      </c>
      <c r="K13" s="8">
        <v>4769.0379976552013</v>
      </c>
      <c r="L13" s="8">
        <v>4540.7411630296574</v>
      </c>
      <c r="M13" s="8">
        <v>4314.8146507522224</v>
      </c>
      <c r="N13" s="8">
        <v>4039.9403398197387</v>
      </c>
      <c r="O13" s="8">
        <v>3797.137117692409</v>
      </c>
      <c r="P13" s="8">
        <v>3544.9414246595561</v>
      </c>
      <c r="Q13" s="8">
        <v>3386.1515154421486</v>
      </c>
      <c r="R13" s="8">
        <v>3059.4072838293332</v>
      </c>
      <c r="S13" s="8">
        <v>2896.7574551760672</v>
      </c>
      <c r="T13" s="8">
        <v>2665.665623709127</v>
      </c>
      <c r="U13" s="8">
        <v>2645.4837241178147</v>
      </c>
      <c r="V13" s="8">
        <v>2480.3146752818043</v>
      </c>
      <c r="W13" s="8">
        <v>2467.4936573990785</v>
      </c>
      <c r="X13" s="8">
        <v>2305.7138070222036</v>
      </c>
      <c r="Y13" s="8">
        <v>2088.0586918415802</v>
      </c>
      <c r="Z13" s="8">
        <v>2013.9549135011152</v>
      </c>
      <c r="AA13" s="8">
        <v>1952.7144801714448</v>
      </c>
    </row>
    <row r="14" spans="1:27">
      <c r="A14" s="16" t="s">
        <v>16</v>
      </c>
      <c r="B14" s="16" t="s">
        <v>8</v>
      </c>
      <c r="C14" s="8">
        <v>2239.0834608819341</v>
      </c>
      <c r="D14" s="8">
        <v>2291.8050367426085</v>
      </c>
      <c r="E14" s="8">
        <v>2001.0529989242787</v>
      </c>
      <c r="F14" s="8">
        <v>2417.0362878736173</v>
      </c>
      <c r="G14" s="8">
        <v>2589.1893779236825</v>
      </c>
      <c r="H14" s="8">
        <v>2413.1386500262306</v>
      </c>
      <c r="I14" s="8">
        <v>2297.90989941203</v>
      </c>
      <c r="J14" s="8">
        <v>2212.9101373321423</v>
      </c>
      <c r="K14" s="8">
        <v>2507.0653145790038</v>
      </c>
      <c r="L14" s="8">
        <v>2344.4970563300021</v>
      </c>
      <c r="M14" s="8">
        <v>2279.475339721912</v>
      </c>
      <c r="N14" s="8">
        <v>1933.0611143427307</v>
      </c>
      <c r="O14" s="8">
        <v>1882.1915315000458</v>
      </c>
      <c r="P14" s="8">
        <v>1776.4642202120242</v>
      </c>
      <c r="Q14" s="8">
        <v>1695.9135605835379</v>
      </c>
      <c r="R14" s="8">
        <v>1685.2221480251401</v>
      </c>
      <c r="S14" s="8">
        <v>1582.9753403440725</v>
      </c>
      <c r="T14" s="8">
        <v>1591.9677575358867</v>
      </c>
      <c r="U14" s="8">
        <v>1536.7524697745557</v>
      </c>
      <c r="V14" s="8">
        <v>1458.610547242163</v>
      </c>
      <c r="W14" s="8">
        <v>1155.0848149248477</v>
      </c>
      <c r="X14" s="8">
        <v>1172.6789550296996</v>
      </c>
      <c r="Y14" s="8">
        <v>1169.5154416016019</v>
      </c>
      <c r="Z14" s="8">
        <v>1034.0681326655476</v>
      </c>
      <c r="AA14" s="8">
        <v>1005.50649187837</v>
      </c>
    </row>
    <row r="15" spans="1:27">
      <c r="A15" s="16" t="s">
        <v>16</v>
      </c>
      <c r="B15" s="16" t="s">
        <v>83</v>
      </c>
      <c r="C15" s="8">
        <v>167.6230323300255</v>
      </c>
      <c r="D15" s="8">
        <v>454.158908546232</v>
      </c>
      <c r="E15" s="8">
        <v>536.12248473221189</v>
      </c>
      <c r="F15" s="8">
        <v>1300.0510546839059</v>
      </c>
      <c r="G15" s="8">
        <v>1346.1085563487829</v>
      </c>
      <c r="H15" s="8">
        <v>1218.4261230596671</v>
      </c>
      <c r="I15" s="8">
        <v>1197.6303655944221</v>
      </c>
      <c r="J15" s="8">
        <v>1127.6503833128058</v>
      </c>
      <c r="K15" s="8">
        <v>1147.1129803700051</v>
      </c>
      <c r="L15" s="8">
        <v>1075.087103153247</v>
      </c>
      <c r="M15" s="8">
        <v>1056.8227533995741</v>
      </c>
      <c r="N15" s="8">
        <v>986.10047233880402</v>
      </c>
      <c r="O15" s="8">
        <v>940.05574811793485</v>
      </c>
      <c r="P15" s="8">
        <v>878.40909228129817</v>
      </c>
      <c r="Q15" s="8">
        <v>785.35044792642509</v>
      </c>
      <c r="R15" s="8">
        <v>949.916982187023</v>
      </c>
      <c r="S15" s="8">
        <v>892.49651623376906</v>
      </c>
      <c r="T15" s="8">
        <v>891.55250308490304</v>
      </c>
      <c r="U15" s="8">
        <v>871.98698924623693</v>
      </c>
      <c r="V15" s="8">
        <v>837.56084373717806</v>
      </c>
      <c r="W15" s="8">
        <v>780.76129776520099</v>
      </c>
      <c r="X15" s="8">
        <v>705.39682593990005</v>
      </c>
      <c r="Y15" s="8">
        <v>693.34339001817398</v>
      </c>
      <c r="Z15" s="8">
        <v>427.13282702606307</v>
      </c>
      <c r="AA15" s="8">
        <v>540.48436237150702</v>
      </c>
    </row>
    <row r="16" spans="1:27">
      <c r="A16" s="16" t="s">
        <v>16</v>
      </c>
      <c r="B16" s="16" t="s">
        <v>192</v>
      </c>
      <c r="C16" s="8">
        <v>9156.5329585242198</v>
      </c>
      <c r="D16" s="8">
        <v>8712.447359610851</v>
      </c>
      <c r="E16" s="8">
        <v>7744.8834976931985</v>
      </c>
      <c r="F16" s="8">
        <v>11306.971418447712</v>
      </c>
      <c r="G16" s="8">
        <v>28896.600768164772</v>
      </c>
      <c r="H16" s="8">
        <v>25218.457880163569</v>
      </c>
      <c r="I16" s="8">
        <v>28178.170140976654</v>
      </c>
      <c r="J16" s="8">
        <v>26646.180575893162</v>
      </c>
      <c r="K16" s="8">
        <v>22962.795658208324</v>
      </c>
      <c r="L16" s="8">
        <v>22102.842707204454</v>
      </c>
      <c r="M16" s="8">
        <v>21612.034481803701</v>
      </c>
      <c r="N16" s="8">
        <v>21611.223915872488</v>
      </c>
      <c r="O16" s="8">
        <v>17806.505096915658</v>
      </c>
      <c r="P16" s="8">
        <v>17639.139545538248</v>
      </c>
      <c r="Q16" s="8">
        <v>14709.098883041621</v>
      </c>
      <c r="R16" s="8">
        <v>15026.065166746215</v>
      </c>
      <c r="S16" s="8">
        <v>13283.631505455383</v>
      </c>
      <c r="T16" s="8">
        <v>12462.989642069593</v>
      </c>
      <c r="U16" s="8">
        <v>13013.670883734003</v>
      </c>
      <c r="V16" s="8">
        <v>11938.477928990329</v>
      </c>
      <c r="W16" s="8">
        <v>9743.7648887982668</v>
      </c>
      <c r="X16" s="8">
        <v>8457.7259416281504</v>
      </c>
      <c r="Y16" s="8">
        <v>7740.2036859120726</v>
      </c>
      <c r="Z16" s="8">
        <v>7495.4364785305734</v>
      </c>
      <c r="AA16" s="8">
        <v>7483.4724959802161</v>
      </c>
    </row>
    <row r="17" spans="1:27">
      <c r="A17" s="16" t="s">
        <v>16</v>
      </c>
      <c r="B17" s="16" t="s">
        <v>15</v>
      </c>
      <c r="C17" s="8">
        <v>18.496828140000002</v>
      </c>
      <c r="D17" s="8">
        <v>19.331037939999998</v>
      </c>
      <c r="E17" s="8">
        <v>19.505908570000003</v>
      </c>
      <c r="F17" s="8">
        <v>17.59881455</v>
      </c>
      <c r="G17" s="8">
        <v>18.98277483</v>
      </c>
      <c r="H17" s="8">
        <v>19.01065612</v>
      </c>
      <c r="I17" s="8">
        <v>19.494946779999999</v>
      </c>
      <c r="J17" s="8">
        <v>19.4643558</v>
      </c>
      <c r="K17" s="8">
        <v>18.746252599999998</v>
      </c>
      <c r="L17" s="8">
        <v>18.466680520000001</v>
      </c>
      <c r="M17" s="8">
        <v>18.615818949999998</v>
      </c>
      <c r="N17" s="8">
        <v>18.613699780000001</v>
      </c>
      <c r="O17" s="8">
        <v>18.633460489999997</v>
      </c>
      <c r="P17" s="8">
        <v>18.535145119999999</v>
      </c>
      <c r="Q17" s="8">
        <v>17.8570773</v>
      </c>
      <c r="R17" s="8">
        <v>18.284211490000001</v>
      </c>
      <c r="S17" s="8">
        <v>18.134795700000002</v>
      </c>
      <c r="T17" s="8">
        <v>17.889235579999998</v>
      </c>
      <c r="U17" s="8">
        <v>18.225812580000003</v>
      </c>
      <c r="V17" s="8">
        <v>18.352805070000002</v>
      </c>
      <c r="W17" s="8">
        <v>18.035893099999999</v>
      </c>
      <c r="X17" s="8">
        <v>18.546273859999999</v>
      </c>
      <c r="Y17" s="8">
        <v>18.492597449999998</v>
      </c>
      <c r="Z17" s="8">
        <v>18.464821610000001</v>
      </c>
      <c r="AA17" s="8">
        <v>18.282176360000001</v>
      </c>
    </row>
    <row r="18" spans="1:27">
      <c r="A18" s="77" t="s">
        <v>82</v>
      </c>
      <c r="B18" s="77"/>
      <c r="C18" s="67">
        <v>613799.92319563625</v>
      </c>
      <c r="D18" s="67">
        <v>545786.30468948768</v>
      </c>
      <c r="E18" s="67">
        <v>520579.15880556329</v>
      </c>
      <c r="F18" s="67">
        <v>307668.35299185105</v>
      </c>
      <c r="G18" s="67">
        <v>279259.56882869644</v>
      </c>
      <c r="H18" s="67">
        <v>251334.17301226693</v>
      </c>
      <c r="I18" s="67">
        <v>257621.69247750807</v>
      </c>
      <c r="J18" s="67">
        <v>237976.84604835088</v>
      </c>
      <c r="K18" s="67">
        <v>187592.5071284135</v>
      </c>
      <c r="L18" s="67">
        <v>156962.17118769157</v>
      </c>
      <c r="M18" s="67">
        <v>148866.96120328558</v>
      </c>
      <c r="N18" s="67">
        <v>167555.81994064705</v>
      </c>
      <c r="O18" s="67">
        <v>145889.08418620258</v>
      </c>
      <c r="P18" s="67">
        <v>137397.32901462785</v>
      </c>
      <c r="Q18" s="67">
        <v>121738.69595003306</v>
      </c>
      <c r="R18" s="67">
        <v>122865.22600799661</v>
      </c>
      <c r="S18" s="67">
        <v>121911.06599119591</v>
      </c>
      <c r="T18" s="67">
        <v>123303.97792214988</v>
      </c>
      <c r="U18" s="67">
        <v>99007.366212892579</v>
      </c>
      <c r="V18" s="67">
        <v>94798.183553788971</v>
      </c>
      <c r="W18" s="67">
        <v>91451.839404878279</v>
      </c>
      <c r="X18" s="67">
        <v>79958.867711814237</v>
      </c>
      <c r="Y18" s="67">
        <v>76074.655218903659</v>
      </c>
      <c r="Z18" s="67">
        <v>70644.479601665938</v>
      </c>
      <c r="AA18" s="67">
        <v>62330.835068389701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155849.99900000001</v>
      </c>
      <c r="D21" s="8">
        <v>130045.82349999998</v>
      </c>
      <c r="E21" s="8">
        <v>120432.056</v>
      </c>
      <c r="F21" s="8">
        <v>25239.009688517395</v>
      </c>
      <c r="G21" s="8">
        <v>27881.024234956891</v>
      </c>
      <c r="H21" s="8">
        <v>24452.559486520477</v>
      </c>
      <c r="I21" s="8">
        <v>25426.361345560723</v>
      </c>
      <c r="J21" s="8">
        <v>23295.182000000001</v>
      </c>
      <c r="K21" s="8">
        <v>18216.045999999998</v>
      </c>
      <c r="L21" s="8">
        <v>14495.450999999999</v>
      </c>
      <c r="M21" s="8">
        <v>13429.92</v>
      </c>
      <c r="N21" s="8">
        <v>15059.4305</v>
      </c>
      <c r="O21" s="8">
        <v>14440.541499999999</v>
      </c>
      <c r="P21" s="8">
        <v>12552.486500000001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440.70570905319198</v>
      </c>
      <c r="D23" s="8">
        <v>603.91510834366215</v>
      </c>
      <c r="E23" s="8">
        <v>3164.1435459741542</v>
      </c>
      <c r="F23" s="8">
        <v>8676.5300405888847</v>
      </c>
      <c r="G23" s="8">
        <v>6815.9255813370492</v>
      </c>
      <c r="H23" s="8">
        <v>5990.2555795922353</v>
      </c>
      <c r="I23" s="8">
        <v>6017.0415823066996</v>
      </c>
      <c r="J23" s="8">
        <v>5799.7955775249902</v>
      </c>
      <c r="K23" s="8">
        <v>2133.0568694043595</v>
      </c>
      <c r="L23" s="8">
        <v>590.27476364553399</v>
      </c>
      <c r="M23" s="8">
        <v>1200.5014604559999</v>
      </c>
      <c r="N23" s="8">
        <v>2227.3578686649598</v>
      </c>
      <c r="O23" s="8">
        <v>2607.9342775079804</v>
      </c>
      <c r="P23" s="8">
        <v>3710.0082836013603</v>
      </c>
      <c r="Q23" s="8">
        <v>3811.5930863158496</v>
      </c>
      <c r="R23" s="8">
        <v>4039.1611692858601</v>
      </c>
      <c r="S23" s="8">
        <v>5113.48216614802</v>
      </c>
      <c r="T23" s="8">
        <v>3.2937512000000003E-4</v>
      </c>
      <c r="U23" s="8">
        <v>2.8661025E-4</v>
      </c>
      <c r="V23" s="8">
        <v>2.8324315000000002E-4</v>
      </c>
      <c r="W23" s="8">
        <v>3.2025614000000003E-4</v>
      </c>
      <c r="X23" s="8">
        <v>3.0355534E-4</v>
      </c>
      <c r="Y23" s="8">
        <v>2.7288517000000003E-4</v>
      </c>
      <c r="Z23" s="8">
        <v>2.5910979999999999E-4</v>
      </c>
      <c r="AA23" s="8">
        <v>2.5221956000000002E-4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222.98721604040301</v>
      </c>
      <c r="D25" s="8">
        <v>396.91836755541101</v>
      </c>
      <c r="E25" s="8">
        <v>766.77675380609503</v>
      </c>
      <c r="F25" s="8">
        <v>19702.52417079069</v>
      </c>
      <c r="G25" s="8">
        <v>3563.6701829756739</v>
      </c>
      <c r="H25" s="8">
        <v>739.20598477259307</v>
      </c>
      <c r="I25" s="8">
        <v>6729.9336261568997</v>
      </c>
      <c r="J25" s="8">
        <v>731.65880131780398</v>
      </c>
      <c r="K25" s="8">
        <v>312.93200544071198</v>
      </c>
      <c r="L25" s="8">
        <v>135.05962545511099</v>
      </c>
      <c r="M25" s="8">
        <v>103.99008778785</v>
      </c>
      <c r="N25" s="8">
        <v>1417.9444367799238</v>
      </c>
      <c r="O25" s="8">
        <v>1072.9502702436719</v>
      </c>
      <c r="P25" s="8">
        <v>2979.3862960106371</v>
      </c>
      <c r="Q25" s="8">
        <v>4170.2783626925448</v>
      </c>
      <c r="R25" s="8">
        <v>5541.1350725244301</v>
      </c>
      <c r="S25" s="8">
        <v>6802.0541040315393</v>
      </c>
      <c r="T25" s="8">
        <v>14764.481602114529</v>
      </c>
      <c r="U25" s="8">
        <v>7890.7434695931106</v>
      </c>
      <c r="V25" s="8">
        <v>10117.05480130527</v>
      </c>
      <c r="W25" s="8">
        <v>8699.6960853091405</v>
      </c>
      <c r="X25" s="8">
        <v>12577.597811365611</v>
      </c>
      <c r="Y25" s="8">
        <v>13255.36161527128</v>
      </c>
      <c r="Z25" s="8">
        <v>13905.829818380989</v>
      </c>
      <c r="AA25" s="8">
        <v>9616.5928087271986</v>
      </c>
    </row>
    <row r="26" spans="1:27">
      <c r="A26" s="16" t="s">
        <v>22</v>
      </c>
      <c r="B26" s="16" t="s">
        <v>2</v>
      </c>
      <c r="C26" s="8">
        <v>27346.21415</v>
      </c>
      <c r="D26" s="8">
        <v>21600.20174</v>
      </c>
      <c r="E26" s="8">
        <v>30702.798350000001</v>
      </c>
      <c r="F26" s="8">
        <v>22459.360259999998</v>
      </c>
      <c r="G26" s="8">
        <v>17567.883740000001</v>
      </c>
      <c r="H26" s="8">
        <v>16820.129259999998</v>
      </c>
      <c r="I26" s="8">
        <v>14813.28766</v>
      </c>
      <c r="J26" s="8">
        <v>16572.784370000001</v>
      </c>
      <c r="K26" s="8">
        <v>15530.0772</v>
      </c>
      <c r="L26" s="8">
        <v>13918.446399999999</v>
      </c>
      <c r="M26" s="8">
        <v>11517.488780000001</v>
      </c>
      <c r="N26" s="8">
        <v>15376.521050000001</v>
      </c>
      <c r="O26" s="8">
        <v>12031.856609999999</v>
      </c>
      <c r="P26" s="8">
        <v>10165.899280000001</v>
      </c>
      <c r="Q26" s="8">
        <v>9317.9470199999996</v>
      </c>
      <c r="R26" s="8">
        <v>8187.42263</v>
      </c>
      <c r="S26" s="8">
        <v>8520.7003399999994</v>
      </c>
      <c r="T26" s="8">
        <v>8700.0690799999993</v>
      </c>
      <c r="U26" s="8">
        <v>7591.6021300000011</v>
      </c>
      <c r="V26" s="8">
        <v>5982.80998</v>
      </c>
      <c r="W26" s="8">
        <v>7782.0603400000009</v>
      </c>
      <c r="X26" s="8">
        <v>6101.0809499999996</v>
      </c>
      <c r="Y26" s="8">
        <v>5020.7804900000001</v>
      </c>
      <c r="Z26" s="8">
        <v>4741.4681799999998</v>
      </c>
      <c r="AA26" s="8">
        <v>4286.9406300000001</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975.52923885155701</v>
      </c>
      <c r="D28" s="8">
        <v>1012.3642975856637</v>
      </c>
      <c r="E28" s="8">
        <v>1208.2145151955272</v>
      </c>
      <c r="F28" s="8">
        <v>1412.8879472526912</v>
      </c>
      <c r="G28" s="8">
        <v>1422.7147534384885</v>
      </c>
      <c r="H28" s="8">
        <v>1373.940937149622</v>
      </c>
      <c r="I28" s="8">
        <v>1294.5247955711677</v>
      </c>
      <c r="J28" s="8">
        <v>1188.9737472862307</v>
      </c>
      <c r="K28" s="8">
        <v>1100.5289869161504</v>
      </c>
      <c r="L28" s="8">
        <v>1079.3845934745716</v>
      </c>
      <c r="M28" s="8">
        <v>1020.1538876670392</v>
      </c>
      <c r="N28" s="8">
        <v>917.13440816309901</v>
      </c>
      <c r="O28" s="8">
        <v>763.53805890395995</v>
      </c>
      <c r="P28" s="8">
        <v>748.86396044421338</v>
      </c>
      <c r="Q28" s="8">
        <v>691.32104835592384</v>
      </c>
      <c r="R28" s="8">
        <v>635.32037568950341</v>
      </c>
      <c r="S28" s="8">
        <v>588.21383752458382</v>
      </c>
      <c r="T28" s="8">
        <v>511.39384198988608</v>
      </c>
      <c r="U28" s="8">
        <v>631.35865333166453</v>
      </c>
      <c r="V28" s="8">
        <v>622.35083236027117</v>
      </c>
      <c r="W28" s="8">
        <v>704.07981603018959</v>
      </c>
      <c r="X28" s="8">
        <v>600.6092631373632</v>
      </c>
      <c r="Y28" s="8">
        <v>562.05560661602431</v>
      </c>
      <c r="Z28" s="8">
        <v>492.22892592212645</v>
      </c>
      <c r="AA28" s="8">
        <v>542.50746501733045</v>
      </c>
    </row>
    <row r="29" spans="1:27">
      <c r="A29" s="16" t="s">
        <v>22</v>
      </c>
      <c r="B29" s="16" t="s">
        <v>8</v>
      </c>
      <c r="C29" s="8">
        <v>1226.238137307487</v>
      </c>
      <c r="D29" s="8">
        <v>1289.8962045604203</v>
      </c>
      <c r="E29" s="8">
        <v>1140.5540273913164</v>
      </c>
      <c r="F29" s="8">
        <v>1236.9900339732408</v>
      </c>
      <c r="G29" s="8">
        <v>1301.1781605025826</v>
      </c>
      <c r="H29" s="8">
        <v>1181.0273589081401</v>
      </c>
      <c r="I29" s="8">
        <v>1139.9779077193675</v>
      </c>
      <c r="J29" s="8">
        <v>1032.5309522969781</v>
      </c>
      <c r="K29" s="8">
        <v>901.65599051894583</v>
      </c>
      <c r="L29" s="8">
        <v>884.67396852091065</v>
      </c>
      <c r="M29" s="8">
        <v>867.11913192452312</v>
      </c>
      <c r="N29" s="8">
        <v>730.4156515706137</v>
      </c>
      <c r="O29" s="8">
        <v>701.58011748291312</v>
      </c>
      <c r="P29" s="8">
        <v>691.50678174073482</v>
      </c>
      <c r="Q29" s="8">
        <v>639.38387441899886</v>
      </c>
      <c r="R29" s="8">
        <v>629.33020278446611</v>
      </c>
      <c r="S29" s="8">
        <v>570.85772129013014</v>
      </c>
      <c r="T29" s="8">
        <v>518.03160374708318</v>
      </c>
      <c r="U29" s="8">
        <v>504.56209663568268</v>
      </c>
      <c r="V29" s="8">
        <v>469.70902735238326</v>
      </c>
      <c r="W29" s="8">
        <v>382.24776153345795</v>
      </c>
      <c r="X29" s="8">
        <v>387.8834049680334</v>
      </c>
      <c r="Y29" s="8">
        <v>378.83531635921531</v>
      </c>
      <c r="Z29" s="8">
        <v>312.26867424801139</v>
      </c>
      <c r="AA29" s="8">
        <v>284.39852721119206</v>
      </c>
    </row>
    <row r="30" spans="1:27">
      <c r="A30" s="16" t="s">
        <v>22</v>
      </c>
      <c r="B30" s="16" t="s">
        <v>83</v>
      </c>
      <c r="C30" s="8">
        <v>28.703020412136507</v>
      </c>
      <c r="D30" s="8">
        <v>175.580941376037</v>
      </c>
      <c r="E30" s="8">
        <v>162.94938052640001</v>
      </c>
      <c r="F30" s="8">
        <v>691.33368221186902</v>
      </c>
      <c r="G30" s="8">
        <v>716.99572135608196</v>
      </c>
      <c r="H30" s="8">
        <v>646.34841340587798</v>
      </c>
      <c r="I30" s="8">
        <v>628.03129461172</v>
      </c>
      <c r="J30" s="8">
        <v>583.52878124257802</v>
      </c>
      <c r="K30" s="8">
        <v>542.02953073487299</v>
      </c>
      <c r="L30" s="8">
        <v>518.38474647760802</v>
      </c>
      <c r="M30" s="8">
        <v>501.75905788807097</v>
      </c>
      <c r="N30" s="8">
        <v>468.322160571273</v>
      </c>
      <c r="O30" s="8">
        <v>448.182219038921</v>
      </c>
      <c r="P30" s="8">
        <v>417.97795902813499</v>
      </c>
      <c r="Q30" s="8">
        <v>380.91786435286696</v>
      </c>
      <c r="R30" s="8">
        <v>367.75572516595406</v>
      </c>
      <c r="S30" s="8">
        <v>344.20978364910604</v>
      </c>
      <c r="T30" s="8">
        <v>320.92468818907105</v>
      </c>
      <c r="U30" s="8">
        <v>320.29923279158896</v>
      </c>
      <c r="V30" s="8">
        <v>302.25140758371901</v>
      </c>
      <c r="W30" s="8">
        <v>258.37028316461101</v>
      </c>
      <c r="X30" s="8">
        <v>226.92039692086999</v>
      </c>
      <c r="Y30" s="8">
        <v>210.43029493685398</v>
      </c>
      <c r="Z30" s="8">
        <v>56.997490962272998</v>
      </c>
      <c r="AA30" s="8">
        <v>56.002288261191012</v>
      </c>
    </row>
    <row r="31" spans="1:27">
      <c r="A31" s="16" t="s">
        <v>22</v>
      </c>
      <c r="B31" s="16" t="s">
        <v>192</v>
      </c>
      <c r="C31" s="8">
        <v>3368.8017999999997</v>
      </c>
      <c r="D31" s="8">
        <v>3289.2992000000004</v>
      </c>
      <c r="E31" s="8">
        <v>3138.0022758415184</v>
      </c>
      <c r="F31" s="8">
        <v>7012.7487070196876</v>
      </c>
      <c r="G31" s="8">
        <v>25294.728770152517</v>
      </c>
      <c r="H31" s="8">
        <v>22680.208885739099</v>
      </c>
      <c r="I31" s="8">
        <v>24528.583960398257</v>
      </c>
      <c r="J31" s="8">
        <v>23078.323556195901</v>
      </c>
      <c r="K31" s="8">
        <v>19795.815157654612</v>
      </c>
      <c r="L31" s="8">
        <v>19327.969396116659</v>
      </c>
      <c r="M31" s="8">
        <v>18797.468191176351</v>
      </c>
      <c r="N31" s="8">
        <v>18808.698086351309</v>
      </c>
      <c r="O31" s="8">
        <v>15333.731003083371</v>
      </c>
      <c r="P31" s="8">
        <v>15212.153200889587</v>
      </c>
      <c r="Q31" s="8">
        <v>12692.321407542637</v>
      </c>
      <c r="R31" s="8">
        <v>12976.698509134145</v>
      </c>
      <c r="S31" s="8">
        <v>11342.963375089079</v>
      </c>
      <c r="T31" s="8">
        <v>10749.631485905929</v>
      </c>
      <c r="U31" s="8">
        <v>11326.900930662461</v>
      </c>
      <c r="V31" s="8">
        <v>10356.19579706454</v>
      </c>
      <c r="W31" s="8">
        <v>8661.9919861237249</v>
      </c>
      <c r="X31" s="8">
        <v>7388.5742838913093</v>
      </c>
      <c r="Y31" s="8">
        <v>6810.186046820817</v>
      </c>
      <c r="Z31" s="8">
        <v>6570.8048647615242</v>
      </c>
      <c r="AA31" s="8">
        <v>6617.6478634833875</v>
      </c>
    </row>
    <row r="32" spans="1:27">
      <c r="A32" s="16" t="s">
        <v>22</v>
      </c>
      <c r="B32" s="16" t="s">
        <v>15</v>
      </c>
      <c r="C32" s="8">
        <v>7.1553784</v>
      </c>
      <c r="D32" s="8">
        <v>7.7006670000000002</v>
      </c>
      <c r="E32" s="8">
        <v>7.8913422999999998</v>
      </c>
      <c r="F32" s="8">
        <v>7.1196147000000005</v>
      </c>
      <c r="G32" s="8">
        <v>7.2854749999999999</v>
      </c>
      <c r="H32" s="8">
        <v>7.3154560000000002</v>
      </c>
      <c r="I32" s="8">
        <v>7.1869359999999993</v>
      </c>
      <c r="J32" s="8">
        <v>7.0180166000000002</v>
      </c>
      <c r="K32" s="8">
        <v>6.6008770000000005</v>
      </c>
      <c r="L32" s="8">
        <v>6.3710680000000002</v>
      </c>
      <c r="M32" s="8">
        <v>6.1353169999999997</v>
      </c>
      <c r="N32" s="8">
        <v>6.2295033999999996</v>
      </c>
      <c r="O32" s="8">
        <v>6.1930537000000001</v>
      </c>
      <c r="P32" s="8">
        <v>6.1921752999999997</v>
      </c>
      <c r="Q32" s="8">
        <v>6.0095692999999999</v>
      </c>
      <c r="R32" s="8">
        <v>6.0092819999999998</v>
      </c>
      <c r="S32" s="8">
        <v>5.9470272999999994</v>
      </c>
      <c r="T32" s="8">
        <v>5.8285625000000003</v>
      </c>
      <c r="U32" s="8">
        <v>5.9370712999999995</v>
      </c>
      <c r="V32" s="8">
        <v>5.9168687000000002</v>
      </c>
      <c r="W32" s="8">
        <v>5.7540347000000001</v>
      </c>
      <c r="X32" s="8">
        <v>5.9058000000000002</v>
      </c>
      <c r="Y32" s="8">
        <v>5.7994009999999996</v>
      </c>
      <c r="Z32" s="8">
        <v>5.6416313000000002</v>
      </c>
      <c r="AA32" s="8">
        <v>5.6960410000000001</v>
      </c>
    </row>
    <row r="33" spans="1:27">
      <c r="A33" s="77" t="s">
        <v>82</v>
      </c>
      <c r="B33" s="77"/>
      <c r="C33" s="67">
        <v>189466.33365006477</v>
      </c>
      <c r="D33" s="67">
        <v>158421.7000264212</v>
      </c>
      <c r="E33" s="67">
        <v>160723.38619103498</v>
      </c>
      <c r="F33" s="67">
        <v>86438.504145054467</v>
      </c>
      <c r="G33" s="67">
        <v>84571.406619719273</v>
      </c>
      <c r="H33" s="67">
        <v>73890.99136208804</v>
      </c>
      <c r="I33" s="67">
        <v>80584.929108324824</v>
      </c>
      <c r="J33" s="67">
        <v>72289.79580246449</v>
      </c>
      <c r="K33" s="67">
        <v>58538.742617669639</v>
      </c>
      <c r="L33" s="67">
        <v>50956.015561690394</v>
      </c>
      <c r="M33" s="67">
        <v>47444.535913899832</v>
      </c>
      <c r="N33" s="67">
        <v>55012.053665501175</v>
      </c>
      <c r="O33" s="67">
        <v>47406.507109960818</v>
      </c>
      <c r="P33" s="67">
        <v>46484.474437014673</v>
      </c>
      <c r="Q33" s="67">
        <v>31709.772232978823</v>
      </c>
      <c r="R33" s="67">
        <v>32382.832966584356</v>
      </c>
      <c r="S33" s="67">
        <v>33288.428355032454</v>
      </c>
      <c r="T33" s="67">
        <v>35570.36119382162</v>
      </c>
      <c r="U33" s="67">
        <v>28271.403870924758</v>
      </c>
      <c r="V33" s="67">
        <v>27856.288997609336</v>
      </c>
      <c r="W33" s="67">
        <v>26494.200627117265</v>
      </c>
      <c r="X33" s="67">
        <v>27288.572213838528</v>
      </c>
      <c r="Y33" s="67">
        <v>26243.449043889363</v>
      </c>
      <c r="Z33" s="67">
        <v>26085.239844684722</v>
      </c>
      <c r="AA33" s="67">
        <v>21409.785875919857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188195.56450000001</v>
      </c>
      <c r="D36" s="8">
        <v>178521.96</v>
      </c>
      <c r="E36" s="8">
        <v>166032.31539999999</v>
      </c>
      <c r="F36" s="8">
        <v>45078.961831384666</v>
      </c>
      <c r="G36" s="8">
        <v>49872.201361833737</v>
      </c>
      <c r="H36" s="8">
        <v>47708.258926514085</v>
      </c>
      <c r="I36" s="8">
        <v>45802.497142224303</v>
      </c>
      <c r="J36" s="8">
        <v>40497.285225004911</v>
      </c>
      <c r="K36" s="8">
        <v>33316.162928468388</v>
      </c>
      <c r="L36" s="8">
        <v>29321.76595799602</v>
      </c>
      <c r="M36" s="8">
        <v>27996.724649350257</v>
      </c>
      <c r="N36" s="8">
        <v>32170.216435000722</v>
      </c>
      <c r="O36" s="8">
        <v>27495.689079201999</v>
      </c>
      <c r="P36" s="8">
        <v>25237.783203291699</v>
      </c>
      <c r="Q36" s="8">
        <v>25322.142628102221</v>
      </c>
      <c r="R36" s="8">
        <v>23694.07344942055</v>
      </c>
      <c r="S36" s="8">
        <v>16611.8437359319</v>
      </c>
      <c r="T36" s="8">
        <v>15596.209183265899</v>
      </c>
      <c r="U36" s="8">
        <v>13592.138944986498</v>
      </c>
      <c r="V36" s="8">
        <v>13960.545999999998</v>
      </c>
      <c r="W36" s="8">
        <v>12605.718800000001</v>
      </c>
      <c r="X36" s="8">
        <v>9977.6135999999988</v>
      </c>
      <c r="Y36" s="8">
        <v>9123.9145000000008</v>
      </c>
      <c r="Z36" s="8">
        <v>9390.7939000000006</v>
      </c>
      <c r="AA36" s="8">
        <v>8982.3441999999995</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7388.7952501304389</v>
      </c>
      <c r="D38" s="8">
        <v>7302.0827053766025</v>
      </c>
      <c r="E38" s="8">
        <v>12784.910822866401</v>
      </c>
      <c r="F38" s="8">
        <v>22784.724486344545</v>
      </c>
      <c r="G38" s="8">
        <v>15854.72032999395</v>
      </c>
      <c r="H38" s="8">
        <v>16529.537174857331</v>
      </c>
      <c r="I38" s="8">
        <v>13019.013660632867</v>
      </c>
      <c r="J38" s="8">
        <v>15985.039336680953</v>
      </c>
      <c r="K38" s="8">
        <v>8933.8345295247364</v>
      </c>
      <c r="L38" s="8">
        <v>5787.5897495224453</v>
      </c>
      <c r="M38" s="8">
        <v>6845.0823554940207</v>
      </c>
      <c r="N38" s="8">
        <v>7988.2409365721496</v>
      </c>
      <c r="O38" s="8">
        <v>9813.2638622925933</v>
      </c>
      <c r="P38" s="8">
        <v>9023.0228853175395</v>
      </c>
      <c r="Q38" s="8">
        <v>9453.2014877685015</v>
      </c>
      <c r="R38" s="8">
        <v>9648.9028472095688</v>
      </c>
      <c r="S38" s="8">
        <v>11419.38797194134</v>
      </c>
      <c r="T38" s="8">
        <v>11307.366853588748</v>
      </c>
      <c r="U38" s="8">
        <v>8227.7685953259588</v>
      </c>
      <c r="V38" s="8">
        <v>4431.40889130086</v>
      </c>
      <c r="W38" s="8">
        <v>6913.1850000000004</v>
      </c>
      <c r="X38" s="8">
        <v>6461.7004000000006</v>
      </c>
      <c r="Y38" s="8">
        <v>5901.7525999999998</v>
      </c>
      <c r="Z38" s="8">
        <v>5464.5889000000006</v>
      </c>
      <c r="AA38" s="8">
        <v>3478.3240000000001</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62.344960511351992</v>
      </c>
      <c r="D40" s="8">
        <v>92.177057748126003</v>
      </c>
      <c r="E40" s="8">
        <v>425.05948213531406</v>
      </c>
      <c r="F40" s="8">
        <v>6526.3450168996469</v>
      </c>
      <c r="G40" s="8">
        <v>146.28422479988799</v>
      </c>
      <c r="H40" s="8">
        <v>235.66351024027699</v>
      </c>
      <c r="I40" s="8">
        <v>677.72405148207508</v>
      </c>
      <c r="J40" s="8">
        <v>262.12103333010305</v>
      </c>
      <c r="K40" s="8">
        <v>60.321382699453999</v>
      </c>
      <c r="L40" s="8">
        <v>223.404827368333</v>
      </c>
      <c r="M40" s="8">
        <v>502.90499727269105</v>
      </c>
      <c r="N40" s="8">
        <v>1739.085541283109</v>
      </c>
      <c r="O40" s="8">
        <v>1929.5526294967119</v>
      </c>
      <c r="P40" s="8">
        <v>3450.042451290708</v>
      </c>
      <c r="Q40" s="8">
        <v>3965.3440220104467</v>
      </c>
      <c r="R40" s="8">
        <v>4330.3387112949586</v>
      </c>
      <c r="S40" s="8">
        <v>9463.102417701346</v>
      </c>
      <c r="T40" s="8">
        <v>10380.116092455617</v>
      </c>
      <c r="U40" s="8">
        <v>7305.896191264972</v>
      </c>
      <c r="V40" s="8">
        <v>9151.9833111853568</v>
      </c>
      <c r="W40" s="8">
        <v>4801.610251574104</v>
      </c>
      <c r="X40" s="8">
        <v>5666.1060385388846</v>
      </c>
      <c r="Y40" s="8">
        <v>4596.7674076223275</v>
      </c>
      <c r="Z40" s="8">
        <v>1932.67280816126</v>
      </c>
      <c r="AA40" s="8">
        <v>74.88840563894999</v>
      </c>
    </row>
    <row r="41" spans="1:27">
      <c r="A41" s="16" t="s">
        <v>23</v>
      </c>
      <c r="B41" s="16" t="s">
        <v>2</v>
      </c>
      <c r="C41" s="8">
        <v>5318.1168000000007</v>
      </c>
      <c r="D41" s="8">
        <v>4750.5915000000005</v>
      </c>
      <c r="E41" s="8">
        <v>4639.598</v>
      </c>
      <c r="F41" s="8">
        <v>4258.9939000000004</v>
      </c>
      <c r="G41" s="8">
        <v>3990.3771000000002</v>
      </c>
      <c r="H41" s="8">
        <v>3748.4555</v>
      </c>
      <c r="I41" s="8">
        <v>3254.4825499999997</v>
      </c>
      <c r="J41" s="8">
        <v>3342.3895000000002</v>
      </c>
      <c r="K41" s="8">
        <v>2883.0552000000002</v>
      </c>
      <c r="L41" s="8">
        <v>2672.4224000000004</v>
      </c>
      <c r="M41" s="8">
        <v>2583.0154600000001</v>
      </c>
      <c r="N41" s="8">
        <v>817.13675000000001</v>
      </c>
      <c r="O41" s="8">
        <v>728.40240000000006</v>
      </c>
      <c r="P41" s="8">
        <v>643.42539999999997</v>
      </c>
      <c r="Q41" s="8">
        <v>605.63119999999992</v>
      </c>
      <c r="R41" s="8">
        <v>611.06275000000005</v>
      </c>
      <c r="S41" s="8">
        <v>0.17131038000000001</v>
      </c>
      <c r="T41" s="8">
        <v>0.16120493</v>
      </c>
      <c r="U41" s="8">
        <v>5.4350104999999996E-7</v>
      </c>
      <c r="V41" s="8">
        <v>5.0522629999999995E-7</v>
      </c>
      <c r="W41" s="8">
        <v>0.39200180000000001</v>
      </c>
      <c r="X41" s="8">
        <v>4.4350408E-7</v>
      </c>
      <c r="Y41" s="8">
        <v>1.0685960999999999</v>
      </c>
      <c r="Z41" s="8">
        <v>4.3697954999999999E-7</v>
      </c>
      <c r="AA41" s="8">
        <v>1.2084648000000002E-6</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648.73605201064879</v>
      </c>
      <c r="D43" s="8">
        <v>629.48265881193231</v>
      </c>
      <c r="E43" s="8">
        <v>660.25314587775063</v>
      </c>
      <c r="F43" s="8">
        <v>1607.5737595595876</v>
      </c>
      <c r="G43" s="8">
        <v>1622.7565762291545</v>
      </c>
      <c r="H43" s="8">
        <v>1482.7838069548911</v>
      </c>
      <c r="I43" s="8">
        <v>1435.6652174348862</v>
      </c>
      <c r="J43" s="8">
        <v>1255.2134463180753</v>
      </c>
      <c r="K43" s="8">
        <v>1125.5360077480743</v>
      </c>
      <c r="L43" s="8">
        <v>1064.3048005759858</v>
      </c>
      <c r="M43" s="8">
        <v>995.06579153720941</v>
      </c>
      <c r="N43" s="8">
        <v>965.71638126455491</v>
      </c>
      <c r="O43" s="8">
        <v>885.62538032570171</v>
      </c>
      <c r="P43" s="8">
        <v>840.64034358583524</v>
      </c>
      <c r="Q43" s="8">
        <v>769.12354956011689</v>
      </c>
      <c r="R43" s="8">
        <v>745.09578045569231</v>
      </c>
      <c r="S43" s="8">
        <v>666.10177376579668</v>
      </c>
      <c r="T43" s="8">
        <v>629.8576065235319</v>
      </c>
      <c r="U43" s="8">
        <v>567.60847320790651</v>
      </c>
      <c r="V43" s="8">
        <v>524.4566009894927</v>
      </c>
      <c r="W43" s="8">
        <v>533.20730874643516</v>
      </c>
      <c r="X43" s="8">
        <v>489.75445057883599</v>
      </c>
      <c r="Y43" s="8">
        <v>446.45951278155275</v>
      </c>
      <c r="Z43" s="8">
        <v>470.71009579491215</v>
      </c>
      <c r="AA43" s="8">
        <v>504.95024570681267</v>
      </c>
    </row>
    <row r="44" spans="1:27">
      <c r="A44" s="16" t="s">
        <v>23</v>
      </c>
      <c r="B44" s="16" t="s">
        <v>8</v>
      </c>
      <c r="C44" s="8">
        <v>639.51351084203168</v>
      </c>
      <c r="D44" s="8">
        <v>612.39704063881834</v>
      </c>
      <c r="E44" s="8">
        <v>505.46626885374121</v>
      </c>
      <c r="F44" s="8">
        <v>682.8666066654572</v>
      </c>
      <c r="G44" s="8">
        <v>814.16198457350583</v>
      </c>
      <c r="H44" s="8">
        <v>795.36853140816822</v>
      </c>
      <c r="I44" s="8">
        <v>737.86792871786531</v>
      </c>
      <c r="J44" s="8">
        <v>801.86184606149027</v>
      </c>
      <c r="K44" s="8">
        <v>1071.1389726566072</v>
      </c>
      <c r="L44" s="8">
        <v>975.855834311271</v>
      </c>
      <c r="M44" s="8">
        <v>933.24711079526037</v>
      </c>
      <c r="N44" s="8">
        <v>797.99117780848042</v>
      </c>
      <c r="O44" s="8">
        <v>784.64633363299936</v>
      </c>
      <c r="P44" s="8">
        <v>716.07468263536134</v>
      </c>
      <c r="Q44" s="8">
        <v>717.40237840557756</v>
      </c>
      <c r="R44" s="8">
        <v>719.82005424506542</v>
      </c>
      <c r="S44" s="8">
        <v>701.55513986830454</v>
      </c>
      <c r="T44" s="8">
        <v>684.25017927667739</v>
      </c>
      <c r="U44" s="8">
        <v>638.64559551743582</v>
      </c>
      <c r="V44" s="8">
        <v>602.62174388100641</v>
      </c>
      <c r="W44" s="8">
        <v>462.7023348309682</v>
      </c>
      <c r="X44" s="8">
        <v>485.7324078870538</v>
      </c>
      <c r="Y44" s="8">
        <v>523.7373724043315</v>
      </c>
      <c r="Z44" s="8">
        <v>490.31579426888834</v>
      </c>
      <c r="AA44" s="8">
        <v>490.57206901684953</v>
      </c>
    </row>
    <row r="45" spans="1:27">
      <c r="A45" s="16" t="s">
        <v>23</v>
      </c>
      <c r="B45" s="16" t="s">
        <v>83</v>
      </c>
      <c r="C45" s="8">
        <v>14.660606939875001</v>
      </c>
      <c r="D45" s="8">
        <v>14.229834474144001</v>
      </c>
      <c r="E45" s="8">
        <v>13.698811434103</v>
      </c>
      <c r="F45" s="8">
        <v>192.116915592765</v>
      </c>
      <c r="G45" s="8">
        <v>185.510542307067</v>
      </c>
      <c r="H45" s="8">
        <v>173.14078630954998</v>
      </c>
      <c r="I45" s="8">
        <v>170.02132965305196</v>
      </c>
      <c r="J45" s="8">
        <v>161.16225221808799</v>
      </c>
      <c r="K45" s="8">
        <v>152.34963405799797</v>
      </c>
      <c r="L45" s="8">
        <v>147.021184199999</v>
      </c>
      <c r="M45" s="8">
        <v>141.11221865028301</v>
      </c>
      <c r="N45" s="8">
        <v>133.923648116669</v>
      </c>
      <c r="O45" s="8">
        <v>130.32513408007</v>
      </c>
      <c r="P45" s="8">
        <v>124.162421645132</v>
      </c>
      <c r="Q45" s="8">
        <v>118.601014770589</v>
      </c>
      <c r="R45" s="8">
        <v>221.97028145798402</v>
      </c>
      <c r="S45" s="8">
        <v>211.76769029501301</v>
      </c>
      <c r="T45" s="8">
        <v>235.979880883714</v>
      </c>
      <c r="U45" s="8">
        <v>228.668561787312</v>
      </c>
      <c r="V45" s="8">
        <v>216.47077717013099</v>
      </c>
      <c r="W45" s="8">
        <v>246.59842263778003</v>
      </c>
      <c r="X45" s="8">
        <v>243.00205076288498</v>
      </c>
      <c r="Y45" s="8">
        <v>289.81395466190202</v>
      </c>
      <c r="Z45" s="8">
        <v>226.83916339138798</v>
      </c>
      <c r="AA45" s="8">
        <v>298.54629178555399</v>
      </c>
    </row>
    <row r="46" spans="1:27">
      <c r="A46" s="16" t="s">
        <v>23</v>
      </c>
      <c r="B46" s="16" t="s">
        <v>192</v>
      </c>
      <c r="C46" s="8">
        <v>5787.7311585242196</v>
      </c>
      <c r="D46" s="8">
        <v>5423.1481596108497</v>
      </c>
      <c r="E46" s="8">
        <v>4606.8811809564977</v>
      </c>
      <c r="F46" s="8">
        <v>4294.2226521914308</v>
      </c>
      <c r="G46" s="8">
        <v>3601.8719299723657</v>
      </c>
      <c r="H46" s="8">
        <v>2538.2489286153386</v>
      </c>
      <c r="I46" s="8">
        <v>3649.5861149572224</v>
      </c>
      <c r="J46" s="8">
        <v>3567.8569561323916</v>
      </c>
      <c r="K46" s="8">
        <v>3166.9804383085584</v>
      </c>
      <c r="L46" s="8">
        <v>2774.8732494234678</v>
      </c>
      <c r="M46" s="8">
        <v>2814.5662313860494</v>
      </c>
      <c r="N46" s="8">
        <v>2802.5257721732651</v>
      </c>
      <c r="O46" s="8">
        <v>2472.7740378469957</v>
      </c>
      <c r="P46" s="8">
        <v>2426.9862893021541</v>
      </c>
      <c r="Q46" s="8">
        <v>2016.7774216615594</v>
      </c>
      <c r="R46" s="8">
        <v>2049.3666024128911</v>
      </c>
      <c r="S46" s="8">
        <v>1940.6680774719291</v>
      </c>
      <c r="T46" s="8">
        <v>1713.3581003827026</v>
      </c>
      <c r="U46" s="8">
        <v>1686.7698967000849</v>
      </c>
      <c r="V46" s="8">
        <v>1582.282077606855</v>
      </c>
      <c r="W46" s="8">
        <v>1081.7728476318778</v>
      </c>
      <c r="X46" s="8">
        <v>1069.1516045530145</v>
      </c>
      <c r="Y46" s="8">
        <v>930.01758534493172</v>
      </c>
      <c r="Z46" s="8">
        <v>924.6315604618519</v>
      </c>
      <c r="AA46" s="8">
        <v>865.8245766509948</v>
      </c>
    </row>
    <row r="47" spans="1:27">
      <c r="A47" s="16" t="s">
        <v>23</v>
      </c>
      <c r="B47" s="16" t="s">
        <v>15</v>
      </c>
      <c r="C47" s="8">
        <v>2.7079299999999997</v>
      </c>
      <c r="D47" s="8">
        <v>3.2715488000000001</v>
      </c>
      <c r="E47" s="8">
        <v>3.7583584000000001</v>
      </c>
      <c r="F47" s="8">
        <v>3.6372296999999998</v>
      </c>
      <c r="G47" s="8">
        <v>3.9642863999999998</v>
      </c>
      <c r="H47" s="8">
        <v>4.1565389999999995</v>
      </c>
      <c r="I47" s="8">
        <v>4.2709599999999996</v>
      </c>
      <c r="J47" s="8">
        <v>4.2733140000000001</v>
      </c>
      <c r="K47" s="8">
        <v>4.1856419999999996</v>
      </c>
      <c r="L47" s="8">
        <v>4.2497929999999995</v>
      </c>
      <c r="M47" s="8">
        <v>4.3564629999999998</v>
      </c>
      <c r="N47" s="8">
        <v>4.4231343000000001</v>
      </c>
      <c r="O47" s="8">
        <v>4.4886360000000005</v>
      </c>
      <c r="P47" s="8">
        <v>4.5627772999999996</v>
      </c>
      <c r="Q47" s="8">
        <v>4.6078285999999995</v>
      </c>
      <c r="R47" s="8">
        <v>4.6727090000000002</v>
      </c>
      <c r="S47" s="8">
        <v>4.6858867000000002</v>
      </c>
      <c r="T47" s="8">
        <v>4.7069589999999994</v>
      </c>
      <c r="U47" s="8">
        <v>4.7781039999999999</v>
      </c>
      <c r="V47" s="8">
        <v>4.7957229999999997</v>
      </c>
      <c r="W47" s="8">
        <v>4.8578516</v>
      </c>
      <c r="X47" s="8">
        <v>4.9439926999999999</v>
      </c>
      <c r="Y47" s="8">
        <v>4.9536312999999996</v>
      </c>
      <c r="Z47" s="8">
        <v>5.0051049999999995</v>
      </c>
      <c r="AA47" s="8">
        <v>4.9849306999999996</v>
      </c>
    </row>
    <row r="48" spans="1:27">
      <c r="A48" s="77" t="s">
        <v>82</v>
      </c>
      <c r="B48" s="77"/>
      <c r="C48" s="67">
        <v>208058.17076895855</v>
      </c>
      <c r="D48" s="67">
        <v>197349.34050546051</v>
      </c>
      <c r="E48" s="67">
        <v>189671.94147052377</v>
      </c>
      <c r="F48" s="67">
        <v>85429.442398338098</v>
      </c>
      <c r="G48" s="67">
        <v>76091.848336109659</v>
      </c>
      <c r="H48" s="67">
        <v>73215.613703899653</v>
      </c>
      <c r="I48" s="67">
        <v>68751.128955102264</v>
      </c>
      <c r="J48" s="67">
        <v>65877.202909746018</v>
      </c>
      <c r="K48" s="67">
        <v>50713.564735463806</v>
      </c>
      <c r="L48" s="67">
        <v>42971.48779639753</v>
      </c>
      <c r="M48" s="67">
        <v>42816.075277485768</v>
      </c>
      <c r="N48" s="67">
        <v>47419.259776518935</v>
      </c>
      <c r="O48" s="67">
        <v>44244.767492877072</v>
      </c>
      <c r="P48" s="67">
        <v>42466.700454368438</v>
      </c>
      <c r="Q48" s="67">
        <v>42972.831530879004</v>
      </c>
      <c r="R48" s="67">
        <v>42025.303185496705</v>
      </c>
      <c r="S48" s="67">
        <v>41019.284004055618</v>
      </c>
      <c r="T48" s="67">
        <v>40552.0060603069</v>
      </c>
      <c r="U48" s="67">
        <v>32252.274363333669</v>
      </c>
      <c r="V48" s="67">
        <v>30474.565125638925</v>
      </c>
      <c r="W48" s="67">
        <v>26650.044818821163</v>
      </c>
      <c r="X48" s="67">
        <v>24398.004545464173</v>
      </c>
      <c r="Y48" s="67">
        <v>21818.485160215048</v>
      </c>
      <c r="Z48" s="67">
        <v>18905.557327515278</v>
      </c>
      <c r="AA48" s="67">
        <v>14700.434720707628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123813.4155</v>
      </c>
      <c r="D52" s="8">
        <v>119648.07150000001</v>
      </c>
      <c r="E52" s="8">
        <v>79479.676999999996</v>
      </c>
      <c r="F52" s="8">
        <v>21386.131474986982</v>
      </c>
      <c r="G52" s="8">
        <v>20399.61348374658</v>
      </c>
      <c r="H52" s="8">
        <v>19475.873492851682</v>
      </c>
      <c r="I52" s="8">
        <v>15842.78546960502</v>
      </c>
      <c r="J52" s="8">
        <v>18283.521352380722</v>
      </c>
      <c r="K52" s="8">
        <v>16037.391221137799</v>
      </c>
      <c r="L52" s="8">
        <v>13898.31</v>
      </c>
      <c r="M52" s="8">
        <v>13190.843000000001</v>
      </c>
      <c r="N52" s="8">
        <v>13167.035</v>
      </c>
      <c r="O52" s="8">
        <v>8882.9074999999993</v>
      </c>
      <c r="P52" s="8">
        <v>6593.8927999999996</v>
      </c>
      <c r="Q52" s="8">
        <v>9886.2209999999995</v>
      </c>
      <c r="R52" s="8">
        <v>9655.82</v>
      </c>
      <c r="S52" s="8">
        <v>9029.6833000000006</v>
      </c>
      <c r="T52" s="8">
        <v>8869.6564999999991</v>
      </c>
      <c r="U52" s="8">
        <v>7719.1130000000003</v>
      </c>
      <c r="V52" s="8">
        <v>6872.4836999999998</v>
      </c>
      <c r="W52" s="8">
        <v>7067.8639999999996</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136.63045000000002</v>
      </c>
      <c r="D54" s="8">
        <v>48.098714999999999</v>
      </c>
      <c r="E54" s="8">
        <v>295.56728000000004</v>
      </c>
      <c r="F54" s="8">
        <v>331.64340000000004</v>
      </c>
      <c r="G54" s="8">
        <v>515.00311999999997</v>
      </c>
      <c r="H54" s="8">
        <v>370.85575</v>
      </c>
      <c r="I54" s="8">
        <v>1394.4665</v>
      </c>
      <c r="J54" s="8">
        <v>340.95021999999994</v>
      </c>
      <c r="K54" s="8">
        <v>135.68581</v>
      </c>
      <c r="L54" s="8">
        <v>68.321929999999995</v>
      </c>
      <c r="M54" s="8">
        <v>83.831670000000003</v>
      </c>
      <c r="N54" s="8">
        <v>161.80364</v>
      </c>
      <c r="O54" s="8">
        <v>214.27646999999999</v>
      </c>
      <c r="P54" s="8">
        <v>0</v>
      </c>
      <c r="Q54" s="8">
        <v>0</v>
      </c>
      <c r="R54" s="8">
        <v>0</v>
      </c>
      <c r="S54" s="8">
        <v>0</v>
      </c>
      <c r="T54" s="8">
        <v>0</v>
      </c>
      <c r="U54" s="8">
        <v>0</v>
      </c>
      <c r="V54" s="8">
        <v>0</v>
      </c>
      <c r="W54" s="8">
        <v>0</v>
      </c>
      <c r="X54" s="8">
        <v>0</v>
      </c>
      <c r="Y54" s="8">
        <v>0</v>
      </c>
      <c r="Z54" s="8">
        <v>0</v>
      </c>
      <c r="AA54" s="8">
        <v>0</v>
      </c>
    </row>
    <row r="55" spans="1:27">
      <c r="A55" s="16" t="s">
        <v>24</v>
      </c>
      <c r="B55" s="16" t="s">
        <v>4</v>
      </c>
      <c r="C55" s="8">
        <v>655.61697386498304</v>
      </c>
      <c r="D55" s="8">
        <v>122.33685936345901</v>
      </c>
      <c r="E55" s="8">
        <v>943.50395844821401</v>
      </c>
      <c r="F55" s="8">
        <v>11122.471354172352</v>
      </c>
      <c r="G55" s="8">
        <v>2562.4502034952748</v>
      </c>
      <c r="H55" s="8">
        <v>1825.3320917217502</v>
      </c>
      <c r="I55" s="8">
        <v>5726.1976966084094</v>
      </c>
      <c r="J55" s="8">
        <v>1240.6629779105831</v>
      </c>
      <c r="K55" s="8">
        <v>524.14788809507399</v>
      </c>
      <c r="L55" s="8">
        <v>339.67165043804806</v>
      </c>
      <c r="M55" s="8">
        <v>253.78768311714001</v>
      </c>
      <c r="N55" s="8">
        <v>1369.4143908240001</v>
      </c>
      <c r="O55" s="8">
        <v>1050.5399574688779</v>
      </c>
      <c r="P55" s="8">
        <v>1794.957017355129</v>
      </c>
      <c r="Q55" s="8">
        <v>1303.4746231167831</v>
      </c>
      <c r="R55" s="8">
        <v>2713.6167268856861</v>
      </c>
      <c r="S55" s="8">
        <v>1335.1834183951601</v>
      </c>
      <c r="T55" s="8">
        <v>3412.6210285078</v>
      </c>
      <c r="U55" s="8">
        <v>2305.0491005945801</v>
      </c>
      <c r="V55" s="8">
        <v>3735.2915414889503</v>
      </c>
      <c r="W55" s="8">
        <v>3297.4428483489896</v>
      </c>
      <c r="X55" s="8">
        <v>3268.6102908514104</v>
      </c>
      <c r="Y55" s="8">
        <v>5222.9742568953607</v>
      </c>
      <c r="Z55" s="8">
        <v>4929.6062027643411</v>
      </c>
      <c r="AA55" s="8">
        <v>6489.5208372454099</v>
      </c>
    </row>
    <row r="56" spans="1:27">
      <c r="A56" s="16" t="s">
        <v>24</v>
      </c>
      <c r="B56" s="16" t="s">
        <v>2</v>
      </c>
      <c r="C56" s="8">
        <v>25197.030099999996</v>
      </c>
      <c r="D56" s="8">
        <v>19748.121090000001</v>
      </c>
      <c r="E56" s="8">
        <v>27689.677359999998</v>
      </c>
      <c r="F56" s="8">
        <v>21631.547899999998</v>
      </c>
      <c r="G56" s="8">
        <v>17404.009420000002</v>
      </c>
      <c r="H56" s="8">
        <v>16203.284870000001</v>
      </c>
      <c r="I56" s="8">
        <v>13897.4303</v>
      </c>
      <c r="J56" s="8">
        <v>15884.042370000001</v>
      </c>
      <c r="K56" s="8">
        <v>15122.643399999999</v>
      </c>
      <c r="L56" s="8">
        <v>13452.629069999999</v>
      </c>
      <c r="M56" s="8">
        <v>10525.82676</v>
      </c>
      <c r="N56" s="8">
        <v>14889.974850000002</v>
      </c>
      <c r="O56" s="8">
        <v>11567.880030000002</v>
      </c>
      <c r="P56" s="8">
        <v>9442.5624900000003</v>
      </c>
      <c r="Q56" s="8">
        <v>8711.1489700000002</v>
      </c>
      <c r="R56" s="8">
        <v>7495.1869500000003</v>
      </c>
      <c r="S56" s="8">
        <v>8548.3267200000009</v>
      </c>
      <c r="T56" s="8">
        <v>8227.2296700000006</v>
      </c>
      <c r="U56" s="8">
        <v>7316.2772299999997</v>
      </c>
      <c r="V56" s="8">
        <v>5745.2655000000004</v>
      </c>
      <c r="W56" s="8">
        <v>8098.3579800000007</v>
      </c>
      <c r="X56" s="8">
        <v>6355.558579999999</v>
      </c>
      <c r="Y56" s="8">
        <v>5109.591324</v>
      </c>
      <c r="Z56" s="8">
        <v>4764.9705999999996</v>
      </c>
      <c r="AA56" s="8">
        <v>4066.7786800000003</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1290.3220911382095</v>
      </c>
      <c r="D58" s="8">
        <v>1254.411043223645</v>
      </c>
      <c r="E58" s="8">
        <v>1226.9260520843475</v>
      </c>
      <c r="F58" s="8">
        <v>1927.4420980848688</v>
      </c>
      <c r="G58" s="8">
        <v>1757.3540855468566</v>
      </c>
      <c r="H58" s="8">
        <v>1811.1697613105782</v>
      </c>
      <c r="I58" s="8">
        <v>1526.27506100046</v>
      </c>
      <c r="J58" s="8">
        <v>1508.5422687582004</v>
      </c>
      <c r="K58" s="8">
        <v>1726.04276635828</v>
      </c>
      <c r="L58" s="8">
        <v>1629.8776223856962</v>
      </c>
      <c r="M58" s="8">
        <v>1573.4144848272624</v>
      </c>
      <c r="N58" s="8">
        <v>1502.3097953663591</v>
      </c>
      <c r="O58" s="8">
        <v>1539.0282721984918</v>
      </c>
      <c r="P58" s="8">
        <v>1447.1892675646004</v>
      </c>
      <c r="Q58" s="8">
        <v>1436.2575876826379</v>
      </c>
      <c r="R58" s="8">
        <v>1238.251965822996</v>
      </c>
      <c r="S58" s="8">
        <v>1203.4339881009964</v>
      </c>
      <c r="T58" s="8">
        <v>1136.7468897116296</v>
      </c>
      <c r="U58" s="8">
        <v>1063.3894718898916</v>
      </c>
      <c r="V58" s="8">
        <v>970.84574052652601</v>
      </c>
      <c r="W58" s="8">
        <v>853.72955563663322</v>
      </c>
      <c r="X58" s="8">
        <v>812.84569701528108</v>
      </c>
      <c r="Y58" s="8">
        <v>718.8930086183783</v>
      </c>
      <c r="Z58" s="8">
        <v>699.76843581950834</v>
      </c>
      <c r="AA58" s="8">
        <v>600.18861070387152</v>
      </c>
    </row>
    <row r="59" spans="1:27">
      <c r="A59" s="16" t="s">
        <v>24</v>
      </c>
      <c r="B59" s="16" t="s">
        <v>8</v>
      </c>
      <c r="C59" s="8">
        <v>228.63927919474813</v>
      </c>
      <c r="D59" s="8">
        <v>220.04341798773521</v>
      </c>
      <c r="E59" s="8">
        <v>213.42272397021574</v>
      </c>
      <c r="F59" s="8">
        <v>353.16732851913144</v>
      </c>
      <c r="G59" s="8">
        <v>339.58671672473838</v>
      </c>
      <c r="H59" s="8">
        <v>309.40654118360493</v>
      </c>
      <c r="I59" s="8">
        <v>302.57285357350474</v>
      </c>
      <c r="J59" s="8">
        <v>272.15049251105228</v>
      </c>
      <c r="K59" s="8">
        <v>435.91367450759236</v>
      </c>
      <c r="L59" s="8">
        <v>390.81483967670164</v>
      </c>
      <c r="M59" s="8">
        <v>386.33295922680958</v>
      </c>
      <c r="N59" s="8">
        <v>326.27215366082402</v>
      </c>
      <c r="O59" s="8">
        <v>318.23467475740364</v>
      </c>
      <c r="P59" s="8">
        <v>296.92100473671059</v>
      </c>
      <c r="Q59" s="8">
        <v>270.27442693062096</v>
      </c>
      <c r="R59" s="8">
        <v>270.52031541542772</v>
      </c>
      <c r="S59" s="8">
        <v>250.71875885260837</v>
      </c>
      <c r="T59" s="8">
        <v>245.11944954221002</v>
      </c>
      <c r="U59" s="8">
        <v>233.95425137673396</v>
      </c>
      <c r="V59" s="8">
        <v>230.10347343665933</v>
      </c>
      <c r="W59" s="8">
        <v>186.87759307681594</v>
      </c>
      <c r="X59" s="8">
        <v>188.4740239652308</v>
      </c>
      <c r="Y59" s="8">
        <v>167.1859207743901</v>
      </c>
      <c r="Z59" s="8">
        <v>143.27098414493562</v>
      </c>
      <c r="AA59" s="8">
        <v>137.76295670193477</v>
      </c>
    </row>
    <row r="60" spans="1:27">
      <c r="A60" s="16" t="s">
        <v>24</v>
      </c>
      <c r="B60" s="16" t="s">
        <v>83</v>
      </c>
      <c r="C60" s="8">
        <v>106.39983079008699</v>
      </c>
      <c r="D60" s="8">
        <v>248.048866022553</v>
      </c>
      <c r="E60" s="8">
        <v>345.14350843768199</v>
      </c>
      <c r="F60" s="8">
        <v>329.04003167227995</v>
      </c>
      <c r="G60" s="8">
        <v>347.44177650898001</v>
      </c>
      <c r="H60" s="8">
        <v>312.63442003911007</v>
      </c>
      <c r="I60" s="8">
        <v>313.11120365435494</v>
      </c>
      <c r="J60" s="8">
        <v>301.46606515932001</v>
      </c>
      <c r="K60" s="8">
        <v>377.38862487798997</v>
      </c>
      <c r="L60" s="8">
        <v>337.55653059889005</v>
      </c>
      <c r="M60" s="8">
        <v>342.14114829533003</v>
      </c>
      <c r="N60" s="8">
        <v>316.98350013161996</v>
      </c>
      <c r="O60" s="8">
        <v>297.01958238763996</v>
      </c>
      <c r="P60" s="8">
        <v>275.03760504917005</v>
      </c>
      <c r="Q60" s="8">
        <v>230.16158470375001</v>
      </c>
      <c r="R60" s="8">
        <v>234.09251444877998</v>
      </c>
      <c r="S60" s="8">
        <v>221.71974389637001</v>
      </c>
      <c r="T60" s="8">
        <v>210.99182872147503</v>
      </c>
      <c r="U60" s="8">
        <v>202.39557395400499</v>
      </c>
      <c r="V60" s="8">
        <v>202.30559593519001</v>
      </c>
      <c r="W60" s="8">
        <v>172.91831830331</v>
      </c>
      <c r="X60" s="8">
        <v>139.67806825400001</v>
      </c>
      <c r="Y60" s="8">
        <v>104.14273431001999</v>
      </c>
      <c r="Z60" s="8">
        <v>82.743767969959009</v>
      </c>
      <c r="AA60" s="8">
        <v>79.708620997465019</v>
      </c>
    </row>
    <row r="61" spans="1:27">
      <c r="A61" s="16" t="s">
        <v>24</v>
      </c>
      <c r="B61" s="16" t="s">
        <v>192</v>
      </c>
      <c r="C61" s="8">
        <v>0</v>
      </c>
      <c r="D61" s="8">
        <v>0</v>
      </c>
      <c r="E61" s="8">
        <v>1.02778618E-5</v>
      </c>
      <c r="F61" s="8">
        <v>2.7091129699999999E-5</v>
      </c>
      <c r="G61" s="8">
        <v>3.0967456999999993E-5</v>
      </c>
      <c r="H61" s="8">
        <v>2.9395310500000002E-5</v>
      </c>
      <c r="I61" s="8">
        <v>2.6981266999999998E-5</v>
      </c>
      <c r="J61" s="8">
        <v>2.5739347000000001E-5</v>
      </c>
      <c r="K61" s="8">
        <v>2.5414888699999998E-5</v>
      </c>
      <c r="L61" s="8">
        <v>2.4611876599999998E-5</v>
      </c>
      <c r="M61" s="8">
        <v>2.2747920699999999E-5</v>
      </c>
      <c r="N61" s="8">
        <v>2.07358405E-5</v>
      </c>
      <c r="O61" s="8">
        <v>1.9660897200000002E-5</v>
      </c>
      <c r="P61" s="8">
        <v>1.89378776E-5</v>
      </c>
      <c r="Q61" s="8">
        <v>1.7687506700000001E-5</v>
      </c>
      <c r="R61" s="8">
        <v>1.7410455599999999E-5</v>
      </c>
      <c r="S61" s="8">
        <v>1.6085634299999998E-5</v>
      </c>
      <c r="T61" s="8">
        <v>1.8368319899999998E-5</v>
      </c>
      <c r="U61" s="8">
        <v>1.8365261000000002E-5</v>
      </c>
      <c r="V61" s="8">
        <v>1.7023884700000002E-5</v>
      </c>
      <c r="W61" s="8">
        <v>1.6650445999999998E-5</v>
      </c>
      <c r="X61" s="8">
        <v>1.5926103699999999E-5</v>
      </c>
      <c r="Y61" s="8">
        <v>1.6641573799999999E-5</v>
      </c>
      <c r="Z61" s="8">
        <v>1.56078077E-5</v>
      </c>
      <c r="AA61" s="8">
        <v>1.8170671999999999E-5</v>
      </c>
    </row>
    <row r="62" spans="1:27">
      <c r="A62" s="16" t="s">
        <v>24</v>
      </c>
      <c r="B62" s="16" t="s">
        <v>15</v>
      </c>
      <c r="C62" s="8">
        <v>3.4011396</v>
      </c>
      <c r="D62" s="8">
        <v>3.5170341999999999</v>
      </c>
      <c r="E62" s="8">
        <v>3.5278225000000001</v>
      </c>
      <c r="F62" s="8">
        <v>3.2878843</v>
      </c>
      <c r="G62" s="8">
        <v>3.8690403</v>
      </c>
      <c r="H62" s="8">
        <v>3.6811118</v>
      </c>
      <c r="I62" s="8">
        <v>4.0542441</v>
      </c>
      <c r="J62" s="8">
        <v>4.2719779999999998</v>
      </c>
      <c r="K62" s="8">
        <v>4.285482</v>
      </c>
      <c r="L62" s="8">
        <v>4.0533334999999999</v>
      </c>
      <c r="M62" s="8">
        <v>4.4006387</v>
      </c>
      <c r="N62" s="8">
        <v>4.3732129999999998</v>
      </c>
      <c r="O62" s="8">
        <v>4.3724673000000003</v>
      </c>
      <c r="P62" s="8">
        <v>4.3203620000000003</v>
      </c>
      <c r="Q62" s="8">
        <v>3.8946836</v>
      </c>
      <c r="R62" s="8">
        <v>4.251868</v>
      </c>
      <c r="S62" s="8">
        <v>4.2775690000000006</v>
      </c>
      <c r="T62" s="8">
        <v>4.2411166999999992</v>
      </c>
      <c r="U62" s="8">
        <v>4.3868970000000003</v>
      </c>
      <c r="V62" s="8">
        <v>4.5750570000000002</v>
      </c>
      <c r="W62" s="8">
        <v>4.4535519999999993</v>
      </c>
      <c r="X62" s="8">
        <v>4.7616616</v>
      </c>
      <c r="Y62" s="8">
        <v>4.9026639999999997</v>
      </c>
      <c r="Z62" s="8">
        <v>5.0212544000000001</v>
      </c>
      <c r="AA62" s="8">
        <v>4.9195709999999995</v>
      </c>
    </row>
    <row r="63" spans="1:27">
      <c r="A63" s="77" t="s">
        <v>82</v>
      </c>
      <c r="B63" s="77"/>
      <c r="C63" s="67">
        <v>151431.45536458804</v>
      </c>
      <c r="D63" s="67">
        <v>141292.64852579738</v>
      </c>
      <c r="E63" s="67">
        <v>110197.44571571832</v>
      </c>
      <c r="F63" s="67">
        <v>57084.731498826739</v>
      </c>
      <c r="G63" s="67">
        <v>43329.327877289899</v>
      </c>
      <c r="H63" s="67">
        <v>40312.238068302038</v>
      </c>
      <c r="I63" s="67">
        <v>39006.893355523011</v>
      </c>
      <c r="J63" s="67">
        <v>37835.607750459225</v>
      </c>
      <c r="K63" s="67">
        <v>34363.498892391632</v>
      </c>
      <c r="L63" s="67">
        <v>30121.235001211207</v>
      </c>
      <c r="M63" s="67">
        <v>26360.578366914466</v>
      </c>
      <c r="N63" s="67">
        <v>31738.166563718642</v>
      </c>
      <c r="O63" s="67">
        <v>23874.258973773311</v>
      </c>
      <c r="P63" s="67">
        <v>19854.880565643489</v>
      </c>
      <c r="Q63" s="67">
        <v>21841.432893721296</v>
      </c>
      <c r="R63" s="67">
        <v>21611.740357983348</v>
      </c>
      <c r="S63" s="67">
        <v>20593.343514330765</v>
      </c>
      <c r="T63" s="67">
        <v>22106.606501551432</v>
      </c>
      <c r="U63" s="67">
        <v>18844.56554318047</v>
      </c>
      <c r="V63" s="67">
        <v>17760.870625411211</v>
      </c>
      <c r="W63" s="67">
        <v>19681.643864016198</v>
      </c>
      <c r="X63" s="67">
        <v>10769.928337612022</v>
      </c>
      <c r="Y63" s="67">
        <v>11327.689925239723</v>
      </c>
      <c r="Z63" s="67">
        <v>10625.381260706554</v>
      </c>
      <c r="AA63" s="67">
        <v>11378.879294819355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7003.3184482679599</v>
      </c>
      <c r="D68" s="8">
        <v>1700.45371672749</v>
      </c>
      <c r="E68" s="8">
        <v>9783.3890449567061</v>
      </c>
      <c r="F68" s="8">
        <v>11664.772038860585</v>
      </c>
      <c r="G68" s="8">
        <v>9377.5360978642602</v>
      </c>
      <c r="H68" s="8">
        <v>7638.3430908514902</v>
      </c>
      <c r="I68" s="8">
        <v>8575.9151029538607</v>
      </c>
      <c r="J68" s="8">
        <v>8128.7040957848058</v>
      </c>
      <c r="K68" s="8">
        <v>3546.6270853605602</v>
      </c>
      <c r="L68" s="8">
        <v>1409.1701776400403</v>
      </c>
      <c r="M68" s="8">
        <v>1932.6669738813698</v>
      </c>
      <c r="N68" s="8">
        <v>1.1827490000000001E-4</v>
      </c>
      <c r="O68" s="8">
        <v>1.1381458E-4</v>
      </c>
      <c r="P68" s="8">
        <v>1.1582389E-4</v>
      </c>
      <c r="Q68" s="8">
        <v>1.08681865E-4</v>
      </c>
      <c r="R68" s="8">
        <v>3.4458283000000001E-4</v>
      </c>
      <c r="S68" s="8">
        <v>3.3530452999999997E-4</v>
      </c>
      <c r="T68" s="8">
        <v>9.1009369999999997E-4</v>
      </c>
      <c r="U68" s="8">
        <v>7.8021700000000004E-4</v>
      </c>
      <c r="V68" s="8">
        <v>7.6805470000000002E-4</v>
      </c>
      <c r="W68" s="8">
        <v>7.2182405000000005E-4</v>
      </c>
      <c r="X68" s="8">
        <v>6.819555000000001E-4</v>
      </c>
      <c r="Y68" s="8">
        <v>6.1815200000000007E-4</v>
      </c>
      <c r="Z68" s="8">
        <v>5.7852035999999998E-4</v>
      </c>
      <c r="AA68" s="8">
        <v>5.38891E-4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2832.9096908951615</v>
      </c>
      <c r="D70" s="8">
        <v>937.04683463798892</v>
      </c>
      <c r="E70" s="8">
        <v>3415.5490174408442</v>
      </c>
      <c r="F70" s="8">
        <v>19550.050795253919</v>
      </c>
      <c r="G70" s="8">
        <v>7441.884448774259</v>
      </c>
      <c r="H70" s="8">
        <v>6590.5160635736775</v>
      </c>
      <c r="I70" s="8">
        <v>8621.448831055819</v>
      </c>
      <c r="J70" s="8">
        <v>5951.1995836063743</v>
      </c>
      <c r="K70" s="8">
        <v>2136.8138459976549</v>
      </c>
      <c r="L70" s="8">
        <v>734.61559087761793</v>
      </c>
      <c r="M70" s="8">
        <v>1124.5362535026688</v>
      </c>
      <c r="N70" s="8">
        <v>2857.5133543238258</v>
      </c>
      <c r="O70" s="8">
        <v>3917.0000346323977</v>
      </c>
      <c r="P70" s="8">
        <v>4011.3165378258923</v>
      </c>
      <c r="Q70" s="8">
        <v>4389.5456858999805</v>
      </c>
      <c r="R70" s="8">
        <v>4966.4110789387751</v>
      </c>
      <c r="S70" s="8">
        <v>5449.2272411020267</v>
      </c>
      <c r="T70" s="8">
        <v>5319.4830901050855</v>
      </c>
      <c r="U70" s="8">
        <v>1813.973977470725</v>
      </c>
      <c r="V70" s="8">
        <v>2074.8593243685368</v>
      </c>
      <c r="W70" s="8">
        <v>1714.310789073194</v>
      </c>
      <c r="X70" s="8">
        <v>1934.2145918647047</v>
      </c>
      <c r="Y70" s="8">
        <v>1717.0991731452691</v>
      </c>
      <c r="Z70" s="8">
        <v>1615.9485270840971</v>
      </c>
      <c r="AA70" s="8">
        <v>1401.1689537851601</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698.7026595720331</v>
      </c>
      <c r="D73" s="8">
        <v>720.48429830959935</v>
      </c>
      <c r="E73" s="8">
        <v>619.02355613858913</v>
      </c>
      <c r="F73" s="8">
        <v>731.82803831943386</v>
      </c>
      <c r="G73" s="8">
        <v>680.85585926626322</v>
      </c>
      <c r="H73" s="8">
        <v>665.0894296435323</v>
      </c>
      <c r="I73" s="8">
        <v>557.11690383114581</v>
      </c>
      <c r="J73" s="8">
        <v>506.6185010986552</v>
      </c>
      <c r="K73" s="8">
        <v>451.77724385828765</v>
      </c>
      <c r="L73" s="8">
        <v>437.45768172011554</v>
      </c>
      <c r="M73" s="8">
        <v>383.9443101037952</v>
      </c>
      <c r="N73" s="8">
        <v>341.1107374200044</v>
      </c>
      <c r="O73" s="8">
        <v>308.31633140984775</v>
      </c>
      <c r="P73" s="8">
        <v>253.36468155066919</v>
      </c>
      <c r="Q73" s="8">
        <v>246.72749740641038</v>
      </c>
      <c r="R73" s="8">
        <v>216.01026161094691</v>
      </c>
      <c r="S73" s="8">
        <v>230.53190751146855</v>
      </c>
      <c r="T73" s="8">
        <v>184.05569447706492</v>
      </c>
      <c r="U73" s="8">
        <v>199.89111662187281</v>
      </c>
      <c r="V73" s="8">
        <v>173.44461516771585</v>
      </c>
      <c r="W73" s="8">
        <v>201.80981701472004</v>
      </c>
      <c r="X73" s="8">
        <v>234.02805775562206</v>
      </c>
      <c r="Y73" s="8">
        <v>217.43047989817705</v>
      </c>
      <c r="Z73" s="8">
        <v>212.38385832627839</v>
      </c>
      <c r="AA73" s="8">
        <v>190.81275451874203</v>
      </c>
    </row>
    <row r="74" spans="1:27">
      <c r="A74" s="16" t="s">
        <v>25</v>
      </c>
      <c r="B74" s="16" t="s">
        <v>8</v>
      </c>
      <c r="C74" s="8">
        <v>144.6925320458341</v>
      </c>
      <c r="D74" s="8">
        <v>169.46837181622845</v>
      </c>
      <c r="E74" s="8">
        <v>141.60997695006731</v>
      </c>
      <c r="F74" s="8">
        <v>144.0123164209412</v>
      </c>
      <c r="G74" s="8">
        <v>134.2625138777467</v>
      </c>
      <c r="H74" s="8">
        <v>127.3362160068354</v>
      </c>
      <c r="I74" s="8">
        <v>117.4912066660203</v>
      </c>
      <c r="J74" s="8">
        <v>106.36684345132909</v>
      </c>
      <c r="K74" s="8">
        <v>98.356674309393426</v>
      </c>
      <c r="L74" s="8">
        <v>93.152411291993687</v>
      </c>
      <c r="M74" s="8">
        <v>92.776135394144603</v>
      </c>
      <c r="N74" s="8">
        <v>78.382129297675363</v>
      </c>
      <c r="O74" s="8">
        <v>77.730403598853513</v>
      </c>
      <c r="P74" s="8">
        <v>71.961748428091681</v>
      </c>
      <c r="Q74" s="8">
        <v>68.852878455692107</v>
      </c>
      <c r="R74" s="8">
        <v>65.551573158568416</v>
      </c>
      <c r="S74" s="8">
        <v>59.843717649314897</v>
      </c>
      <c r="T74" s="8">
        <v>144.56652252325711</v>
      </c>
      <c r="U74" s="8">
        <v>159.59052380210437</v>
      </c>
      <c r="V74" s="8">
        <v>156.17630022065978</v>
      </c>
      <c r="W74" s="8">
        <v>123.2571234564046</v>
      </c>
      <c r="X74" s="8">
        <v>110.58911609143887</v>
      </c>
      <c r="Y74" s="8">
        <v>99.756829927274509</v>
      </c>
      <c r="Z74" s="8">
        <v>88.2126780452936</v>
      </c>
      <c r="AA74" s="8">
        <v>92.772936982424014</v>
      </c>
    </row>
    <row r="75" spans="1:27">
      <c r="A75" s="16" t="s">
        <v>25</v>
      </c>
      <c r="B75" s="16" t="s">
        <v>83</v>
      </c>
      <c r="C75" s="8">
        <v>17.859478266483002</v>
      </c>
      <c r="D75" s="8">
        <v>16.299172370080999</v>
      </c>
      <c r="E75" s="8">
        <v>14.330696275664</v>
      </c>
      <c r="F75" s="8">
        <v>87.560341458796998</v>
      </c>
      <c r="G75" s="8">
        <v>96.122637717646995</v>
      </c>
      <c r="H75" s="8">
        <v>86.222604668755991</v>
      </c>
      <c r="I75" s="8">
        <v>86.325181862136006</v>
      </c>
      <c r="J75" s="8">
        <v>81.271242761222993</v>
      </c>
      <c r="K75" s="8">
        <v>75.027315273732995</v>
      </c>
      <c r="L75" s="8">
        <v>71.680890869215006</v>
      </c>
      <c r="M75" s="8">
        <v>71.275690762466994</v>
      </c>
      <c r="N75" s="8">
        <v>66.340481210226002</v>
      </c>
      <c r="O75" s="8">
        <v>63.878307070027006</v>
      </c>
      <c r="P75" s="8">
        <v>60.503713325165997</v>
      </c>
      <c r="Q75" s="8">
        <v>54.901214095897998</v>
      </c>
      <c r="R75" s="8">
        <v>125.085924986799</v>
      </c>
      <c r="S75" s="8">
        <v>113.75269948011501</v>
      </c>
      <c r="T75" s="8">
        <v>122.52313185996299</v>
      </c>
      <c r="U75" s="8">
        <v>119.30765026782501</v>
      </c>
      <c r="V75" s="8">
        <v>115.15538049579601</v>
      </c>
      <c r="W75" s="8">
        <v>101.55897214749601</v>
      </c>
      <c r="X75" s="8">
        <v>94.298215385511014</v>
      </c>
      <c r="Y75" s="8">
        <v>87.38040228527899</v>
      </c>
      <c r="Z75" s="8">
        <v>58.666437092399001</v>
      </c>
      <c r="AA75" s="8">
        <v>104.545654668379</v>
      </c>
    </row>
    <row r="76" spans="1:27">
      <c r="A76" s="16" t="s">
        <v>25</v>
      </c>
      <c r="B76" s="16" t="s">
        <v>192</v>
      </c>
      <c r="C76" s="8">
        <v>0</v>
      </c>
      <c r="D76" s="8">
        <v>0</v>
      </c>
      <c r="E76" s="8">
        <v>4.4447293E-6</v>
      </c>
      <c r="F76" s="8">
        <v>6.8123717999999995E-6</v>
      </c>
      <c r="G76" s="8">
        <v>8.3105764000000005E-6</v>
      </c>
      <c r="H76" s="8">
        <v>7.8750477999999997E-6</v>
      </c>
      <c r="I76" s="8">
        <v>7.2743214000000005E-6</v>
      </c>
      <c r="J76" s="8">
        <v>6.8337651999999997E-6</v>
      </c>
      <c r="K76" s="8">
        <v>6.6898289999999992E-6</v>
      </c>
      <c r="L76" s="8">
        <v>6.4569204999999994E-6</v>
      </c>
      <c r="M76" s="8">
        <v>6.2927208E-6</v>
      </c>
      <c r="N76" s="8">
        <v>6.4847781999999998E-6</v>
      </c>
      <c r="O76" s="8">
        <v>6.0754863000000004E-6</v>
      </c>
      <c r="P76" s="8">
        <v>5.9241911000000003E-6</v>
      </c>
      <c r="Q76" s="8">
        <v>5.6749856999999992E-6</v>
      </c>
      <c r="R76" s="8">
        <v>6.4070124999999998E-6</v>
      </c>
      <c r="S76" s="8">
        <v>5.9454269999999995E-6</v>
      </c>
      <c r="T76" s="8">
        <v>6.6613533999999998E-6</v>
      </c>
      <c r="U76" s="8">
        <v>6.8990444000000005E-6</v>
      </c>
      <c r="V76" s="8">
        <v>6.4902442999999995E-6</v>
      </c>
      <c r="W76" s="8">
        <v>6.4908348999999997E-6</v>
      </c>
      <c r="X76" s="8">
        <v>6.3628573000000002E-6</v>
      </c>
      <c r="Y76" s="8">
        <v>6.6715918000000005E-6</v>
      </c>
      <c r="Z76" s="8">
        <v>6.3626975999999998E-6</v>
      </c>
      <c r="AA76" s="8">
        <v>6.8452132000000006E-6</v>
      </c>
    </row>
    <row r="77" spans="1:27">
      <c r="A77" s="16" t="s">
        <v>25</v>
      </c>
      <c r="B77" s="16" t="s">
        <v>15</v>
      </c>
      <c r="C77" s="8">
        <v>5.0774330000000001</v>
      </c>
      <c r="D77" s="8">
        <v>4.6542529999999998</v>
      </c>
      <c r="E77" s="8">
        <v>4.1631540000000005</v>
      </c>
      <c r="F77" s="8">
        <v>3.3288745</v>
      </c>
      <c r="G77" s="8">
        <v>3.6131406000000004</v>
      </c>
      <c r="H77" s="8">
        <v>3.6206179999999999</v>
      </c>
      <c r="I77" s="8">
        <v>3.7414510000000001</v>
      </c>
      <c r="J77" s="8">
        <v>3.6344099999999999</v>
      </c>
      <c r="K77" s="8">
        <v>3.4133690000000003</v>
      </c>
      <c r="L77" s="8">
        <v>3.5072047999999998</v>
      </c>
      <c r="M77" s="8">
        <v>3.4433098000000002</v>
      </c>
      <c r="N77" s="8">
        <v>3.3509533999999999</v>
      </c>
      <c r="O77" s="8">
        <v>3.3275231999999999</v>
      </c>
      <c r="P77" s="8">
        <v>3.2099489999999999</v>
      </c>
      <c r="Q77" s="8">
        <v>3.1138308000000001</v>
      </c>
      <c r="R77" s="8">
        <v>3.0946359999999999</v>
      </c>
      <c r="S77" s="8">
        <v>2.9921785000000001</v>
      </c>
      <c r="T77" s="8">
        <v>2.8920688000000001</v>
      </c>
      <c r="U77" s="8">
        <v>2.8888643000000003</v>
      </c>
      <c r="V77" s="8">
        <v>2.8368603999999999</v>
      </c>
      <c r="W77" s="8">
        <v>2.7656601999999997</v>
      </c>
      <c r="X77" s="8">
        <v>2.7281873000000001</v>
      </c>
      <c r="Y77" s="8">
        <v>2.6297920000000001</v>
      </c>
      <c r="Z77" s="8">
        <v>2.551005</v>
      </c>
      <c r="AA77" s="8">
        <v>2.471784</v>
      </c>
    </row>
    <row r="78" spans="1:27">
      <c r="A78" s="77" t="s">
        <v>82</v>
      </c>
      <c r="B78" s="77"/>
      <c r="C78" s="67">
        <v>10702.560242047472</v>
      </c>
      <c r="D78" s="67">
        <v>3548.4066468613883</v>
      </c>
      <c r="E78" s="67">
        <v>13978.065450206599</v>
      </c>
      <c r="F78" s="67">
        <v>32181.552411626046</v>
      </c>
      <c r="G78" s="67">
        <v>17734.27470641075</v>
      </c>
      <c r="H78" s="67">
        <v>15111.12803061934</v>
      </c>
      <c r="I78" s="67">
        <v>17962.038684643303</v>
      </c>
      <c r="J78" s="67">
        <v>14777.794683536153</v>
      </c>
      <c r="K78" s="67">
        <v>6312.0155404894576</v>
      </c>
      <c r="L78" s="67">
        <v>2749.5839636559031</v>
      </c>
      <c r="M78" s="67">
        <v>3608.642679737166</v>
      </c>
      <c r="N78" s="67">
        <v>3346.6977804114094</v>
      </c>
      <c r="O78" s="67">
        <v>4370.2527198011921</v>
      </c>
      <c r="P78" s="67">
        <v>4400.3567518779009</v>
      </c>
      <c r="Q78" s="67">
        <v>4763.141221014831</v>
      </c>
      <c r="R78" s="67">
        <v>5376.1538256849317</v>
      </c>
      <c r="S78" s="67">
        <v>5856.3480854928821</v>
      </c>
      <c r="T78" s="67">
        <v>5773.5214245204243</v>
      </c>
      <c r="U78" s="67">
        <v>2295.652919578572</v>
      </c>
      <c r="V78" s="67">
        <v>2522.4732551976531</v>
      </c>
      <c r="W78" s="67">
        <v>2143.7030902066999</v>
      </c>
      <c r="X78" s="67">
        <v>2375.8588567156344</v>
      </c>
      <c r="Y78" s="67">
        <v>2124.2973020795921</v>
      </c>
      <c r="Z78" s="67">
        <v>1977.7630904311259</v>
      </c>
      <c r="AA78" s="67">
        <v>1791.7726296909182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2.3515891000000002E-5</v>
      </c>
      <c r="D83" s="8">
        <v>2.2077782000000001E-5</v>
      </c>
      <c r="E83" s="8">
        <v>2.0697997999999999E-5</v>
      </c>
      <c r="F83" s="8">
        <v>1.4966023999999999E-5</v>
      </c>
      <c r="G83" s="8">
        <v>4.5175249999999997E-5</v>
      </c>
      <c r="H83" s="8">
        <v>4.2536142999999998E-5</v>
      </c>
      <c r="I83" s="8">
        <v>4.4736669999999999E-5</v>
      </c>
      <c r="J83" s="8">
        <v>4.3399170000000001E-5</v>
      </c>
      <c r="K83" s="8">
        <v>4.3236640000000001E-5</v>
      </c>
      <c r="L83" s="8">
        <v>4.2763404999999998E-5</v>
      </c>
      <c r="M83" s="8">
        <v>4.1583396000000001E-5</v>
      </c>
      <c r="N83" s="8">
        <v>4.2466762999999997E-5</v>
      </c>
      <c r="O83" s="8">
        <v>4.2971510000000001E-5</v>
      </c>
      <c r="P83" s="8">
        <v>4.2681195E-5</v>
      </c>
      <c r="Q83" s="8">
        <v>4.1625270000000001E-5</v>
      </c>
      <c r="R83" s="8">
        <v>4.3283515000000001E-5</v>
      </c>
      <c r="S83" s="8">
        <v>4.1463554000000001E-5</v>
      </c>
      <c r="T83" s="8">
        <v>4.0959450000000003E-5</v>
      </c>
      <c r="U83" s="8">
        <v>4.09257E-5</v>
      </c>
      <c r="V83" s="8">
        <v>4.0693644E-5</v>
      </c>
      <c r="W83" s="8">
        <v>4.1582792999999999E-5</v>
      </c>
      <c r="X83" s="8">
        <v>4.0682003000000003E-5</v>
      </c>
      <c r="Y83" s="8">
        <v>3.9967940000000003E-5</v>
      </c>
      <c r="Z83" s="8">
        <v>4.0752360000000004E-5</v>
      </c>
      <c r="AA83" s="8">
        <v>4.0215679999999994E-5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1.3220407000000002E-4</v>
      </c>
      <c r="D85" s="8">
        <v>1.27953018E-4</v>
      </c>
      <c r="E85" s="8">
        <v>1.3140173799999999E-4</v>
      </c>
      <c r="F85" s="8">
        <v>2.8895429900000002E-5</v>
      </c>
      <c r="G85" s="8">
        <v>16.687022199929</v>
      </c>
      <c r="H85" s="8">
        <v>0.22179973354399996</v>
      </c>
      <c r="I85" s="8">
        <v>14.692177959995</v>
      </c>
      <c r="J85" s="8">
        <v>7.6999305418819999</v>
      </c>
      <c r="K85" s="8">
        <v>1.3563562100000001E-4</v>
      </c>
      <c r="L85" s="8">
        <v>7.9164317476299999</v>
      </c>
      <c r="M85" s="8">
        <v>1.2621277900000001E-4</v>
      </c>
      <c r="N85" s="8">
        <v>1.7794302930000002E-2</v>
      </c>
      <c r="O85" s="8">
        <v>0.12833385620000001</v>
      </c>
      <c r="P85" s="8">
        <v>7.2643618640999982E-2</v>
      </c>
      <c r="Q85" s="8">
        <v>8.9525879000000005E-5</v>
      </c>
      <c r="R85" s="8">
        <v>6.7350622927109995</v>
      </c>
      <c r="S85" s="8">
        <v>1.7258058871969999</v>
      </c>
      <c r="T85" s="8">
        <v>0.13738477442200001</v>
      </c>
      <c r="U85" s="8">
        <v>0.96619590768200003</v>
      </c>
      <c r="V85" s="8">
        <v>1.9886613218039999</v>
      </c>
      <c r="W85" s="8">
        <v>0.51801312246099995</v>
      </c>
      <c r="X85" s="8">
        <v>1.0396590773529999</v>
      </c>
      <c r="Y85" s="8">
        <v>0.75394804089600009</v>
      </c>
      <c r="Z85" s="8">
        <v>15.162963122442999</v>
      </c>
      <c r="AA85" s="8">
        <v>5.3696739999999993E-5</v>
      </c>
    </row>
    <row r="86" spans="1:27">
      <c r="A86" s="16" t="s">
        <v>26</v>
      </c>
      <c r="B86" s="16" t="s">
        <v>2</v>
      </c>
      <c r="C86" s="8">
        <v>53869.713649999991</v>
      </c>
      <c r="D86" s="8">
        <v>44812.210900000005</v>
      </c>
      <c r="E86" s="8">
        <v>45655.010139999999</v>
      </c>
      <c r="F86" s="8">
        <v>46088.165300000001</v>
      </c>
      <c r="G86" s="8">
        <v>57099.821109999997</v>
      </c>
      <c r="H86" s="8">
        <v>48374.46486</v>
      </c>
      <c r="I86" s="8">
        <v>50892.569149999996</v>
      </c>
      <c r="J86" s="8">
        <v>46806.988130000005</v>
      </c>
      <c r="K86" s="8">
        <v>37298.953380000006</v>
      </c>
      <c r="L86" s="8">
        <v>29825.486860000001</v>
      </c>
      <c r="M86" s="8">
        <v>28294.077859999994</v>
      </c>
      <c r="N86" s="8">
        <v>29725.187690000002</v>
      </c>
      <c r="O86" s="8">
        <v>25691.638119999996</v>
      </c>
      <c r="P86" s="8">
        <v>23934.983640000002</v>
      </c>
      <c r="Q86" s="8">
        <v>20207.796140000002</v>
      </c>
      <c r="R86" s="8">
        <v>21236.463380000001</v>
      </c>
      <c r="S86" s="8">
        <v>20942.18147</v>
      </c>
      <c r="T86" s="8">
        <v>19096.380189999996</v>
      </c>
      <c r="U86" s="8">
        <v>17157.716390000001</v>
      </c>
      <c r="V86" s="8">
        <v>15991.173950000002</v>
      </c>
      <c r="W86" s="8">
        <v>16305.541660000001</v>
      </c>
      <c r="X86" s="8">
        <v>14955.282959999999</v>
      </c>
      <c r="Y86" s="8">
        <v>14414.976569999999</v>
      </c>
      <c r="Z86" s="8">
        <v>12894.379650000001</v>
      </c>
      <c r="AA86" s="8">
        <v>12933.81566</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271.53431970414277</v>
      </c>
      <c r="D88" s="8">
        <v>361.81030393378904</v>
      </c>
      <c r="E88" s="8">
        <v>353.14433861990005</v>
      </c>
      <c r="F88" s="8">
        <v>445.7318714180937</v>
      </c>
      <c r="G88" s="8">
        <v>415.91436979567823</v>
      </c>
      <c r="H88" s="8">
        <v>429.19828407354947</v>
      </c>
      <c r="I88" s="8">
        <v>409.05825562392806</v>
      </c>
      <c r="J88" s="8">
        <v>381.26808506928745</v>
      </c>
      <c r="K88" s="8">
        <v>365.1529927744084</v>
      </c>
      <c r="L88" s="8">
        <v>329.71646487328786</v>
      </c>
      <c r="M88" s="8">
        <v>342.23617661691566</v>
      </c>
      <c r="N88" s="8">
        <v>313.66901760572136</v>
      </c>
      <c r="O88" s="8">
        <v>300.62907485440792</v>
      </c>
      <c r="P88" s="8">
        <v>254.88317151423777</v>
      </c>
      <c r="Q88" s="8">
        <v>242.72183243705962</v>
      </c>
      <c r="R88" s="8">
        <v>224.7289002501949</v>
      </c>
      <c r="S88" s="8">
        <v>208.47594827322146</v>
      </c>
      <c r="T88" s="8">
        <v>203.61159100701414</v>
      </c>
      <c r="U88" s="8">
        <v>183.23600906647903</v>
      </c>
      <c r="V88" s="8">
        <v>189.2168862377988</v>
      </c>
      <c r="W88" s="8">
        <v>174.6671599711006</v>
      </c>
      <c r="X88" s="8">
        <v>168.47633853510143</v>
      </c>
      <c r="Y88" s="8">
        <v>143.22008392744806</v>
      </c>
      <c r="Z88" s="8">
        <v>138.86359763828989</v>
      </c>
      <c r="AA88" s="8">
        <v>114.25540422468833</v>
      </c>
    </row>
    <row r="89" spans="1:27">
      <c r="A89" s="16" t="s">
        <v>26</v>
      </c>
      <c r="B89" s="16" t="s">
        <v>8</v>
      </c>
      <c r="C89" s="8">
        <v>1.49183307E-6</v>
      </c>
      <c r="D89" s="8">
        <v>1.73940576E-6</v>
      </c>
      <c r="E89" s="8">
        <v>1.7589381900000001E-6</v>
      </c>
      <c r="F89" s="8">
        <v>2.2948464500000002E-6</v>
      </c>
      <c r="G89" s="8">
        <v>2.2451090999999999E-6</v>
      </c>
      <c r="H89" s="8">
        <v>2.5194817300000002E-6</v>
      </c>
      <c r="I89" s="8">
        <v>2.7352722100000005E-6</v>
      </c>
      <c r="J89" s="8">
        <v>3.0112922600000002E-6</v>
      </c>
      <c r="K89" s="8">
        <v>2.58646499E-6</v>
      </c>
      <c r="L89" s="8">
        <v>2.5291250899999998E-6</v>
      </c>
      <c r="M89" s="8">
        <v>2.38117443E-6</v>
      </c>
      <c r="N89" s="8">
        <v>2.0051370400000002E-6</v>
      </c>
      <c r="O89" s="8">
        <v>2.0278763599999999E-6</v>
      </c>
      <c r="P89" s="8">
        <v>2.6711258999999996E-6</v>
      </c>
      <c r="Q89" s="8">
        <v>2.3726487200000001E-6</v>
      </c>
      <c r="R89" s="8">
        <v>2.42161237E-6</v>
      </c>
      <c r="S89" s="8">
        <v>2.6837146800000001E-6</v>
      </c>
      <c r="T89" s="8">
        <v>2.4466589900000003E-6</v>
      </c>
      <c r="U89" s="8">
        <v>2.4425989499999999E-6</v>
      </c>
      <c r="V89" s="8">
        <v>2.3514540999999998E-6</v>
      </c>
      <c r="W89" s="8">
        <v>2.0272010899999998E-6</v>
      </c>
      <c r="X89" s="8">
        <v>2.1179428700000004E-6</v>
      </c>
      <c r="Y89" s="8">
        <v>2.1363903400000001E-6</v>
      </c>
      <c r="Z89" s="8">
        <v>1.9584188399999999E-6</v>
      </c>
      <c r="AA89" s="8">
        <v>1.9659696399999999E-6</v>
      </c>
    </row>
    <row r="90" spans="1:27">
      <c r="A90" s="16" t="s">
        <v>26</v>
      </c>
      <c r="B90" s="16" t="s">
        <v>83</v>
      </c>
      <c r="C90" s="8">
        <v>9.5921444000000007E-5</v>
      </c>
      <c r="D90" s="8">
        <v>9.4303416999999996E-5</v>
      </c>
      <c r="E90" s="8">
        <v>8.8058363000000003E-5</v>
      </c>
      <c r="F90" s="8">
        <v>8.3748194999999992E-5</v>
      </c>
      <c r="G90" s="8">
        <v>3.7878459007000001E-2</v>
      </c>
      <c r="H90" s="8">
        <v>7.9898636373000001E-2</v>
      </c>
      <c r="I90" s="8">
        <v>0.141355813159</v>
      </c>
      <c r="J90" s="8">
        <v>0.22204193159699998</v>
      </c>
      <c r="K90" s="8">
        <v>0.31787542541100006</v>
      </c>
      <c r="L90" s="8">
        <v>0.44375100753500002</v>
      </c>
      <c r="M90" s="8">
        <v>0.53463780342299994</v>
      </c>
      <c r="N90" s="8">
        <v>0.53068230901599989</v>
      </c>
      <c r="O90" s="8">
        <v>0.650505541277</v>
      </c>
      <c r="P90" s="8">
        <v>0.72739323369499997</v>
      </c>
      <c r="Q90" s="8">
        <v>0.76877000332099998</v>
      </c>
      <c r="R90" s="8">
        <v>1.0125361275059999</v>
      </c>
      <c r="S90" s="8">
        <v>1.046598913165</v>
      </c>
      <c r="T90" s="8">
        <v>1.1329734306799999</v>
      </c>
      <c r="U90" s="8">
        <v>1.315970445506</v>
      </c>
      <c r="V90" s="8">
        <v>1.3776825523419998</v>
      </c>
      <c r="W90" s="8">
        <v>1.3153015120039999</v>
      </c>
      <c r="X90" s="8">
        <v>1.4980946166339999</v>
      </c>
      <c r="Y90" s="8">
        <v>1.576003824119</v>
      </c>
      <c r="Z90" s="8">
        <v>1.8859676100439999</v>
      </c>
      <c r="AA90" s="8">
        <v>1.6815066589180001</v>
      </c>
    </row>
    <row r="91" spans="1:27">
      <c r="A91" s="16" t="s">
        <v>26</v>
      </c>
      <c r="B91" s="16" t="s">
        <v>192</v>
      </c>
      <c r="C91" s="8">
        <v>0</v>
      </c>
      <c r="D91" s="8">
        <v>0</v>
      </c>
      <c r="E91" s="8">
        <v>2.6172591299999998E-5</v>
      </c>
      <c r="F91" s="8">
        <v>2.5333093100000002E-5</v>
      </c>
      <c r="G91" s="8">
        <v>2.8761851999999999E-5</v>
      </c>
      <c r="H91" s="8">
        <v>2.8538772000000002E-5</v>
      </c>
      <c r="I91" s="8">
        <v>3.1365587499999999E-5</v>
      </c>
      <c r="J91" s="8">
        <v>3.0991755199999997E-5</v>
      </c>
      <c r="K91" s="8">
        <v>3.0140438400000001E-5</v>
      </c>
      <c r="L91" s="8">
        <v>3.0595530699999999E-5</v>
      </c>
      <c r="M91" s="8">
        <v>3.0200658500000004E-5</v>
      </c>
      <c r="N91" s="8">
        <v>3.0127301199999998E-5</v>
      </c>
      <c r="O91" s="8">
        <v>3.0248910700000003E-5</v>
      </c>
      <c r="P91" s="8">
        <v>3.0484441499999999E-5</v>
      </c>
      <c r="Q91" s="8">
        <v>3.0474932699999997E-5</v>
      </c>
      <c r="R91" s="8">
        <v>3.1381713E-5</v>
      </c>
      <c r="S91" s="8">
        <v>3.08633135E-5</v>
      </c>
      <c r="T91" s="8">
        <v>3.0751286700000001E-5</v>
      </c>
      <c r="U91" s="8">
        <v>3.1107150500000001E-5</v>
      </c>
      <c r="V91" s="8">
        <v>3.08048031E-5</v>
      </c>
      <c r="W91" s="8">
        <v>3.1901384700000003E-5</v>
      </c>
      <c r="X91" s="8">
        <v>3.0894866400000001E-5</v>
      </c>
      <c r="Y91" s="8">
        <v>3.0433158E-5</v>
      </c>
      <c r="Z91" s="8">
        <v>3.1336691599999999E-5</v>
      </c>
      <c r="AA91" s="8">
        <v>3.0829948199999995E-5</v>
      </c>
    </row>
    <row r="92" spans="1:27">
      <c r="A92" s="16" t="s">
        <v>26</v>
      </c>
      <c r="B92" s="16" t="s">
        <v>15</v>
      </c>
      <c r="C92" s="8">
        <v>0.15494713999999998</v>
      </c>
      <c r="D92" s="8">
        <v>0.18753494000000001</v>
      </c>
      <c r="E92" s="8">
        <v>0.16523136999999999</v>
      </c>
      <c r="F92" s="8">
        <v>0.22521135</v>
      </c>
      <c r="G92" s="8">
        <v>0.25083253</v>
      </c>
      <c r="H92" s="8">
        <v>0.23693132</v>
      </c>
      <c r="I92" s="8">
        <v>0.24135568000000002</v>
      </c>
      <c r="J92" s="8">
        <v>0.26663720000000002</v>
      </c>
      <c r="K92" s="8">
        <v>0.26088260000000002</v>
      </c>
      <c r="L92" s="8">
        <v>0.28528122</v>
      </c>
      <c r="M92" s="8">
        <v>0.28009044999999999</v>
      </c>
      <c r="N92" s="8">
        <v>0.23689568</v>
      </c>
      <c r="O92" s="8">
        <v>0.25178029000000002</v>
      </c>
      <c r="P92" s="8">
        <v>0.24988152</v>
      </c>
      <c r="Q92" s="8">
        <v>0.23116499999999998</v>
      </c>
      <c r="R92" s="8">
        <v>0.25571649000000002</v>
      </c>
      <c r="S92" s="8">
        <v>0.23213419999999998</v>
      </c>
      <c r="T92" s="8">
        <v>0.22052858</v>
      </c>
      <c r="U92" s="8">
        <v>0.23487598000000001</v>
      </c>
      <c r="V92" s="8">
        <v>0.22829597000000001</v>
      </c>
      <c r="W92" s="8">
        <v>0.20479459999999999</v>
      </c>
      <c r="X92" s="8">
        <v>0.20663226000000001</v>
      </c>
      <c r="Y92" s="8">
        <v>0.20710914999999999</v>
      </c>
      <c r="Z92" s="8">
        <v>0.24582590999999998</v>
      </c>
      <c r="AA92" s="8">
        <v>0.20984965999999999</v>
      </c>
    </row>
    <row r="93" spans="1:27">
      <c r="A93" s="77" t="s">
        <v>82</v>
      </c>
      <c r="B93" s="77"/>
      <c r="C93" s="67">
        <v>54141.40316997737</v>
      </c>
      <c r="D93" s="67">
        <v>45174.208984947414</v>
      </c>
      <c r="E93" s="67">
        <v>46008.31997807954</v>
      </c>
      <c r="F93" s="67">
        <v>46534.122538005679</v>
      </c>
      <c r="G93" s="67">
        <v>57532.711289166815</v>
      </c>
      <c r="H93" s="67">
        <v>48804.201847357872</v>
      </c>
      <c r="I93" s="67">
        <v>51316.702373914617</v>
      </c>
      <c r="J93" s="67">
        <v>47196.444902144991</v>
      </c>
      <c r="K93" s="67">
        <v>37664.685342398981</v>
      </c>
      <c r="L93" s="67">
        <v>30163.848864736516</v>
      </c>
      <c r="M93" s="67">
        <v>28637.128965248339</v>
      </c>
      <c r="N93" s="67">
        <v>30039.642154496869</v>
      </c>
      <c r="O93" s="67">
        <v>25993.297889790178</v>
      </c>
      <c r="P93" s="67">
        <v>24190.916805723333</v>
      </c>
      <c r="Q93" s="67">
        <v>20451.518071439114</v>
      </c>
      <c r="R93" s="67">
        <v>21469.195672247257</v>
      </c>
      <c r="S93" s="67">
        <v>21153.662032284166</v>
      </c>
      <c r="T93" s="67">
        <v>19301.482741949509</v>
      </c>
      <c r="U93" s="67">
        <v>17343.469515875116</v>
      </c>
      <c r="V93" s="67">
        <v>16183.985549931849</v>
      </c>
      <c r="W93" s="67">
        <v>16482.247004716945</v>
      </c>
      <c r="X93" s="67">
        <v>15126.503758183899</v>
      </c>
      <c r="Y93" s="67">
        <v>14560.73378747995</v>
      </c>
      <c r="Z93" s="67">
        <v>13050.538078328247</v>
      </c>
      <c r="AA93" s="67">
        <v>13049.962547251944</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208</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8">
        <v>142.70686965000002</v>
      </c>
      <c r="D98" s="8">
        <v>131.84451731999999</v>
      </c>
      <c r="E98" s="8">
        <v>116.93098078</v>
      </c>
      <c r="F98" s="8">
        <v>93.440127746000016</v>
      </c>
      <c r="G98" s="8">
        <v>101.75113074999997</v>
      </c>
      <c r="H98" s="8">
        <v>99.402767189999992</v>
      </c>
      <c r="I98" s="8">
        <v>106.82420013000002</v>
      </c>
      <c r="J98" s="8">
        <v>110.73328407999999</v>
      </c>
      <c r="K98" s="8">
        <v>114.824561859</v>
      </c>
      <c r="L98" s="8">
        <v>119.02034118</v>
      </c>
      <c r="M98" s="8">
        <v>128.75748105599999</v>
      </c>
      <c r="N98" s="8">
        <v>134.562100695</v>
      </c>
      <c r="O98" s="8">
        <v>141.530890419</v>
      </c>
      <c r="P98" s="8">
        <v>146.79186053500004</v>
      </c>
      <c r="Q98" s="8">
        <v>145.91372779700001</v>
      </c>
      <c r="R98" s="8">
        <v>155.228042329</v>
      </c>
      <c r="S98" s="8">
        <v>161.49827746500003</v>
      </c>
      <c r="T98" s="8">
        <v>164.25119262999999</v>
      </c>
      <c r="U98" s="8">
        <v>174.04892042000003</v>
      </c>
      <c r="V98" s="8">
        <v>182.66296973999999</v>
      </c>
      <c r="W98" s="8">
        <v>179.9890044</v>
      </c>
      <c r="X98" s="8">
        <v>192.78862700000002</v>
      </c>
      <c r="Y98" s="8">
        <v>193.58325575000003</v>
      </c>
      <c r="Z98" s="8">
        <v>194.18290216999998</v>
      </c>
      <c r="AA98" s="8">
        <v>189.75363494999999</v>
      </c>
    </row>
    <row r="99" spans="1:27">
      <c r="A99" s="16" t="s">
        <v>16</v>
      </c>
      <c r="B99" s="16" t="s">
        <v>193</v>
      </c>
      <c r="C99" s="8">
        <v>26776.211308584501</v>
      </c>
      <c r="D99" s="8">
        <v>25852.269610014278</v>
      </c>
      <c r="E99" s="8">
        <v>25763.043296261232</v>
      </c>
      <c r="F99" s="8">
        <v>25795.679317276212</v>
      </c>
      <c r="G99" s="8">
        <v>47874.893260762714</v>
      </c>
      <c r="H99" s="8">
        <v>42002.633244741926</v>
      </c>
      <c r="I99" s="8">
        <v>44493.755261913822</v>
      </c>
      <c r="J99" s="8">
        <v>42383.634055421287</v>
      </c>
      <c r="K99" s="8">
        <v>36984.449297840038</v>
      </c>
      <c r="L99" s="8">
        <v>35425.603075384679</v>
      </c>
      <c r="M99" s="8">
        <v>36937.210737694651</v>
      </c>
      <c r="N99" s="8">
        <v>33639.700858032804</v>
      </c>
      <c r="O99" s="8">
        <v>29065.729026132056</v>
      </c>
      <c r="P99" s="8">
        <v>27980.532920242051</v>
      </c>
      <c r="Q99" s="8">
        <v>23883.943653700917</v>
      </c>
      <c r="R99" s="8">
        <v>23889.731106924497</v>
      </c>
      <c r="S99" s="8">
        <v>21804.98407945607</v>
      </c>
      <c r="T99" s="8">
        <v>19468.161506037548</v>
      </c>
      <c r="U99" s="8">
        <v>20798.096474640428</v>
      </c>
      <c r="V99" s="8">
        <v>19435.566375156919</v>
      </c>
      <c r="W99" s="8">
        <v>15322.562507010871</v>
      </c>
      <c r="X99" s="8">
        <v>13012.30922869084</v>
      </c>
      <c r="Y99" s="8">
        <v>12757.359570439299</v>
      </c>
      <c r="Z99" s="8">
        <v>11897.56343862042</v>
      </c>
      <c r="AA99" s="8">
        <v>11917.45979665332</v>
      </c>
    </row>
    <row r="100" spans="1:27">
      <c r="A100" s="16" t="s">
        <v>16</v>
      </c>
      <c r="B100" s="16" t="s">
        <v>93</v>
      </c>
      <c r="C100" s="8">
        <v>21.716413039999999</v>
      </c>
      <c r="D100" s="8">
        <v>22.785772000000001</v>
      </c>
      <c r="E100" s="8">
        <v>22.961889039999999</v>
      </c>
      <c r="F100" s="8">
        <v>20.653334420000004</v>
      </c>
      <c r="G100" s="8">
        <v>22.348548400000002</v>
      </c>
      <c r="H100" s="8">
        <v>22.372502879999999</v>
      </c>
      <c r="I100" s="8">
        <v>22.930906699999998</v>
      </c>
      <c r="J100" s="8">
        <v>22.893503899999999</v>
      </c>
      <c r="K100" s="8">
        <v>22.07213818</v>
      </c>
      <c r="L100" s="8">
        <v>21.705111780000003</v>
      </c>
      <c r="M100" s="8">
        <v>21.903444729999997</v>
      </c>
      <c r="N100" s="8">
        <v>21.913994130000003</v>
      </c>
      <c r="O100" s="8">
        <v>21.95664313</v>
      </c>
      <c r="P100" s="8">
        <v>21.759712660000002</v>
      </c>
      <c r="Q100" s="8">
        <v>21.0557333</v>
      </c>
      <c r="R100" s="8">
        <v>21.474534860000002</v>
      </c>
      <c r="S100" s="8">
        <v>21.353138299999998</v>
      </c>
      <c r="T100" s="8">
        <v>21.039358200000002</v>
      </c>
      <c r="U100" s="8">
        <v>21.429594269999999</v>
      </c>
      <c r="V100" s="8">
        <v>21.646695349999998</v>
      </c>
      <c r="W100" s="8">
        <v>21.175062459999996</v>
      </c>
      <c r="X100" s="8">
        <v>21.839187129999999</v>
      </c>
      <c r="Y100" s="8">
        <v>21.739583459999999</v>
      </c>
      <c r="Z100" s="8">
        <v>21.739201020000003</v>
      </c>
      <c r="AA100" s="8">
        <v>21.48915388</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8">
        <v>33.708459600000005</v>
      </c>
      <c r="D103" s="8">
        <v>32.407764499999999</v>
      </c>
      <c r="E103" s="8">
        <v>30.248918499999998</v>
      </c>
      <c r="F103" s="8">
        <v>26.064493300000002</v>
      </c>
      <c r="G103" s="8">
        <v>27.2020473</v>
      </c>
      <c r="H103" s="8">
        <v>28.456480099999997</v>
      </c>
      <c r="I103" s="8">
        <v>30.145779000000001</v>
      </c>
      <c r="J103" s="8">
        <v>32.2006716</v>
      </c>
      <c r="K103" s="8">
        <v>34.228307200000003</v>
      </c>
      <c r="L103" s="8">
        <v>37.234552000000001</v>
      </c>
      <c r="M103" s="8">
        <v>38.839449000000002</v>
      </c>
      <c r="N103" s="8">
        <v>42.387655000000002</v>
      </c>
      <c r="O103" s="8">
        <v>45.612893999999997</v>
      </c>
      <c r="P103" s="8">
        <v>48.537722000000002</v>
      </c>
      <c r="Q103" s="8">
        <v>50.701309000000002</v>
      </c>
      <c r="R103" s="8">
        <v>53.783945999999993</v>
      </c>
      <c r="S103" s="8">
        <v>56.604075999999999</v>
      </c>
      <c r="T103" s="8">
        <v>58.570186</v>
      </c>
      <c r="U103" s="8">
        <v>62.848481</v>
      </c>
      <c r="V103" s="8">
        <v>65.436583299999995</v>
      </c>
      <c r="W103" s="8">
        <v>63.900785999999997</v>
      </c>
      <c r="X103" s="8">
        <v>68.615077999999997</v>
      </c>
      <c r="Y103" s="8">
        <v>68.029452000000006</v>
      </c>
      <c r="Z103" s="8">
        <v>67.061190999999994</v>
      </c>
      <c r="AA103" s="8">
        <v>65.888863000000001</v>
      </c>
    </row>
    <row r="104" spans="1:27">
      <c r="A104" s="16" t="s">
        <v>22</v>
      </c>
      <c r="B104" s="16" t="s">
        <v>193</v>
      </c>
      <c r="C104" s="8">
        <v>18518.520100000002</v>
      </c>
      <c r="D104" s="8">
        <v>18104.419399999999</v>
      </c>
      <c r="E104" s="8">
        <v>19160.877100000002</v>
      </c>
      <c r="F104" s="8">
        <v>19681.0772</v>
      </c>
      <c r="G104" s="8">
        <v>43839.880250000002</v>
      </c>
      <c r="H104" s="8">
        <v>39352.633030000005</v>
      </c>
      <c r="I104" s="8">
        <v>40293.625060000006</v>
      </c>
      <c r="J104" s="8">
        <v>38236.121060000005</v>
      </c>
      <c r="K104" s="8">
        <v>33441.502560000001</v>
      </c>
      <c r="L104" s="8">
        <v>32377.873319999999</v>
      </c>
      <c r="M104" s="8">
        <v>33788.036700000004</v>
      </c>
      <c r="N104" s="8">
        <v>30398.356640000002</v>
      </c>
      <c r="O104" s="8">
        <v>26274.444809999997</v>
      </c>
      <c r="P104" s="8">
        <v>25214.572700000001</v>
      </c>
      <c r="Q104" s="8">
        <v>21631.577439999997</v>
      </c>
      <c r="R104" s="8">
        <v>21556.151399999999</v>
      </c>
      <c r="S104" s="8">
        <v>19574.286700000001</v>
      </c>
      <c r="T104" s="8">
        <v>17525.863329999996</v>
      </c>
      <c r="U104" s="8">
        <v>18863.870079999997</v>
      </c>
      <c r="V104" s="8">
        <v>17607.483199999999</v>
      </c>
      <c r="W104" s="8">
        <v>14141.33734</v>
      </c>
      <c r="X104" s="8">
        <v>11857.20225</v>
      </c>
      <c r="Y104" s="8">
        <v>11764.803379999999</v>
      </c>
      <c r="Z104" s="8">
        <v>10907.306689999999</v>
      </c>
      <c r="AA104" s="8">
        <v>10991.15286</v>
      </c>
    </row>
    <row r="105" spans="1:27">
      <c r="A105" s="16" t="s">
        <v>22</v>
      </c>
      <c r="B105" s="16" t="s">
        <v>93</v>
      </c>
      <c r="C105" s="8">
        <v>8.3993979999999997</v>
      </c>
      <c r="D105" s="8">
        <v>9.0793410000000012</v>
      </c>
      <c r="E105" s="8">
        <v>9.2866769999999992</v>
      </c>
      <c r="F105" s="8">
        <v>8.3551880000000001</v>
      </c>
      <c r="G105" s="8">
        <v>8.5856380000000012</v>
      </c>
      <c r="H105" s="8">
        <v>8.5934179999999998</v>
      </c>
      <c r="I105" s="8">
        <v>8.4559390000000008</v>
      </c>
      <c r="J105" s="8">
        <v>8.2566119999999987</v>
      </c>
      <c r="K105" s="8">
        <v>7.7791800000000002</v>
      </c>
      <c r="L105" s="8">
        <v>7.4830385999999995</v>
      </c>
      <c r="M105" s="8">
        <v>7.2184834000000002</v>
      </c>
      <c r="N105" s="8">
        <v>7.3317323999999999</v>
      </c>
      <c r="O105" s="8">
        <v>7.3013656999999998</v>
      </c>
      <c r="P105" s="8">
        <v>7.2681440000000004</v>
      </c>
      <c r="Q105" s="8">
        <v>7.0897114000000006</v>
      </c>
      <c r="R105" s="8">
        <v>7.0513140000000005</v>
      </c>
      <c r="S105" s="8">
        <v>6.997166</v>
      </c>
      <c r="T105" s="8">
        <v>6.8577200000000005</v>
      </c>
      <c r="U105" s="8">
        <v>6.9852020000000001</v>
      </c>
      <c r="V105" s="8">
        <v>6.9802359999999997</v>
      </c>
      <c r="W105" s="8">
        <v>6.7515722999999994</v>
      </c>
      <c r="X105" s="8">
        <v>6.9487782999999999</v>
      </c>
      <c r="Y105" s="8">
        <v>6.8231899999999994</v>
      </c>
      <c r="Z105" s="8">
        <v>6.6377456000000006</v>
      </c>
      <c r="AA105" s="8">
        <v>6.7016840000000002</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8">
        <v>17.267255000000002</v>
      </c>
      <c r="D108" s="8">
        <v>16.804824999999997</v>
      </c>
      <c r="E108" s="8">
        <v>16.2142363</v>
      </c>
      <c r="F108" s="8">
        <v>13.470127399999999</v>
      </c>
      <c r="G108" s="8">
        <v>14.7245402</v>
      </c>
      <c r="H108" s="8">
        <v>15.971002799999999</v>
      </c>
      <c r="I108" s="8">
        <v>17.593189700000003</v>
      </c>
      <c r="J108" s="8">
        <v>19.1986238</v>
      </c>
      <c r="K108" s="8">
        <v>20.758690300000001</v>
      </c>
      <c r="L108" s="8">
        <v>23.104416100000002</v>
      </c>
      <c r="M108" s="8">
        <v>25.440777499999999</v>
      </c>
      <c r="N108" s="8">
        <v>27.670647299999999</v>
      </c>
      <c r="O108" s="8">
        <v>30.027738200000002</v>
      </c>
      <c r="P108" s="8">
        <v>32.180969400000002</v>
      </c>
      <c r="Q108" s="8">
        <v>34.441234700000003</v>
      </c>
      <c r="R108" s="8">
        <v>37.098509700000001</v>
      </c>
      <c r="S108" s="8">
        <v>39.250164499999997</v>
      </c>
      <c r="T108" s="8">
        <v>41.438085700000002</v>
      </c>
      <c r="U108" s="8">
        <v>43.558092700000003</v>
      </c>
      <c r="V108" s="8">
        <v>45.319769600000008</v>
      </c>
      <c r="W108" s="8">
        <v>46.329035100000006</v>
      </c>
      <c r="X108" s="8">
        <v>48.472553300000001</v>
      </c>
      <c r="Y108" s="8">
        <v>49.469254800000002</v>
      </c>
      <c r="Z108" s="8">
        <v>50.294759900000003</v>
      </c>
      <c r="AA108" s="8">
        <v>49.231368299999993</v>
      </c>
    </row>
    <row r="109" spans="1:27">
      <c r="A109" s="16" t="s">
        <v>23</v>
      </c>
      <c r="B109" s="16" t="s">
        <v>193</v>
      </c>
      <c r="C109" s="8">
        <v>8257.6912085844997</v>
      </c>
      <c r="D109" s="8">
        <v>7747.8502100142796</v>
      </c>
      <c r="E109" s="8">
        <v>6602.1661962612297</v>
      </c>
      <c r="F109" s="8">
        <v>6114.6021172762139</v>
      </c>
      <c r="G109" s="8">
        <v>4035.0130107627097</v>
      </c>
      <c r="H109" s="8">
        <v>2650.00021474192</v>
      </c>
      <c r="I109" s="8">
        <v>4200.1302019138193</v>
      </c>
      <c r="J109" s="8">
        <v>4147.5129954212798</v>
      </c>
      <c r="K109" s="8">
        <v>3542.94673784004</v>
      </c>
      <c r="L109" s="8">
        <v>3047.7297553846797</v>
      </c>
      <c r="M109" s="8">
        <v>3149.17403769465</v>
      </c>
      <c r="N109" s="8">
        <v>3241.3442180328002</v>
      </c>
      <c r="O109" s="8">
        <v>2791.28421613206</v>
      </c>
      <c r="P109" s="8">
        <v>2765.9602202420501</v>
      </c>
      <c r="Q109" s="8">
        <v>2252.3662137009201</v>
      </c>
      <c r="R109" s="8">
        <v>2333.5797069245</v>
      </c>
      <c r="S109" s="8">
        <v>2230.6973794560704</v>
      </c>
      <c r="T109" s="8">
        <v>1942.2981760375499</v>
      </c>
      <c r="U109" s="8">
        <v>1934.2263946404298</v>
      </c>
      <c r="V109" s="8">
        <v>1828.0831751569199</v>
      </c>
      <c r="W109" s="8">
        <v>1181.2251670108701</v>
      </c>
      <c r="X109" s="8">
        <v>1155.1069786908402</v>
      </c>
      <c r="Y109" s="8">
        <v>992.55619043930005</v>
      </c>
      <c r="Z109" s="8">
        <v>990.25674862042013</v>
      </c>
      <c r="AA109" s="8">
        <v>926.30693665332001</v>
      </c>
    </row>
    <row r="110" spans="1:27">
      <c r="A110" s="16" t="s">
        <v>23</v>
      </c>
      <c r="B110" s="16" t="s">
        <v>93</v>
      </c>
      <c r="C110" s="8">
        <v>3.1796352999999997</v>
      </c>
      <c r="D110" s="8">
        <v>3.8492584999999999</v>
      </c>
      <c r="E110" s="8">
        <v>4.4314210000000003</v>
      </c>
      <c r="F110" s="8">
        <v>4.2697849999999997</v>
      </c>
      <c r="G110" s="8">
        <v>4.6642236000000006</v>
      </c>
      <c r="H110" s="8">
        <v>4.9021474999999999</v>
      </c>
      <c r="I110" s="8">
        <v>5.0132899999999996</v>
      </c>
      <c r="J110" s="8">
        <v>5.0278822999999999</v>
      </c>
      <c r="K110" s="8">
        <v>4.9246195999999998</v>
      </c>
      <c r="L110" s="8">
        <v>5.0003120000000001</v>
      </c>
      <c r="M110" s="8">
        <v>5.1253266999999996</v>
      </c>
      <c r="N110" s="8">
        <v>5.216564</v>
      </c>
      <c r="O110" s="8">
        <v>5.2743022000000002</v>
      </c>
      <c r="P110" s="8">
        <v>5.362622</v>
      </c>
      <c r="Q110" s="8">
        <v>5.4214193999999996</v>
      </c>
      <c r="R110" s="8">
        <v>5.5047056000000003</v>
      </c>
      <c r="S110" s="8">
        <v>5.5063649999999997</v>
      </c>
      <c r="T110" s="8">
        <v>5.5449440000000001</v>
      </c>
      <c r="U110" s="8">
        <v>5.6148256999999999</v>
      </c>
      <c r="V110" s="8">
        <v>5.6507909999999999</v>
      </c>
      <c r="W110" s="8">
        <v>5.7146815999999996</v>
      </c>
      <c r="X110" s="8">
        <v>5.8095820000000007</v>
      </c>
      <c r="Y110" s="8">
        <v>5.8353477000000007</v>
      </c>
      <c r="Z110" s="8">
        <v>5.890917</v>
      </c>
      <c r="AA110" s="8">
        <v>5.8559660000000004</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8">
        <v>70.572043100000002</v>
      </c>
      <c r="D113" s="8">
        <v>63.222511599999997</v>
      </c>
      <c r="E113" s="8">
        <v>53.445893749999996</v>
      </c>
      <c r="F113" s="8">
        <v>39.986291909999998</v>
      </c>
      <c r="G113" s="8">
        <v>45.185112999999994</v>
      </c>
      <c r="H113" s="8">
        <v>40.550156790000003</v>
      </c>
      <c r="I113" s="8">
        <v>44.230725200000002</v>
      </c>
      <c r="J113" s="8">
        <v>44.50293465</v>
      </c>
      <c r="K113" s="8">
        <v>46.31533975</v>
      </c>
      <c r="L113" s="8">
        <v>44.338937749999999</v>
      </c>
      <c r="M113" s="8">
        <v>49.607164699999991</v>
      </c>
      <c r="N113" s="8">
        <v>49.484519749999997</v>
      </c>
      <c r="O113" s="8">
        <v>50.32992462</v>
      </c>
      <c r="P113" s="8">
        <v>50.248404960000002</v>
      </c>
      <c r="Q113" s="8">
        <v>44.855589250000001</v>
      </c>
      <c r="R113" s="8">
        <v>47.6873638</v>
      </c>
      <c r="S113" s="8">
        <v>48.658088000000006</v>
      </c>
      <c r="T113" s="8">
        <v>49.70384854000001</v>
      </c>
      <c r="U113" s="8">
        <v>52.211938310000008</v>
      </c>
      <c r="V113" s="8">
        <v>55.898759839999997</v>
      </c>
      <c r="W113" s="8">
        <v>53.658107999999999</v>
      </c>
      <c r="X113" s="8">
        <v>59.032060829999999</v>
      </c>
      <c r="Y113" s="8">
        <v>60.059294949999995</v>
      </c>
      <c r="Z113" s="8">
        <v>60.445972999999995</v>
      </c>
      <c r="AA113" s="8">
        <v>58.623449999999998</v>
      </c>
    </row>
    <row r="114" spans="1:27">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93</v>
      </c>
      <c r="C115" s="8">
        <v>3.994227</v>
      </c>
      <c r="D115" s="8">
        <v>4.1486962999999992</v>
      </c>
      <c r="E115" s="8">
        <v>4.1521645999999999</v>
      </c>
      <c r="F115" s="8">
        <v>3.856719</v>
      </c>
      <c r="G115" s="8">
        <v>4.5523239999999996</v>
      </c>
      <c r="H115" s="8">
        <v>4.3394430000000002</v>
      </c>
      <c r="I115" s="8">
        <v>4.7720063000000001</v>
      </c>
      <c r="J115" s="8">
        <v>5.0228887000000002</v>
      </c>
      <c r="K115" s="8">
        <v>5.0442754000000001</v>
      </c>
      <c r="L115" s="8">
        <v>4.760713</v>
      </c>
      <c r="M115" s="8">
        <v>5.1777666</v>
      </c>
      <c r="N115" s="8">
        <v>5.1454210000000007</v>
      </c>
      <c r="O115" s="8">
        <v>5.1600140000000003</v>
      </c>
      <c r="P115" s="8">
        <v>5.0679795000000007</v>
      </c>
      <c r="Q115" s="8">
        <v>4.5983716000000001</v>
      </c>
      <c r="R115" s="8">
        <v>4.9869575000000008</v>
      </c>
      <c r="S115" s="8">
        <v>5.0491771999999999</v>
      </c>
      <c r="T115" s="8">
        <v>4.9809599999999996</v>
      </c>
      <c r="U115" s="8">
        <v>5.1547323999999994</v>
      </c>
      <c r="V115" s="8">
        <v>5.3995230000000003</v>
      </c>
      <c r="W115" s="8">
        <v>5.2236199999999995</v>
      </c>
      <c r="X115" s="8">
        <v>5.6193534999999999</v>
      </c>
      <c r="Y115" s="8">
        <v>5.7516590000000001</v>
      </c>
      <c r="Z115" s="8">
        <v>5.9161109999999999</v>
      </c>
      <c r="AA115" s="8">
        <v>5.7801109999999998</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8">
        <v>21.15911195</v>
      </c>
      <c r="D118" s="8">
        <v>19.409416220000001</v>
      </c>
      <c r="E118" s="8">
        <v>17.021932229999997</v>
      </c>
      <c r="F118" s="8">
        <v>13.919215136</v>
      </c>
      <c r="G118" s="8">
        <v>14.594950320000001</v>
      </c>
      <c r="H118" s="8">
        <v>14.33117906</v>
      </c>
      <c r="I118" s="8">
        <v>14.687937610000001</v>
      </c>
      <c r="J118" s="8">
        <v>14.570206030000001</v>
      </c>
      <c r="K118" s="8">
        <v>13.146835408999999</v>
      </c>
      <c r="L118" s="8">
        <v>13.82184878</v>
      </c>
      <c r="M118" s="8">
        <v>14.239016795999998</v>
      </c>
      <c r="N118" s="8">
        <v>14.396994445000002</v>
      </c>
      <c r="O118" s="8">
        <v>14.795027498999998</v>
      </c>
      <c r="P118" s="8">
        <v>14.969025524999999</v>
      </c>
      <c r="Q118" s="8">
        <v>15.006996247</v>
      </c>
      <c r="R118" s="8">
        <v>15.470740128999999</v>
      </c>
      <c r="S118" s="8">
        <v>15.749500264999998</v>
      </c>
      <c r="T118" s="8">
        <v>13.209064789999999</v>
      </c>
      <c r="U118" s="8">
        <v>13.884520309999999</v>
      </c>
      <c r="V118" s="8">
        <v>14.379715199999998</v>
      </c>
      <c r="W118" s="8">
        <v>14.560725400000001</v>
      </c>
      <c r="X118" s="8">
        <v>14.906321270000001</v>
      </c>
      <c r="Y118" s="8">
        <v>14.1709897</v>
      </c>
      <c r="Z118" s="8">
        <v>14.15295227</v>
      </c>
      <c r="AA118" s="8">
        <v>14.04066755</v>
      </c>
    </row>
    <row r="119" spans="1:27">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93</v>
      </c>
      <c r="C120" s="8">
        <v>5.9613360000000002</v>
      </c>
      <c r="D120" s="8">
        <v>5.4876377000000005</v>
      </c>
      <c r="E120" s="8">
        <v>4.8973905999999996</v>
      </c>
      <c r="F120" s="8">
        <v>3.9056582</v>
      </c>
      <c r="G120" s="8">
        <v>4.2522734</v>
      </c>
      <c r="H120" s="8">
        <v>4.2587079999999995</v>
      </c>
      <c r="I120" s="8">
        <v>4.4056119999999996</v>
      </c>
      <c r="J120" s="8">
        <v>4.2724700000000002</v>
      </c>
      <c r="K120" s="8">
        <v>4.0160315000000004</v>
      </c>
      <c r="L120" s="8">
        <v>4.1264662999999997</v>
      </c>
      <c r="M120" s="8">
        <v>4.0512622</v>
      </c>
      <c r="N120" s="8">
        <v>3.9425873999999999</v>
      </c>
      <c r="O120" s="8">
        <v>3.9247068000000001</v>
      </c>
      <c r="P120" s="8">
        <v>3.7669580000000003</v>
      </c>
      <c r="Q120" s="8">
        <v>3.6731723999999999</v>
      </c>
      <c r="R120" s="8">
        <v>3.6315507999999999</v>
      </c>
      <c r="S120" s="8">
        <v>3.5264279999999997</v>
      </c>
      <c r="T120" s="8">
        <v>3.3968180000000001</v>
      </c>
      <c r="U120" s="8">
        <v>3.3989585</v>
      </c>
      <c r="V120" s="8">
        <v>3.3464872999999997</v>
      </c>
      <c r="W120" s="8">
        <v>3.2452485000000002</v>
      </c>
      <c r="X120" s="8">
        <v>3.2183380000000001</v>
      </c>
      <c r="Y120" s="8">
        <v>3.0856962999999999</v>
      </c>
      <c r="Z120" s="8">
        <v>3.0041671999999999</v>
      </c>
      <c r="AA120" s="8">
        <v>2.9055010000000001</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8">
        <v>0</v>
      </c>
      <c r="D123" s="8">
        <v>0</v>
      </c>
      <c r="E123" s="8">
        <v>0</v>
      </c>
      <c r="F123" s="8">
        <v>0</v>
      </c>
      <c r="G123" s="8">
        <v>4.4479930000000001E-2</v>
      </c>
      <c r="H123" s="8">
        <v>9.3948440000000008E-2</v>
      </c>
      <c r="I123" s="8">
        <v>0.16656862</v>
      </c>
      <c r="J123" s="8">
        <v>0.26084800000000002</v>
      </c>
      <c r="K123" s="8">
        <v>0.37538920000000003</v>
      </c>
      <c r="L123" s="8">
        <v>0.52058654999999998</v>
      </c>
      <c r="M123" s="8">
        <v>0.63107306000000007</v>
      </c>
      <c r="N123" s="8">
        <v>0.62228420000000007</v>
      </c>
      <c r="O123" s="8">
        <v>0.76530609999999999</v>
      </c>
      <c r="P123" s="8">
        <v>0.85573865000000005</v>
      </c>
      <c r="Q123" s="8">
        <v>0.90859860000000003</v>
      </c>
      <c r="R123" s="8">
        <v>1.1874827000000001</v>
      </c>
      <c r="S123" s="8">
        <v>1.2364487</v>
      </c>
      <c r="T123" s="8">
        <v>1.3300075999999998</v>
      </c>
      <c r="U123" s="8">
        <v>1.5458881</v>
      </c>
      <c r="V123" s="8">
        <v>1.6281418000000001</v>
      </c>
      <c r="W123" s="8">
        <v>1.5403498999999998</v>
      </c>
      <c r="X123" s="8">
        <v>1.7626135999999999</v>
      </c>
      <c r="Y123" s="8">
        <v>1.8542643000000001</v>
      </c>
      <c r="Z123" s="8">
        <v>2.2280259999999998</v>
      </c>
      <c r="AA123" s="8">
        <v>1.9692860999999999</v>
      </c>
    </row>
    <row r="124" spans="1:27">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93</v>
      </c>
      <c r="C125" s="8">
        <v>0.18181674</v>
      </c>
      <c r="D125" s="8">
        <v>0.22083850000000002</v>
      </c>
      <c r="E125" s="8">
        <v>0.19423583999999999</v>
      </c>
      <c r="F125" s="8">
        <v>0.26598421999999999</v>
      </c>
      <c r="G125" s="8">
        <v>0.2940894</v>
      </c>
      <c r="H125" s="8">
        <v>0.27878638</v>
      </c>
      <c r="I125" s="8">
        <v>0.28405939999999996</v>
      </c>
      <c r="J125" s="8">
        <v>0.31365089999999995</v>
      </c>
      <c r="K125" s="8">
        <v>0.30803167999999997</v>
      </c>
      <c r="L125" s="8">
        <v>0.33458188</v>
      </c>
      <c r="M125" s="8">
        <v>0.33060583000000004</v>
      </c>
      <c r="N125" s="8">
        <v>0.27768932999999996</v>
      </c>
      <c r="O125" s="8">
        <v>0.29625443000000001</v>
      </c>
      <c r="P125" s="8">
        <v>0.29400915999999999</v>
      </c>
      <c r="Q125" s="8">
        <v>0.27305849999999998</v>
      </c>
      <c r="R125" s="8">
        <v>0.30000695999999999</v>
      </c>
      <c r="S125" s="8">
        <v>0.27400209999999997</v>
      </c>
      <c r="T125" s="8">
        <v>0.25891619999999999</v>
      </c>
      <c r="U125" s="8">
        <v>0.27587567000000002</v>
      </c>
      <c r="V125" s="8">
        <v>0.26965804999999998</v>
      </c>
      <c r="W125" s="8">
        <v>0.23994005999999998</v>
      </c>
      <c r="X125" s="8">
        <v>0.24313533000000001</v>
      </c>
      <c r="Y125" s="8">
        <v>0.24369046</v>
      </c>
      <c r="Z125" s="8">
        <v>0.29026022000000001</v>
      </c>
      <c r="AA125" s="8">
        <v>0.24589187999999998</v>
      </c>
    </row>
    <row r="127" spans="1:27" collapsed="1"/>
  </sheetData>
  <sheetProtection algorithmName="SHA-512" hashValue="D5uyDMZH0CsAmjuL/CYNAKgZDulj7FYQOOOfIDe6ZcMxAP7EFgzjqLpKx49A/fhdVhJNjSVS8S9myeVV63pegQ==" saltValue="PqqDt0fLxtk+3nzMcbvDo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4900-4C18-49DF-B362-6F83AD77017F}">
  <sheetPr codeName="Sheet3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5" t="s">
        <v>227</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4.45" customHeight="1">
      <c r="A2" s="19" t="s">
        <v>18</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-32566.323920814681</v>
      </c>
      <c r="F6" s="8">
        <v>-449309.37776333006</v>
      </c>
      <c r="G6" s="8">
        <v>-419915.30620391172</v>
      </c>
      <c r="H6" s="8">
        <v>-364925.1362487704</v>
      </c>
      <c r="I6" s="8">
        <v>-340088.17245027027</v>
      </c>
      <c r="J6" s="8">
        <v>-171405.83811992378</v>
      </c>
      <c r="K6" s="8">
        <v>-160192.37203007727</v>
      </c>
      <c r="L6" s="8">
        <v>-97830.599539490475</v>
      </c>
      <c r="M6" s="8">
        <v>-70872.172123205281</v>
      </c>
      <c r="N6" s="8">
        <v>-35067.39865697013</v>
      </c>
      <c r="O6" s="8">
        <v>-32773.269763741067</v>
      </c>
      <c r="P6" s="8">
        <v>-30710.293295622152</v>
      </c>
      <c r="Q6" s="8">
        <v>-28620.134212957957</v>
      </c>
      <c r="R6" s="8">
        <v>-26747.788976622876</v>
      </c>
      <c r="S6" s="8">
        <v>-24997.933114862091</v>
      </c>
      <c r="T6" s="8">
        <v>-16816.351339410412</v>
      </c>
      <c r="U6" s="8">
        <v>-9513.5644803882096</v>
      </c>
      <c r="V6" s="8">
        <v>-3135.7709046665586</v>
      </c>
      <c r="W6" s="8">
        <v>-6.2596671541379547E-5</v>
      </c>
      <c r="X6" s="8">
        <v>-5.8656403716308717E-5</v>
      </c>
      <c r="Y6" s="8">
        <v>-5.4664223318357144E-5</v>
      </c>
      <c r="Z6" s="8">
        <v>-5.1088059161805334E-5</v>
      </c>
      <c r="AA6" s="8">
        <v>-4.7745849670631709E-5</v>
      </c>
    </row>
    <row r="7" spans="1:27">
      <c r="A7" s="16" t="s">
        <v>16</v>
      </c>
      <c r="B7" s="16" t="s">
        <v>11</v>
      </c>
      <c r="C7" s="8">
        <v>0</v>
      </c>
      <c r="D7" s="8">
        <v>-2.1197897854512702E-4</v>
      </c>
      <c r="E7" s="8">
        <v>-5.2789885028738156E-3</v>
      </c>
      <c r="F7" s="8">
        <v>-285081.9376292167</v>
      </c>
      <c r="G7" s="8">
        <v>-266431.7173637604</v>
      </c>
      <c r="H7" s="8">
        <v>-249660.66076921421</v>
      </c>
      <c r="I7" s="8">
        <v>-232668.64740127939</v>
      </c>
      <c r="J7" s="8">
        <v>-217447.33395932234</v>
      </c>
      <c r="K7" s="8">
        <v>-203221.80771220967</v>
      </c>
      <c r="L7" s="8">
        <v>-10454.657396619818</v>
      </c>
      <c r="M7" s="8">
        <v>-9743.1088583230958</v>
      </c>
      <c r="N7" s="8">
        <v>-9105.7092108498946</v>
      </c>
      <c r="O7" s="8">
        <v>-8510.0086059006644</v>
      </c>
      <c r="P7" s="8">
        <v>-7974.329754689863</v>
      </c>
      <c r="Q7" s="8">
        <v>-7431.5933965686863</v>
      </c>
      <c r="R7" s="8">
        <v>-6945.4143873820403</v>
      </c>
      <c r="S7" s="8">
        <v>-6491.0414817266919</v>
      </c>
      <c r="T7" s="8">
        <v>-6082.4503973790142</v>
      </c>
      <c r="U7" s="8">
        <v>-5668.4761727509558</v>
      </c>
      <c r="V7" s="8">
        <v>-5297.6412814692931</v>
      </c>
      <c r="W7" s="8">
        <v>-4951.0666168165935</v>
      </c>
      <c r="X7" s="8">
        <v>0</v>
      </c>
      <c r="Y7" s="8">
        <v>0</v>
      </c>
      <c r="Z7" s="8">
        <v>0</v>
      </c>
      <c r="AA7" s="8">
        <v>0</v>
      </c>
    </row>
    <row r="8" spans="1:27">
      <c r="A8" s="16" t="s">
        <v>16</v>
      </c>
      <c r="B8" s="16" t="s">
        <v>7</v>
      </c>
      <c r="C8" s="8">
        <v>1.0914019587858619E-4</v>
      </c>
      <c r="D8" s="8">
        <v>1.038655549845812E-4</v>
      </c>
      <c r="E8" s="8">
        <v>9.6796420050273603E-5</v>
      </c>
      <c r="F8" s="8">
        <v>9.0463943947021613E-5</v>
      </c>
      <c r="G8" s="8">
        <v>1.9198135446677172E-4</v>
      </c>
      <c r="H8" s="8">
        <v>1.881996995945002E-4</v>
      </c>
      <c r="I8" s="8">
        <v>2.004166789177084E-4</v>
      </c>
      <c r="J8" s="8">
        <v>1.883678758567632E-4</v>
      </c>
      <c r="K8" s="8">
        <v>1.778751076674543E-4</v>
      </c>
      <c r="L8" s="8">
        <v>1.6823395553506302E-4</v>
      </c>
      <c r="M8" s="8">
        <v>1.6098032670559931E-4</v>
      </c>
      <c r="N8" s="8">
        <v>2.104392321261936E-4</v>
      </c>
      <c r="O8" s="8">
        <v>2.0730856747124891E-4</v>
      </c>
      <c r="P8" s="8">
        <v>2.1464771997862359E-4</v>
      </c>
      <c r="Q8" s="8">
        <v>2.1146889205209281E-4</v>
      </c>
      <c r="R8" s="8">
        <v>4.6552092670202894E-4</v>
      </c>
      <c r="S8" s="8">
        <v>4.5341335411578428E-4</v>
      </c>
      <c r="T8" s="8">
        <v>1.0992937929461646E-3</v>
      </c>
      <c r="U8" s="8">
        <v>1.0263758297640851E-3</v>
      </c>
      <c r="V8" s="8">
        <v>9.6090490516282431E-4</v>
      </c>
      <c r="W8" s="8">
        <v>3019.5452019175696</v>
      </c>
      <c r="X8" s="8">
        <v>2829.474125592209</v>
      </c>
      <c r="Y8" s="8">
        <v>2636.8988850186438</v>
      </c>
      <c r="Z8" s="8">
        <v>2464.3914829697064</v>
      </c>
      <c r="AA8" s="8">
        <v>2303.1696199068806</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4.5400686933221024E-4</v>
      </c>
      <c r="D10" s="8">
        <v>4.6052544727516221E-4</v>
      </c>
      <c r="E10" s="8">
        <v>4.6696874884042874E-4</v>
      </c>
      <c r="F10" s="8">
        <v>5.2831472737878481E-4</v>
      </c>
      <c r="G10" s="8">
        <v>5.1230172775648534E-4</v>
      </c>
      <c r="H10" s="8">
        <v>4.9124357017232758E-4</v>
      </c>
      <c r="I10" s="8">
        <v>5.4534527576099426E-4</v>
      </c>
      <c r="J10" s="8">
        <v>5.1500859831611775E-4</v>
      </c>
      <c r="K10" s="8">
        <v>4.8644422572286796E-4</v>
      </c>
      <c r="L10" s="8">
        <v>4.6503153732107617E-4</v>
      </c>
      <c r="M10" s="8">
        <v>5.0270486799738098E-4</v>
      </c>
      <c r="N10" s="8">
        <v>5.2822963115814925E-4</v>
      </c>
      <c r="O10" s="8">
        <v>5.1629029760646712E-4</v>
      </c>
      <c r="P10" s="8">
        <v>5.3569364358593797E-4</v>
      </c>
      <c r="Q10" s="8">
        <v>5.0496930122511329E-4</v>
      </c>
      <c r="R10" s="8">
        <v>8.7060874474444703E-4</v>
      </c>
      <c r="S10" s="8">
        <v>8.1639451334098974E-4</v>
      </c>
      <c r="T10" s="8">
        <v>4068.4676717932025</v>
      </c>
      <c r="U10" s="8">
        <v>8056.848594229763</v>
      </c>
      <c r="V10" s="8">
        <v>7529.765044408864</v>
      </c>
      <c r="W10" s="8">
        <v>7037.1640650649424</v>
      </c>
      <c r="X10" s="8">
        <v>6594.1962598777809</v>
      </c>
      <c r="Y10" s="8">
        <v>13430.384336961972</v>
      </c>
      <c r="Z10" s="8">
        <v>12551.761068333944</v>
      </c>
      <c r="AA10" s="8">
        <v>15005.89341782351</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13723.520316514911</v>
      </c>
      <c r="D13" s="8">
        <v>33925.058795957128</v>
      </c>
      <c r="E13" s="8">
        <v>152543.05060494837</v>
      </c>
      <c r="F13" s="8">
        <v>637575.02755425323</v>
      </c>
      <c r="G13" s="8">
        <v>598410.17087675654</v>
      </c>
      <c r="H13" s="8">
        <v>563127.51007738174</v>
      </c>
      <c r="I13" s="8">
        <v>527023.87170884199</v>
      </c>
      <c r="J13" s="8">
        <v>534799.32849767571</v>
      </c>
      <c r="K13" s="8">
        <v>738342.78336943104</v>
      </c>
      <c r="L13" s="8">
        <v>693685.86396320048</v>
      </c>
      <c r="M13" s="8">
        <v>648168.95351654093</v>
      </c>
      <c r="N13" s="8">
        <v>679750.1686861018</v>
      </c>
      <c r="O13" s="8">
        <v>704425.19654306839</v>
      </c>
      <c r="P13" s="8">
        <v>724876.02103923506</v>
      </c>
      <c r="Q13" s="8">
        <v>675540.64344321715</v>
      </c>
      <c r="R13" s="8">
        <v>631346.40142907621</v>
      </c>
      <c r="S13" s="8">
        <v>592784.04080670199</v>
      </c>
      <c r="T13" s="8">
        <v>555470.11591037328</v>
      </c>
      <c r="U13" s="8">
        <v>532406.07407373295</v>
      </c>
      <c r="V13" s="8">
        <v>503640.28156598163</v>
      </c>
      <c r="W13" s="8">
        <v>494104.35610217607</v>
      </c>
      <c r="X13" s="8">
        <v>469638.2911233526</v>
      </c>
      <c r="Y13" s="8">
        <v>437674.50456902036</v>
      </c>
      <c r="Z13" s="8">
        <v>417390.0109464649</v>
      </c>
      <c r="AA13" s="8">
        <v>404159.05024246062</v>
      </c>
    </row>
    <row r="14" spans="1:27">
      <c r="A14" s="16" t="s">
        <v>16</v>
      </c>
      <c r="B14" s="16" t="s">
        <v>8</v>
      </c>
      <c r="C14" s="8">
        <v>23470.279521506996</v>
      </c>
      <c r="D14" s="8">
        <v>35839.601694497076</v>
      </c>
      <c r="E14" s="8">
        <v>33400.347309729797</v>
      </c>
      <c r="F14" s="8">
        <v>57551.02741619118</v>
      </c>
      <c r="G14" s="8">
        <v>53786.006921183434</v>
      </c>
      <c r="H14" s="8">
        <v>50400.343404487663</v>
      </c>
      <c r="I14" s="8">
        <v>46970.074114093179</v>
      </c>
      <c r="J14" s="8">
        <v>53560.228554837784</v>
      </c>
      <c r="K14" s="8">
        <v>102895.45706785246</v>
      </c>
      <c r="L14" s="8">
        <v>96418.504724649683</v>
      </c>
      <c r="M14" s="8">
        <v>89856.219282372971</v>
      </c>
      <c r="N14" s="8">
        <v>83977.775018157248</v>
      </c>
      <c r="O14" s="8">
        <v>78483.901866147266</v>
      </c>
      <c r="P14" s="8">
        <v>73543.581900426812</v>
      </c>
      <c r="Q14" s="8">
        <v>68538.173674075166</v>
      </c>
      <c r="R14" s="8">
        <v>64054.367948372339</v>
      </c>
      <c r="S14" s="8">
        <v>59863.895727662726</v>
      </c>
      <c r="T14" s="8">
        <v>62344.112018357933</v>
      </c>
      <c r="U14" s="8">
        <v>60944.659874224337</v>
      </c>
      <c r="V14" s="8">
        <v>56957.626147739829</v>
      </c>
      <c r="W14" s="8">
        <v>53781.859570436427</v>
      </c>
      <c r="X14" s="8">
        <v>54173.57653785716</v>
      </c>
      <c r="Y14" s="8">
        <v>58245.275690482005</v>
      </c>
      <c r="Z14" s="8">
        <v>54542.111307159335</v>
      </c>
      <c r="AA14" s="8">
        <v>50973.936109488401</v>
      </c>
    </row>
    <row r="15" spans="1:27">
      <c r="A15" s="16" t="s">
        <v>16</v>
      </c>
      <c r="B15" s="16" t="s">
        <v>83</v>
      </c>
      <c r="C15" s="8">
        <v>3162.3366938975932</v>
      </c>
      <c r="D15" s="8">
        <v>24063.075044374033</v>
      </c>
      <c r="E15" s="8">
        <v>32936.078240374729</v>
      </c>
      <c r="F15" s="8">
        <v>100978.49897524362</v>
      </c>
      <c r="G15" s="8">
        <v>94372.428922540465</v>
      </c>
      <c r="H15" s="8">
        <v>88431.974978369195</v>
      </c>
      <c r="I15" s="8">
        <v>82413.256290000165</v>
      </c>
      <c r="J15" s="8">
        <v>77021.734884748832</v>
      </c>
      <c r="K15" s="8">
        <v>88833.844751294528</v>
      </c>
      <c r="L15" s="8">
        <v>83242.027766289903</v>
      </c>
      <c r="M15" s="8">
        <v>77576.539183474</v>
      </c>
      <c r="N15" s="8">
        <v>72501.438701473147</v>
      </c>
      <c r="O15" s="8">
        <v>67758.354035660464</v>
      </c>
      <c r="P15" s="8">
        <v>63493.174494542865</v>
      </c>
      <c r="Q15" s="8">
        <v>59171.80149929913</v>
      </c>
      <c r="R15" s="8">
        <v>67953.626655917222</v>
      </c>
      <c r="S15" s="8">
        <v>63508.062461042085</v>
      </c>
      <c r="T15" s="8">
        <v>63027.333701661453</v>
      </c>
      <c r="U15" s="8">
        <v>58737.666153962513</v>
      </c>
      <c r="V15" s="8">
        <v>54895.015205634103</v>
      </c>
      <c r="W15" s="8">
        <v>54942.924605259512</v>
      </c>
      <c r="X15" s="8">
        <v>51484.437852933974</v>
      </c>
      <c r="Y15" s="8">
        <v>52581.431682661932</v>
      </c>
      <c r="Z15" s="8">
        <v>49141.529217300013</v>
      </c>
      <c r="AA15" s="8">
        <v>56105.967919206982</v>
      </c>
    </row>
    <row r="16" spans="1:27">
      <c r="A16" s="16" t="s">
        <v>16</v>
      </c>
      <c r="B16" s="16" t="s">
        <v>192</v>
      </c>
      <c r="C16" s="8">
        <v>0</v>
      </c>
      <c r="D16" s="8">
        <v>0</v>
      </c>
      <c r="E16" s="8">
        <v>1.0182578976325735E-2</v>
      </c>
      <c r="F16" s="8">
        <v>2.402684062669477E-2</v>
      </c>
      <c r="G16" s="8">
        <v>2.2963011868239076E-2</v>
      </c>
      <c r="H16" s="8">
        <v>2.1666152852614671E-2</v>
      </c>
      <c r="I16" s="8">
        <v>2.0688185804946427E-2</v>
      </c>
      <c r="J16" s="8">
        <v>1.949351548351819E-2</v>
      </c>
      <c r="K16" s="8">
        <v>1.8313516546988876E-2</v>
      </c>
      <c r="L16" s="8">
        <v>1.7377408418536508E-2</v>
      </c>
      <c r="M16" s="8">
        <v>1.6402662648105405E-2</v>
      </c>
      <c r="N16" s="8">
        <v>1.5615977898467767E-2</v>
      </c>
      <c r="O16" s="8">
        <v>1.4830985633738579E-2</v>
      </c>
      <c r="P16" s="8">
        <v>1.4313932337907989E-2</v>
      </c>
      <c r="Q16" s="8">
        <v>1.3642834055959417E-2</v>
      </c>
      <c r="R16" s="8">
        <v>1.4805282243091402E-2</v>
      </c>
      <c r="S16" s="8">
        <v>1.4057409939885444E-2</v>
      </c>
      <c r="T16" s="8">
        <v>1.5237548779561906E-2</v>
      </c>
      <c r="U16" s="8">
        <v>1.5529078755393909E-2</v>
      </c>
      <c r="V16" s="8">
        <v>1.479119607823378E-2</v>
      </c>
      <c r="W16" s="8">
        <v>1.5767580041759734E-2</v>
      </c>
      <c r="X16" s="8">
        <v>1.5031177673021756E-2</v>
      </c>
      <c r="Y16" s="8">
        <v>1.654642124107681E-2</v>
      </c>
      <c r="Z16" s="8">
        <v>1.5788665303280755E-2</v>
      </c>
      <c r="AA16" s="8">
        <v>1.6915003979472362E-2</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40356.137095066566</v>
      </c>
      <c r="D18" s="67">
        <v>93827.735887240269</v>
      </c>
      <c r="E18" s="67">
        <v>186313.15770159388</v>
      </c>
      <c r="F18" s="67">
        <v>61713.263198760476</v>
      </c>
      <c r="G18" s="67">
        <v>60221.606820103203</v>
      </c>
      <c r="H18" s="67">
        <v>87374.053787850135</v>
      </c>
      <c r="I18" s="67">
        <v>83650.403695333356</v>
      </c>
      <c r="J18" s="67">
        <v>276528.14005490812</v>
      </c>
      <c r="K18" s="67">
        <v>566657.92442412686</v>
      </c>
      <c r="L18" s="67">
        <v>765061.15752870368</v>
      </c>
      <c r="M18" s="67">
        <v>734986.44806720736</v>
      </c>
      <c r="N18" s="67">
        <v>792056.29089255899</v>
      </c>
      <c r="O18" s="67">
        <v>809384.18962981901</v>
      </c>
      <c r="P18" s="67">
        <v>823228.16944816639</v>
      </c>
      <c r="Q18" s="67">
        <v>767198.90536633704</v>
      </c>
      <c r="R18" s="67">
        <v>729661.20881077286</v>
      </c>
      <c r="S18" s="67">
        <v>684667.03972603579</v>
      </c>
      <c r="T18" s="67">
        <v>662011.24390223902</v>
      </c>
      <c r="U18" s="67">
        <v>644963.22459846502</v>
      </c>
      <c r="V18" s="67">
        <v>614589.2915297295</v>
      </c>
      <c r="W18" s="67">
        <v>607934.7986330213</v>
      </c>
      <c r="X18" s="67">
        <v>584719.99087213504</v>
      </c>
      <c r="Y18" s="67">
        <v>564568.51165590191</v>
      </c>
      <c r="Z18" s="67">
        <v>536089.8197598051</v>
      </c>
      <c r="AA18" s="67">
        <v>528548.03417614452</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-2.8301721483432862E-3</v>
      </c>
      <c r="F21" s="8">
        <v>-191980.13637312682</v>
      </c>
      <c r="G21" s="8">
        <v>-179420.68814921065</v>
      </c>
      <c r="H21" s="8">
        <v>-168126.70801802975</v>
      </c>
      <c r="I21" s="8">
        <v>-156683.93100483387</v>
      </c>
      <c r="J21" s="8">
        <v>-5.0410883833664488E-3</v>
      </c>
      <c r="K21" s="8">
        <v>-4.7112975532358665E-3</v>
      </c>
      <c r="L21" s="8">
        <v>-4.4147358718199647E-3</v>
      </c>
      <c r="M21" s="8">
        <v>-4.1142670245504749E-3</v>
      </c>
      <c r="N21" s="8">
        <v>-3.8451093676677953E-3</v>
      </c>
      <c r="O21" s="8">
        <v>-3.5935601556979701E-3</v>
      </c>
      <c r="P21" s="8">
        <v>-3.367356603491637E-3</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3.1886142876813597E-5</v>
      </c>
      <c r="D23" s="8">
        <v>3.1474406861033102E-5</v>
      </c>
      <c r="E23" s="8">
        <v>2.9332245014298001E-5</v>
      </c>
      <c r="F23" s="8">
        <v>2.74133130898394E-5</v>
      </c>
      <c r="G23" s="8">
        <v>5.3046364870285298E-5</v>
      </c>
      <c r="H23" s="8">
        <v>5.2117086582558596E-5</v>
      </c>
      <c r="I23" s="8">
        <v>5.3049612597540403E-5</v>
      </c>
      <c r="J23" s="8">
        <v>4.9579077180153897E-5</v>
      </c>
      <c r="K23" s="8">
        <v>4.6335586136770897E-5</v>
      </c>
      <c r="L23" s="8">
        <v>4.3418903592558805E-5</v>
      </c>
      <c r="M23" s="8">
        <v>4.0463794093157796E-5</v>
      </c>
      <c r="N23" s="8">
        <v>4.5325090885152605E-5</v>
      </c>
      <c r="O23" s="8">
        <v>5.0775609554483204E-5</v>
      </c>
      <c r="P23" s="8">
        <v>5.5019485110337401E-5</v>
      </c>
      <c r="Q23" s="8">
        <v>5.6406010887241895E-5</v>
      </c>
      <c r="R23" s="8">
        <v>1.1220484176797301E-4</v>
      </c>
      <c r="S23" s="8">
        <v>1.0486433807170201E-4</v>
      </c>
      <c r="T23" s="8">
        <v>2.07026896110292E-4</v>
      </c>
      <c r="U23" s="8">
        <v>1.92936555343791E-4</v>
      </c>
      <c r="V23" s="8">
        <v>1.8031453765425502E-4</v>
      </c>
      <c r="W23" s="8">
        <v>2.04998292971303E-4</v>
      </c>
      <c r="X23" s="8">
        <v>1.9209428133459299E-4</v>
      </c>
      <c r="Y23" s="8">
        <v>1.7902026083699198E-4</v>
      </c>
      <c r="Z23" s="8">
        <v>1.67308654941244E-4</v>
      </c>
      <c r="AA23" s="8">
        <v>1.6415573624705402E-4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9.3769051166212587E-5</v>
      </c>
      <c r="D25" s="8">
        <v>1.0525887609216411E-4</v>
      </c>
      <c r="E25" s="8">
        <v>9.8094911116099301E-5</v>
      </c>
      <c r="F25" s="8">
        <v>1.373013080479733E-4</v>
      </c>
      <c r="G25" s="8">
        <v>1.2831897944834699E-4</v>
      </c>
      <c r="H25" s="8">
        <v>1.2024169460849709E-4</v>
      </c>
      <c r="I25" s="8">
        <v>1.1444078925961029E-4</v>
      </c>
      <c r="J25" s="8">
        <v>1.069540086240519E-4</v>
      </c>
      <c r="K25" s="8">
        <v>9.9957017377815297E-5</v>
      </c>
      <c r="L25" s="8">
        <v>9.4614921416592994E-5</v>
      </c>
      <c r="M25" s="8">
        <v>9.4821859067063897E-5</v>
      </c>
      <c r="N25" s="8">
        <v>9.9540379391361493E-5</v>
      </c>
      <c r="O25" s="8">
        <v>1.029105054481415E-4</v>
      </c>
      <c r="P25" s="8">
        <v>1.192664037282063E-4</v>
      </c>
      <c r="Q25" s="8">
        <v>1.118420095908114E-4</v>
      </c>
      <c r="R25" s="8">
        <v>2.4919299175976353E-4</v>
      </c>
      <c r="S25" s="8">
        <v>2.3289064643958613E-4</v>
      </c>
      <c r="T25" s="8">
        <v>3833.875483222138</v>
      </c>
      <c r="U25" s="8">
        <v>5701.5893088843677</v>
      </c>
      <c r="V25" s="8">
        <v>5328.5881376601146</v>
      </c>
      <c r="W25" s="8">
        <v>4979.9889275641908</v>
      </c>
      <c r="X25" s="8">
        <v>4666.513951062946</v>
      </c>
      <c r="Y25" s="8">
        <v>7396.0189432819125</v>
      </c>
      <c r="Z25" s="8">
        <v>6912.1672347868462</v>
      </c>
      <c r="AA25" s="8">
        <v>7049.9302460118297</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5820.723202602323</v>
      </c>
      <c r="D28" s="8">
        <v>19114.383588150133</v>
      </c>
      <c r="E28" s="8">
        <v>57567.433181078806</v>
      </c>
      <c r="F28" s="8">
        <v>90556.902422256535</v>
      </c>
      <c r="G28" s="8">
        <v>84632.619062648606</v>
      </c>
      <c r="H28" s="8">
        <v>79305.256159277997</v>
      </c>
      <c r="I28" s="8">
        <v>73907.705865795258</v>
      </c>
      <c r="J28" s="8">
        <v>69072.622285243022</v>
      </c>
      <c r="K28" s="8">
        <v>64553.852585050801</v>
      </c>
      <c r="L28" s="8">
        <v>60490.386236730817</v>
      </c>
      <c r="M28" s="8">
        <v>56373.384189234763</v>
      </c>
      <c r="N28" s="8">
        <v>52685.405777885207</v>
      </c>
      <c r="O28" s="8">
        <v>49238.696974963452</v>
      </c>
      <c r="P28" s="8">
        <v>46139.272538144862</v>
      </c>
      <c r="Q28" s="8">
        <v>42999.013574741395</v>
      </c>
      <c r="R28" s="8">
        <v>40185.994100995842</v>
      </c>
      <c r="S28" s="8">
        <v>37557.004456819515</v>
      </c>
      <c r="T28" s="8">
        <v>35192.906853115222</v>
      </c>
      <c r="U28" s="8">
        <v>45987.718452012545</v>
      </c>
      <c r="V28" s="8">
        <v>48402.267025675785</v>
      </c>
      <c r="W28" s="8">
        <v>59622.340825797372</v>
      </c>
      <c r="X28" s="8">
        <v>56369.003646684236</v>
      </c>
      <c r="Y28" s="8">
        <v>52532.504844176867</v>
      </c>
      <c r="Z28" s="8">
        <v>49095.800875704786</v>
      </c>
      <c r="AA28" s="8">
        <v>52737.745403022236</v>
      </c>
    </row>
    <row r="29" spans="1:27">
      <c r="A29" s="16" t="s">
        <v>22</v>
      </c>
      <c r="B29" s="16" t="s">
        <v>8</v>
      </c>
      <c r="C29" s="8">
        <v>23470.278471559021</v>
      </c>
      <c r="D29" s="8">
        <v>35839.60054547988</v>
      </c>
      <c r="E29" s="8">
        <v>33400.341722924408</v>
      </c>
      <c r="F29" s="8">
        <v>31215.272630907253</v>
      </c>
      <c r="G29" s="8">
        <v>29173.151983376618</v>
      </c>
      <c r="H29" s="8">
        <v>27336.791849754965</v>
      </c>
      <c r="I29" s="8">
        <v>25476.237883758389</v>
      </c>
      <c r="J29" s="8">
        <v>23809.568109030472</v>
      </c>
      <c r="K29" s="8">
        <v>22251.932805980254</v>
      </c>
      <c r="L29" s="8">
        <v>20851.242118727314</v>
      </c>
      <c r="M29" s="8">
        <v>19432.097493667712</v>
      </c>
      <c r="N29" s="8">
        <v>18160.83877407042</v>
      </c>
      <c r="O29" s="8">
        <v>16972.74651309547</v>
      </c>
      <c r="P29" s="8">
        <v>15904.364355676378</v>
      </c>
      <c r="Q29" s="8">
        <v>14821.90638689781</v>
      </c>
      <c r="R29" s="8">
        <v>13852.248956685611</v>
      </c>
      <c r="S29" s="8">
        <v>12946.02706522227</v>
      </c>
      <c r="T29" s="8">
        <v>12131.114592429554</v>
      </c>
      <c r="U29" s="8">
        <v>11305.465661432028</v>
      </c>
      <c r="V29" s="8">
        <v>10565.855845968736</v>
      </c>
      <c r="W29" s="8">
        <v>10425.064733193229</v>
      </c>
      <c r="X29" s="8">
        <v>11624.287746117474</v>
      </c>
      <c r="Y29" s="8">
        <v>10833.133691035331</v>
      </c>
      <c r="Z29" s="8">
        <v>10124.424069660699</v>
      </c>
      <c r="AA29" s="8">
        <v>9462.0785745681678</v>
      </c>
    </row>
    <row r="30" spans="1:27">
      <c r="A30" s="16" t="s">
        <v>22</v>
      </c>
      <c r="B30" s="16" t="s">
        <v>83</v>
      </c>
      <c r="C30" s="8">
        <v>1.549140102639535E-3</v>
      </c>
      <c r="D30" s="8">
        <v>9921.7683519621514</v>
      </c>
      <c r="E30" s="8">
        <v>9246.4884871510749</v>
      </c>
      <c r="F30" s="8">
        <v>53178.912871033564</v>
      </c>
      <c r="G30" s="8">
        <v>49699.918557216595</v>
      </c>
      <c r="H30" s="8">
        <v>46571.461642053451</v>
      </c>
      <c r="I30" s="8">
        <v>43401.787667996512</v>
      </c>
      <c r="J30" s="8">
        <v>40562.418370598534</v>
      </c>
      <c r="K30" s="8">
        <v>37908.802205600135</v>
      </c>
      <c r="L30" s="8">
        <v>35522.559776123257</v>
      </c>
      <c r="M30" s="8">
        <v>33104.878879350632</v>
      </c>
      <c r="N30" s="8">
        <v>30939.13913237099</v>
      </c>
      <c r="O30" s="8">
        <v>28915.083295181088</v>
      </c>
      <c r="P30" s="8">
        <v>27094.967806547418</v>
      </c>
      <c r="Q30" s="8">
        <v>25250.872502879498</v>
      </c>
      <c r="R30" s="8">
        <v>23598.947306731541</v>
      </c>
      <c r="S30" s="8">
        <v>22055.090958613819</v>
      </c>
      <c r="T30" s="8">
        <v>20666.790869573651</v>
      </c>
      <c r="U30" s="8">
        <v>19260.20009919997</v>
      </c>
      <c r="V30" s="8">
        <v>18000.187025416628</v>
      </c>
      <c r="W30" s="8">
        <v>16822.604839645959</v>
      </c>
      <c r="X30" s="8">
        <v>15763.67458333072</v>
      </c>
      <c r="Y30" s="8">
        <v>14690.792809292356</v>
      </c>
      <c r="Z30" s="8">
        <v>13729.714777475048</v>
      </c>
      <c r="AA30" s="8">
        <v>12831.586946144602</v>
      </c>
    </row>
    <row r="31" spans="1:27">
      <c r="A31" s="16" t="s">
        <v>22</v>
      </c>
      <c r="B31" s="16" t="s">
        <v>192</v>
      </c>
      <c r="C31" s="8">
        <v>0</v>
      </c>
      <c r="D31" s="8">
        <v>0</v>
      </c>
      <c r="E31" s="8">
        <v>2.7209703181664039E-3</v>
      </c>
      <c r="F31" s="8">
        <v>8.5885738841183154E-3</v>
      </c>
      <c r="G31" s="8">
        <v>8.0267045623609156E-3</v>
      </c>
      <c r="H31" s="8">
        <v>7.5214482132671418E-3</v>
      </c>
      <c r="I31" s="8">
        <v>7.0095351702098357E-3</v>
      </c>
      <c r="J31" s="8">
        <v>6.5509674469696267E-3</v>
      </c>
      <c r="K31" s="8">
        <v>6.1223994814439261E-3</v>
      </c>
      <c r="L31" s="8">
        <v>5.7370132764758778E-3</v>
      </c>
      <c r="M31" s="8">
        <v>5.3465496528294952E-3</v>
      </c>
      <c r="N31" s="8">
        <v>4.996775375084435E-3</v>
      </c>
      <c r="O31" s="8">
        <v>4.6698835268156099E-3</v>
      </c>
      <c r="P31" s="8">
        <v>4.4019146609841232E-3</v>
      </c>
      <c r="Q31" s="8">
        <v>4.1308893064254835E-3</v>
      </c>
      <c r="R31" s="8">
        <v>4.3818791603678743E-3</v>
      </c>
      <c r="S31" s="8">
        <v>4.1111952039981125E-3</v>
      </c>
      <c r="T31" s="8">
        <v>4.2585286670244055E-3</v>
      </c>
      <c r="U31" s="8">
        <v>4.5470834066181345E-3</v>
      </c>
      <c r="V31" s="8">
        <v>4.2824166642233827E-3</v>
      </c>
      <c r="W31" s="8">
        <v>4.2213949882613086E-3</v>
      </c>
      <c r="X31" s="8">
        <v>3.9870281522348967E-3</v>
      </c>
      <c r="Y31" s="8">
        <v>4.2274591377944384E-3</v>
      </c>
      <c r="Z31" s="8">
        <v>3.9644778915631507E-3</v>
      </c>
      <c r="AA31" s="8">
        <v>5.0227198446397255E-3</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29291.003348956641</v>
      </c>
      <c r="D33" s="67">
        <v>64875.752622325446</v>
      </c>
      <c r="E33" s="67">
        <v>100214.26340937961</v>
      </c>
      <c r="F33" s="67">
        <v>-17029.039695640979</v>
      </c>
      <c r="G33" s="67">
        <v>-15914.990337898911</v>
      </c>
      <c r="H33" s="67">
        <v>-14913.190673136356</v>
      </c>
      <c r="I33" s="67">
        <v>-13898.192410258118</v>
      </c>
      <c r="J33" s="67">
        <v>133444.61043128418</v>
      </c>
      <c r="K33" s="67">
        <v>124714.58915402573</v>
      </c>
      <c r="L33" s="67">
        <v>116864.18959189262</v>
      </c>
      <c r="M33" s="67">
        <v>108910.36192982137</v>
      </c>
      <c r="N33" s="67">
        <v>101785.38498085809</v>
      </c>
      <c r="O33" s="67">
        <v>95126.528013249495</v>
      </c>
      <c r="P33" s="67">
        <v>89138.605909212609</v>
      </c>
      <c r="Q33" s="67">
        <v>83071.796763656035</v>
      </c>
      <c r="R33" s="67">
        <v>77637.195107689986</v>
      </c>
      <c r="S33" s="67">
        <v>72558.126929605787</v>
      </c>
      <c r="T33" s="67">
        <v>71824.692263896141</v>
      </c>
      <c r="U33" s="67">
        <v>82254.978261548866</v>
      </c>
      <c r="V33" s="67">
        <v>82296.902497452451</v>
      </c>
      <c r="W33" s="67">
        <v>91850.003752594042</v>
      </c>
      <c r="X33" s="67">
        <v>88423.484106317803</v>
      </c>
      <c r="Y33" s="67">
        <v>85452.454694265864</v>
      </c>
      <c r="Z33" s="67">
        <v>79862.111089413927</v>
      </c>
      <c r="AA33" s="67">
        <v>82081.346356622424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-32566.321090642534</v>
      </c>
      <c r="F36" s="8">
        <v>-257329.24139020324</v>
      </c>
      <c r="G36" s="8">
        <v>-240494.61805470107</v>
      </c>
      <c r="H36" s="8">
        <v>-196798.42823074062</v>
      </c>
      <c r="I36" s="8">
        <v>-183404.24144543643</v>
      </c>
      <c r="J36" s="8">
        <v>-171405.83307883539</v>
      </c>
      <c r="K36" s="8">
        <v>-160192.36731877972</v>
      </c>
      <c r="L36" s="8">
        <v>-97830.595124754604</v>
      </c>
      <c r="M36" s="8">
        <v>-70872.168008938257</v>
      </c>
      <c r="N36" s="8">
        <v>-35067.394811860766</v>
      </c>
      <c r="O36" s="8">
        <v>-32773.266170180912</v>
      </c>
      <c r="P36" s="8">
        <v>-30710.289928265549</v>
      </c>
      <c r="Q36" s="8">
        <v>-28620.134212957957</v>
      </c>
      <c r="R36" s="8">
        <v>-26747.788976622876</v>
      </c>
      <c r="S36" s="8">
        <v>-24997.933114862091</v>
      </c>
      <c r="T36" s="8">
        <v>-16816.351339410412</v>
      </c>
      <c r="U36" s="8">
        <v>-9513.5644803882096</v>
      </c>
      <c r="V36" s="8">
        <v>-3135.7709046665586</v>
      </c>
      <c r="W36" s="8">
        <v>-6.2596671541379547E-5</v>
      </c>
      <c r="X36" s="8">
        <v>-5.8656403716308717E-5</v>
      </c>
      <c r="Y36" s="8">
        <v>-5.4664223318357144E-5</v>
      </c>
      <c r="Z36" s="8">
        <v>-5.1088059161805334E-5</v>
      </c>
      <c r="AA36" s="8">
        <v>-4.7745849670631709E-5</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3.1025785640853001E-5</v>
      </c>
      <c r="D38" s="8">
        <v>2.90728079201865E-5</v>
      </c>
      <c r="E38" s="8">
        <v>2.7094099943923199E-5</v>
      </c>
      <c r="F38" s="8">
        <v>2.5321588725585701E-5</v>
      </c>
      <c r="G38" s="8">
        <v>4.5964583493736498E-5</v>
      </c>
      <c r="H38" s="8">
        <v>4.8964407846237903E-5</v>
      </c>
      <c r="I38" s="8">
        <v>5.26704991050676E-5</v>
      </c>
      <c r="J38" s="8">
        <v>4.9224765505044399E-5</v>
      </c>
      <c r="K38" s="8">
        <v>4.6004453730218696E-5</v>
      </c>
      <c r="L38" s="8">
        <v>4.3108614951901001E-5</v>
      </c>
      <c r="M38" s="8">
        <v>4.3140439915801795E-5</v>
      </c>
      <c r="N38" s="8">
        <v>5.7035847724419306E-5</v>
      </c>
      <c r="O38" s="8">
        <v>5.3304530568722695E-5</v>
      </c>
      <c r="P38" s="8">
        <v>5.5549481724074096E-5</v>
      </c>
      <c r="Q38" s="8">
        <v>5.6768077918336994E-5</v>
      </c>
      <c r="R38" s="8">
        <v>9.6846429677007598E-5</v>
      </c>
      <c r="S38" s="8">
        <v>1.08130616620199E-4</v>
      </c>
      <c r="T38" s="8">
        <v>2.8407496639767498E-4</v>
      </c>
      <c r="U38" s="8">
        <v>2.6474070039175801E-4</v>
      </c>
      <c r="V38" s="8">
        <v>2.4742121525048698E-4</v>
      </c>
      <c r="W38" s="8">
        <v>3019.5444961417497</v>
      </c>
      <c r="X38" s="8">
        <v>2829.4734631052397</v>
      </c>
      <c r="Y38" s="8">
        <v>2636.8982661912801</v>
      </c>
      <c r="Z38" s="8">
        <v>2464.3909022960997</v>
      </c>
      <c r="AA38" s="8">
        <v>2303.16906723886</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9.3132305634206395E-5</v>
      </c>
      <c r="D40" s="8">
        <v>9.3564174263417702E-5</v>
      </c>
      <c r="E40" s="8">
        <v>1.018891808376569E-4</v>
      </c>
      <c r="F40" s="8">
        <v>1.123932517419374E-4</v>
      </c>
      <c r="G40" s="8">
        <v>1.0504042215947E-4</v>
      </c>
      <c r="H40" s="8">
        <v>9.842845085851651E-5</v>
      </c>
      <c r="I40" s="8">
        <v>9.9007067133403907E-5</v>
      </c>
      <c r="J40" s="8">
        <v>9.6825645196279089E-5</v>
      </c>
      <c r="K40" s="8">
        <v>9.0491257167579995E-5</v>
      </c>
      <c r="L40" s="8">
        <v>8.7406034194901206E-5</v>
      </c>
      <c r="M40" s="8">
        <v>8.8085329704804305E-5</v>
      </c>
      <c r="N40" s="8">
        <v>1.0960159383393001E-4</v>
      </c>
      <c r="O40" s="8">
        <v>1.0243139607794679E-4</v>
      </c>
      <c r="P40" s="8">
        <v>9.7948218461869801E-5</v>
      </c>
      <c r="Q40" s="8">
        <v>9.1281820029927719E-5</v>
      </c>
      <c r="R40" s="8">
        <v>1.4236708694071132E-4</v>
      </c>
      <c r="S40" s="8">
        <v>1.3305335224397978E-4</v>
      </c>
      <c r="T40" s="8">
        <v>2.116111816343087E-4</v>
      </c>
      <c r="U40" s="8">
        <v>2.4344415194249791E-4</v>
      </c>
      <c r="V40" s="8">
        <v>2.275178989483104E-4</v>
      </c>
      <c r="W40" s="8">
        <v>6.5910922725974505E-4</v>
      </c>
      <c r="X40" s="8">
        <v>6.1762032988822789E-4</v>
      </c>
      <c r="Y40" s="8">
        <v>1998.5932875643261</v>
      </c>
      <c r="Z40" s="8">
        <v>1867.8441934651046</v>
      </c>
      <c r="AA40" s="8">
        <v>1745.6487784531462</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1.2005195401215759E-3</v>
      </c>
      <c r="D43" s="8">
        <v>1.2281847364283369E-3</v>
      </c>
      <c r="E43" s="8">
        <v>7694.6734712310199</v>
      </c>
      <c r="F43" s="8">
        <v>128851.4235942278</v>
      </c>
      <c r="G43" s="8">
        <v>120421.89117601799</v>
      </c>
      <c r="H43" s="8">
        <v>112841.70373871348</v>
      </c>
      <c r="I43" s="8">
        <v>105161.64820861456</v>
      </c>
      <c r="J43" s="8">
        <v>98281.914186284426</v>
      </c>
      <c r="K43" s="8">
        <v>91852.256256597117</v>
      </c>
      <c r="L43" s="8">
        <v>86070.439411131374</v>
      </c>
      <c r="M43" s="8">
        <v>80212.447797427012</v>
      </c>
      <c r="N43" s="8">
        <v>74964.904462696868</v>
      </c>
      <c r="O43" s="8">
        <v>70060.658356838539</v>
      </c>
      <c r="P43" s="8">
        <v>65650.55553301287</v>
      </c>
      <c r="Q43" s="8">
        <v>61182.350114536755</v>
      </c>
      <c r="R43" s="8">
        <v>57179.766451827993</v>
      </c>
      <c r="S43" s="8">
        <v>53439.034157571623</v>
      </c>
      <c r="T43" s="8">
        <v>50075.217228700305</v>
      </c>
      <c r="U43" s="8">
        <v>46667.076646592373</v>
      </c>
      <c r="V43" s="8">
        <v>43614.090341698509</v>
      </c>
      <c r="W43" s="8">
        <v>43940.464358223857</v>
      </c>
      <c r="X43" s="8">
        <v>41365.44369146807</v>
      </c>
      <c r="Y43" s="8">
        <v>38550.093573711398</v>
      </c>
      <c r="Z43" s="8">
        <v>44162.371800550427</v>
      </c>
      <c r="AA43" s="8">
        <v>48480.944980968765</v>
      </c>
    </row>
    <row r="44" spans="1:27">
      <c r="A44" s="16" t="s">
        <v>23</v>
      </c>
      <c r="B44" s="16" t="s">
        <v>8</v>
      </c>
      <c r="C44" s="8">
        <v>4.1517156197625632E-4</v>
      </c>
      <c r="D44" s="8">
        <v>4.4756454415698576E-4</v>
      </c>
      <c r="E44" s="8">
        <v>4.7258452657957138E-3</v>
      </c>
      <c r="F44" s="8">
        <v>16934.599961322045</v>
      </c>
      <c r="G44" s="8">
        <v>15826.728931406818</v>
      </c>
      <c r="H44" s="8">
        <v>14830.485053754068</v>
      </c>
      <c r="I44" s="8">
        <v>13821.115778234551</v>
      </c>
      <c r="J44" s="8">
        <v>22579.893648372938</v>
      </c>
      <c r="K44" s="8">
        <v>60582.353009328661</v>
      </c>
      <c r="L44" s="8">
        <v>56768.88033655344</v>
      </c>
      <c r="M44" s="8">
        <v>52905.165602364199</v>
      </c>
      <c r="N44" s="8">
        <v>49444.079988438127</v>
      </c>
      <c r="O44" s="8">
        <v>46209.420537071652</v>
      </c>
      <c r="P44" s="8">
        <v>43300.679729071526</v>
      </c>
      <c r="Q44" s="8">
        <v>40353.616597338601</v>
      </c>
      <c r="R44" s="8">
        <v>37713.660360840084</v>
      </c>
      <c r="S44" s="8">
        <v>35246.411543602604</v>
      </c>
      <c r="T44" s="8">
        <v>33027.758415159486</v>
      </c>
      <c r="U44" s="8">
        <v>30779.874785181444</v>
      </c>
      <c r="V44" s="8">
        <v>28766.238116181154</v>
      </c>
      <c r="W44" s="8">
        <v>26884.334702751621</v>
      </c>
      <c r="X44" s="8">
        <v>27113.718630800046</v>
      </c>
      <c r="Y44" s="8">
        <v>33027.12327057105</v>
      </c>
      <c r="Z44" s="8">
        <v>30973.744446234396</v>
      </c>
      <c r="AA44" s="8">
        <v>28947.424708737846</v>
      </c>
    </row>
    <row r="45" spans="1:27">
      <c r="A45" s="16" t="s">
        <v>23</v>
      </c>
      <c r="B45" s="16" t="s">
        <v>83</v>
      </c>
      <c r="C45" s="8">
        <v>1.329580073851019E-3</v>
      </c>
      <c r="D45" s="8">
        <v>2.9520293720307872E-2</v>
      </c>
      <c r="E45" s="8">
        <v>2.8821616485103271E-2</v>
      </c>
      <c r="F45" s="8">
        <v>13190.107257436555</v>
      </c>
      <c r="G45" s="8">
        <v>12327.203040899723</v>
      </c>
      <c r="H45" s="8">
        <v>11551.243548581704</v>
      </c>
      <c r="I45" s="8">
        <v>10765.060878917107</v>
      </c>
      <c r="J45" s="8">
        <v>10060.804557563877</v>
      </c>
      <c r="K45" s="8">
        <v>9402.6210799577202</v>
      </c>
      <c r="L45" s="8">
        <v>8810.755021303823</v>
      </c>
      <c r="M45" s="8">
        <v>8211.091196505904</v>
      </c>
      <c r="N45" s="8">
        <v>7673.9170064142972</v>
      </c>
      <c r="O45" s="8">
        <v>7171.8850540739249</v>
      </c>
      <c r="P45" s="8">
        <v>6720.4369732098885</v>
      </c>
      <c r="Q45" s="8">
        <v>6263.0411111223366</v>
      </c>
      <c r="R45" s="8">
        <v>13118.419708066967</v>
      </c>
      <c r="S45" s="8">
        <v>12260.205449077313</v>
      </c>
      <c r="T45" s="8">
        <v>14024.295253246801</v>
      </c>
      <c r="U45" s="8">
        <v>13069.795620601335</v>
      </c>
      <c r="V45" s="8">
        <v>12214.762267285134</v>
      </c>
      <c r="W45" s="8">
        <v>15054.834127742126</v>
      </c>
      <c r="X45" s="8">
        <v>14107.178667397784</v>
      </c>
      <c r="Y45" s="8">
        <v>17748.084063244405</v>
      </c>
      <c r="Z45" s="8">
        <v>16586.994450688737</v>
      </c>
      <c r="AA45" s="8">
        <v>21643.55077279183</v>
      </c>
    </row>
    <row r="46" spans="1:27">
      <c r="A46" s="16" t="s">
        <v>23</v>
      </c>
      <c r="B46" s="16" t="s">
        <v>192</v>
      </c>
      <c r="C46" s="8">
        <v>0</v>
      </c>
      <c r="D46" s="8">
        <v>0</v>
      </c>
      <c r="E46" s="8">
        <v>3.334502628475026E-3</v>
      </c>
      <c r="F46" s="8">
        <v>8.389128937517646E-3</v>
      </c>
      <c r="G46" s="8">
        <v>7.840307416057072E-3</v>
      </c>
      <c r="H46" s="8">
        <v>7.3467841936644537E-3</v>
      </c>
      <c r="I46" s="8">
        <v>6.846758859895611E-3</v>
      </c>
      <c r="J46" s="8">
        <v>6.3988400541949613E-3</v>
      </c>
      <c r="K46" s="8">
        <v>5.9802243480492718E-3</v>
      </c>
      <c r="L46" s="8">
        <v>5.6037876301680833E-3</v>
      </c>
      <c r="M46" s="8">
        <v>5.2223914020658744E-3</v>
      </c>
      <c r="N46" s="8">
        <v>4.8907794334747496E-3</v>
      </c>
      <c r="O46" s="8">
        <v>4.5841173252360572E-3</v>
      </c>
      <c r="P46" s="8">
        <v>4.4026106437455147E-3</v>
      </c>
      <c r="Q46" s="8">
        <v>4.1514333216596949E-3</v>
      </c>
      <c r="R46" s="8">
        <v>4.8645366710298437E-3</v>
      </c>
      <c r="S46" s="8">
        <v>4.592852117348987E-3</v>
      </c>
      <c r="T46" s="8">
        <v>5.3104657494930608E-3</v>
      </c>
      <c r="U46" s="8">
        <v>5.3302697794145428E-3</v>
      </c>
      <c r="V46" s="8">
        <v>5.0253358330243679E-3</v>
      </c>
      <c r="W46" s="8">
        <v>5.9150368920176614E-3</v>
      </c>
      <c r="X46" s="8">
        <v>5.553809745076123E-3</v>
      </c>
      <c r="Y46" s="8">
        <v>6.8033815989662749E-3</v>
      </c>
      <c r="Z46" s="8">
        <v>6.3645694357151398E-3</v>
      </c>
      <c r="AA46" s="8">
        <v>6.128248184621576E-3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9">
        <v>3.0694292672239108E-3</v>
      </c>
      <c r="D48" s="69">
        <v>3.1318679983076796E-2</v>
      </c>
      <c r="E48" s="69">
        <v>-24871.610608463856</v>
      </c>
      <c r="F48" s="69">
        <v>-98353.102050373054</v>
      </c>
      <c r="G48" s="69">
        <v>-91918.786915064135</v>
      </c>
      <c r="H48" s="69">
        <v>-57574.98839551433</v>
      </c>
      <c r="I48" s="69">
        <v>-53656.409581233776</v>
      </c>
      <c r="J48" s="69">
        <v>-40483.214141723693</v>
      </c>
      <c r="K48" s="69">
        <v>1644.8691438238343</v>
      </c>
      <c r="L48" s="69">
        <v>53819.485378536301</v>
      </c>
      <c r="M48" s="69">
        <v>70456.541940976022</v>
      </c>
      <c r="N48" s="69">
        <v>97015.511703105396</v>
      </c>
      <c r="O48" s="69">
        <v>90668.702517656449</v>
      </c>
      <c r="P48" s="69">
        <v>84961.386863137086</v>
      </c>
      <c r="Q48" s="69">
        <v>79178.877909522955</v>
      </c>
      <c r="R48" s="69">
        <v>81264.06264786236</v>
      </c>
      <c r="S48" s="69">
        <v>75947.722869425532</v>
      </c>
      <c r="T48" s="69">
        <v>80310.925363848088</v>
      </c>
      <c r="U48" s="69">
        <v>81003.188410441566</v>
      </c>
      <c r="V48" s="69">
        <v>81459.325320773176</v>
      </c>
      <c r="W48" s="69">
        <v>88899.184196408809</v>
      </c>
      <c r="X48" s="69">
        <v>85415.820565544826</v>
      </c>
      <c r="Y48" s="69">
        <v>93960.799209999837</v>
      </c>
      <c r="Z48" s="69">
        <v>96055.352106716135</v>
      </c>
      <c r="AA48" s="69">
        <v>103120.74438869278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-2.1197897854512702E-4</v>
      </c>
      <c r="E52" s="8">
        <v>-5.2789885028738156E-3</v>
      </c>
      <c r="F52" s="8">
        <v>-285081.9376292167</v>
      </c>
      <c r="G52" s="8">
        <v>-266431.7173637604</v>
      </c>
      <c r="H52" s="8">
        <v>-249660.66076921421</v>
      </c>
      <c r="I52" s="8">
        <v>-232668.64740127939</v>
      </c>
      <c r="J52" s="8">
        <v>-217447.33395932234</v>
      </c>
      <c r="K52" s="8">
        <v>-203221.80771220967</v>
      </c>
      <c r="L52" s="8">
        <v>-10454.657396619818</v>
      </c>
      <c r="M52" s="8">
        <v>-9743.1088583230958</v>
      </c>
      <c r="N52" s="8">
        <v>-9105.7092108498946</v>
      </c>
      <c r="O52" s="8">
        <v>-8510.0086059006644</v>
      </c>
      <c r="P52" s="8">
        <v>-7974.329754689863</v>
      </c>
      <c r="Q52" s="8">
        <v>-7431.5933965686863</v>
      </c>
      <c r="R52" s="8">
        <v>-6945.4143873820403</v>
      </c>
      <c r="S52" s="8">
        <v>-6491.0414817266919</v>
      </c>
      <c r="T52" s="8">
        <v>-6082.4503973790142</v>
      </c>
      <c r="U52" s="8">
        <v>-5668.4761727509558</v>
      </c>
      <c r="V52" s="8">
        <v>-5297.6412814692931</v>
      </c>
      <c r="W52" s="8">
        <v>-4951.0666168165935</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9.1172836860732391E-5</v>
      </c>
      <c r="D55" s="8">
        <v>9.02994810735526E-5</v>
      </c>
      <c r="E55" s="8">
        <v>9.6819265846427699E-5</v>
      </c>
      <c r="F55" s="8">
        <v>1.1415461877526859E-4</v>
      </c>
      <c r="G55" s="8">
        <v>1.0668655957333961E-4</v>
      </c>
      <c r="H55" s="8">
        <v>1.011341052658054E-4</v>
      </c>
      <c r="I55" s="8">
        <v>1.2932019664726809E-4</v>
      </c>
      <c r="J55" s="8">
        <v>1.20859996832943E-4</v>
      </c>
      <c r="K55" s="8">
        <v>1.129532680367106E-4</v>
      </c>
      <c r="L55" s="8">
        <v>1.0584320744047839E-4</v>
      </c>
      <c r="M55" s="8">
        <v>9.86394726182101E-5</v>
      </c>
      <c r="N55" s="8">
        <v>9.6611567996375791E-5</v>
      </c>
      <c r="O55" s="8">
        <v>9.6951731778267486E-5</v>
      </c>
      <c r="P55" s="8">
        <v>1.119753614518294E-4</v>
      </c>
      <c r="Q55" s="8">
        <v>1.0435426955530642E-4</v>
      </c>
      <c r="R55" s="8">
        <v>2.111988968776335E-4</v>
      </c>
      <c r="S55" s="8">
        <v>1.973821465596347E-4</v>
      </c>
      <c r="T55" s="8">
        <v>234.59156563826613</v>
      </c>
      <c r="U55" s="8">
        <v>2355.2585664255889</v>
      </c>
      <c r="V55" s="8">
        <v>2201.1762296912125</v>
      </c>
      <c r="W55" s="8">
        <v>2057.1740458673999</v>
      </c>
      <c r="X55" s="8">
        <v>1927.6812843645528</v>
      </c>
      <c r="Y55" s="8">
        <v>4035.7717204667015</v>
      </c>
      <c r="Z55" s="8">
        <v>3771.7492704136735</v>
      </c>
      <c r="AA55" s="8">
        <v>6210.3138753012017</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1.6600424369401022E-3</v>
      </c>
      <c r="D58" s="8">
        <v>1.6866315458411731E-3</v>
      </c>
      <c r="E58" s="8">
        <v>66576.967745042217</v>
      </c>
      <c r="F58" s="8">
        <v>377220.56770198647</v>
      </c>
      <c r="G58" s="8">
        <v>352542.58653917769</v>
      </c>
      <c r="H58" s="8">
        <v>330351.11570691003</v>
      </c>
      <c r="I58" s="8">
        <v>307867.27492067672</v>
      </c>
      <c r="J58" s="8">
        <v>327902.44802545838</v>
      </c>
      <c r="K58" s="8">
        <v>543039.50150866399</v>
      </c>
      <c r="L58" s="8">
        <v>508856.83617927961</v>
      </c>
      <c r="M58" s="8">
        <v>474223.81842835021</v>
      </c>
      <c r="N58" s="8">
        <v>515599.9008704783</v>
      </c>
      <c r="O58" s="8">
        <v>549532.68356112659</v>
      </c>
      <c r="P58" s="8">
        <v>578345.69392694673</v>
      </c>
      <c r="Q58" s="8">
        <v>538983.23396943451</v>
      </c>
      <c r="R58" s="8">
        <v>503722.64842926525</v>
      </c>
      <c r="S58" s="8">
        <v>470768.83017660282</v>
      </c>
      <c r="T58" s="8">
        <v>441135.38116222655</v>
      </c>
      <c r="U58" s="8">
        <v>411111.51488436508</v>
      </c>
      <c r="V58" s="8">
        <v>384216.36898869451</v>
      </c>
      <c r="W58" s="8">
        <v>359080.71862531715</v>
      </c>
      <c r="X58" s="8">
        <v>336477.69507495681</v>
      </c>
      <c r="Y58" s="8">
        <v>313576.87652524555</v>
      </c>
      <c r="Z58" s="8">
        <v>293062.50189605675</v>
      </c>
      <c r="AA58" s="8">
        <v>273890.18926356145</v>
      </c>
    </row>
    <row r="59" spans="1:27">
      <c r="A59" s="16" t="s">
        <v>24</v>
      </c>
      <c r="B59" s="16" t="s">
        <v>8</v>
      </c>
      <c r="C59" s="8">
        <v>1.2462521407023989E-4</v>
      </c>
      <c r="D59" s="8">
        <v>1.343138364543257E-4</v>
      </c>
      <c r="E59" s="8">
        <v>1.6255124206616779E-4</v>
      </c>
      <c r="F59" s="8">
        <v>9401.1512671353648</v>
      </c>
      <c r="G59" s="8">
        <v>8786.1226771185957</v>
      </c>
      <c r="H59" s="8">
        <v>8233.0632948974489</v>
      </c>
      <c r="I59" s="8">
        <v>7672.7174192800203</v>
      </c>
      <c r="J59" s="8">
        <v>7170.7639412551198</v>
      </c>
      <c r="K59" s="8">
        <v>20061.168581673126</v>
      </c>
      <c r="L59" s="8">
        <v>18798.379760011347</v>
      </c>
      <c r="M59" s="8">
        <v>17518.953841672959</v>
      </c>
      <c r="N59" s="8">
        <v>16372.854053078001</v>
      </c>
      <c r="O59" s="8">
        <v>15301.732755624047</v>
      </c>
      <c r="P59" s="8">
        <v>14338.535771500674</v>
      </c>
      <c r="Q59" s="8">
        <v>13362.648778510737</v>
      </c>
      <c r="R59" s="8">
        <v>12488.456798868126</v>
      </c>
      <c r="S59" s="8">
        <v>11671.454948962415</v>
      </c>
      <c r="T59" s="8">
        <v>10936.772782016291</v>
      </c>
      <c r="U59" s="8">
        <v>10192.411263068918</v>
      </c>
      <c r="V59" s="8">
        <v>9525.6180031384974</v>
      </c>
      <c r="W59" s="8">
        <v>8902.4467387119803</v>
      </c>
      <c r="X59" s="8">
        <v>8342.0651450499172</v>
      </c>
      <c r="Y59" s="8">
        <v>7774.3005854075382</v>
      </c>
      <c r="Z59" s="8">
        <v>7265.7015075634854</v>
      </c>
      <c r="AA59" s="8">
        <v>6790.375290540177</v>
      </c>
    </row>
    <row r="60" spans="1:27">
      <c r="A60" s="16" t="s">
        <v>24</v>
      </c>
      <c r="B60" s="16" t="s">
        <v>83</v>
      </c>
      <c r="C60" s="8">
        <v>3162.3099312058766</v>
      </c>
      <c r="D60" s="8">
        <v>14141.254633284179</v>
      </c>
      <c r="E60" s="8">
        <v>23689.539151377558</v>
      </c>
      <c r="F60" s="8">
        <v>27863.322286036644</v>
      </c>
      <c r="G60" s="8">
        <v>26040.488110538296</v>
      </c>
      <c r="H60" s="8">
        <v>24401.319527412285</v>
      </c>
      <c r="I60" s="8">
        <v>22740.55508688109</v>
      </c>
      <c r="J60" s="8">
        <v>21252.855216296364</v>
      </c>
      <c r="K60" s="8">
        <v>36713.396393264091</v>
      </c>
      <c r="L60" s="8">
        <v>34402.40108050342</v>
      </c>
      <c r="M60" s="8">
        <v>32060.95867266427</v>
      </c>
      <c r="N60" s="8">
        <v>29963.512769845231</v>
      </c>
      <c r="O60" s="8">
        <v>28003.282954672577</v>
      </c>
      <c r="P60" s="8">
        <v>26240.562477498574</v>
      </c>
      <c r="Q60" s="8">
        <v>24454.618360287579</v>
      </c>
      <c r="R60" s="8">
        <v>22854.783507921835</v>
      </c>
      <c r="S60" s="8">
        <v>21359.61074938489</v>
      </c>
      <c r="T60" s="8">
        <v>20015.088990297103</v>
      </c>
      <c r="U60" s="8">
        <v>18652.853312242158</v>
      </c>
      <c r="V60" s="8">
        <v>17432.573186680904</v>
      </c>
      <c r="W60" s="8">
        <v>16292.124475561206</v>
      </c>
      <c r="X60" s="8">
        <v>15266.58538455403</v>
      </c>
      <c r="Y60" s="8">
        <v>14227.53493689517</v>
      </c>
      <c r="Z60" s="8">
        <v>13296.763862385516</v>
      </c>
      <c r="AA60" s="8">
        <v>12426.887866533038</v>
      </c>
    </row>
    <row r="61" spans="1:27">
      <c r="A61" s="16" t="s">
        <v>24</v>
      </c>
      <c r="B61" s="16" t="s">
        <v>192</v>
      </c>
      <c r="C61" s="8">
        <v>0</v>
      </c>
      <c r="D61" s="8">
        <v>0</v>
      </c>
      <c r="E61" s="8">
        <v>1.0842156131512359E-3</v>
      </c>
      <c r="F61" s="8">
        <v>3.6107623716507458E-3</v>
      </c>
      <c r="G61" s="8">
        <v>3.3745442716308954E-3</v>
      </c>
      <c r="H61" s="8">
        <v>3.1621270952800007E-3</v>
      </c>
      <c r="I61" s="8">
        <v>2.9469113471979401E-3</v>
      </c>
      <c r="J61" s="8">
        <v>2.7541227536235064E-3</v>
      </c>
      <c r="K61" s="8">
        <v>2.5739464979966484E-3</v>
      </c>
      <c r="L61" s="8">
        <v>2.4119244875642661E-3</v>
      </c>
      <c r="M61" s="8">
        <v>2.2477678558832119E-3</v>
      </c>
      <c r="N61" s="8">
        <v>2.1007176217356541E-3</v>
      </c>
      <c r="O61" s="8">
        <v>1.9856632118396282E-3</v>
      </c>
      <c r="P61" s="8">
        <v>1.913579762317196E-3</v>
      </c>
      <c r="Q61" s="8">
        <v>1.7937616222897098E-3</v>
      </c>
      <c r="R61" s="8">
        <v>1.8011367034219291E-3</v>
      </c>
      <c r="S61" s="8">
        <v>1.6860646195252591E-3</v>
      </c>
      <c r="T61" s="8">
        <v>1.9355765374063059E-3</v>
      </c>
      <c r="U61" s="8">
        <v>1.8931727683227191E-3</v>
      </c>
      <c r="V61" s="8">
        <v>1.7827122275033038E-3</v>
      </c>
      <c r="W61" s="8">
        <v>1.7982134256296469E-3</v>
      </c>
      <c r="X61" s="8">
        <v>1.767775854950219E-3</v>
      </c>
      <c r="Y61" s="8">
        <v>1.8146492884114221E-3</v>
      </c>
      <c r="Z61" s="8">
        <v>1.698799421689918E-3</v>
      </c>
      <c r="AA61" s="8">
        <v>2.005025238206521E-3</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9">
        <v>3162.3118070463647</v>
      </c>
      <c r="D63" s="69">
        <v>14141.256332550065</v>
      </c>
      <c r="E63" s="69">
        <v>90266.502961017395</v>
      </c>
      <c r="F63" s="69">
        <v>129403.10735085876</v>
      </c>
      <c r="G63" s="69">
        <v>120937.48344430501</v>
      </c>
      <c r="H63" s="69">
        <v>113324.84102326674</v>
      </c>
      <c r="I63" s="69">
        <v>105611.90310178997</v>
      </c>
      <c r="J63" s="69">
        <v>138878.73609867028</v>
      </c>
      <c r="K63" s="69">
        <v>396592.26145829132</v>
      </c>
      <c r="L63" s="69">
        <v>551602.96214094223</v>
      </c>
      <c r="M63" s="69">
        <v>514060.62443077168</v>
      </c>
      <c r="N63" s="69">
        <v>552830.56067988079</v>
      </c>
      <c r="O63" s="69">
        <v>584327.6927481374</v>
      </c>
      <c r="P63" s="69">
        <v>610950.46444681124</v>
      </c>
      <c r="Q63" s="69">
        <v>569368.90960978006</v>
      </c>
      <c r="R63" s="69">
        <v>532120.47636100871</v>
      </c>
      <c r="S63" s="69">
        <v>497308.85627667024</v>
      </c>
      <c r="T63" s="69">
        <v>466239.38603837579</v>
      </c>
      <c r="U63" s="69">
        <v>436643.56374652358</v>
      </c>
      <c r="V63" s="69">
        <v>408078.0969094481</v>
      </c>
      <c r="W63" s="69">
        <v>381381.3990668545</v>
      </c>
      <c r="X63" s="69">
        <v>362014.02865670121</v>
      </c>
      <c r="Y63" s="69">
        <v>339614.48558266426</v>
      </c>
      <c r="Z63" s="69">
        <v>317396.71823521884</v>
      </c>
      <c r="AA63" s="69">
        <v>299317.76830096106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3.1086317565004797E-5</v>
      </c>
      <c r="D68" s="8">
        <v>2.91295295460069E-5</v>
      </c>
      <c r="E68" s="8">
        <v>2.7146961071172302E-5</v>
      </c>
      <c r="F68" s="8">
        <v>2.5370991648234803E-5</v>
      </c>
      <c r="G68" s="8">
        <v>6.2329697975164894E-5</v>
      </c>
      <c r="H68" s="8">
        <v>5.8406235314445402E-5</v>
      </c>
      <c r="I68" s="8">
        <v>6.4494060102403112E-5</v>
      </c>
      <c r="J68" s="8">
        <v>6.02748225088222E-5</v>
      </c>
      <c r="K68" s="8">
        <v>5.6331609805639402E-5</v>
      </c>
      <c r="L68" s="8">
        <v>5.2785708335385E-5</v>
      </c>
      <c r="M68" s="8">
        <v>4.9193090023363901E-5</v>
      </c>
      <c r="N68" s="8">
        <v>7.9314875846250499E-5</v>
      </c>
      <c r="O68" s="8">
        <v>7.4126052172111508E-5</v>
      </c>
      <c r="P68" s="8">
        <v>7.5148831672245197E-5</v>
      </c>
      <c r="Q68" s="8">
        <v>7.0034169440617611E-5</v>
      </c>
      <c r="R68" s="8">
        <v>2.2708817086425102E-4</v>
      </c>
      <c r="S68" s="8">
        <v>2.1223193532803798E-4</v>
      </c>
      <c r="T68" s="8">
        <v>5.80311394591863E-4</v>
      </c>
      <c r="U68" s="8">
        <v>5.4081514819049302E-4</v>
      </c>
      <c r="V68" s="8">
        <v>5.0543471779426394E-4</v>
      </c>
      <c r="W68" s="8">
        <v>4.72368895003258E-4</v>
      </c>
      <c r="X68" s="8">
        <v>4.4263472683242798E-4</v>
      </c>
      <c r="Y68" s="8">
        <v>4.1250881443487405E-4</v>
      </c>
      <c r="Z68" s="8">
        <v>3.8552225637381298E-4</v>
      </c>
      <c r="AA68" s="8">
        <v>3.6098025987448402E-4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8.9103792622213486E-5</v>
      </c>
      <c r="D70" s="8">
        <v>8.4921467880896796E-5</v>
      </c>
      <c r="E70" s="8">
        <v>8.4513425567000702E-5</v>
      </c>
      <c r="F70" s="8">
        <v>8.4416982973056196E-5</v>
      </c>
      <c r="G70" s="8">
        <v>8.4121289790698196E-5</v>
      </c>
      <c r="H70" s="8">
        <v>8.4100852193855913E-5</v>
      </c>
      <c r="I70" s="8">
        <v>1.092898612426621E-4</v>
      </c>
      <c r="J70" s="8">
        <v>1.0214005720768401E-4</v>
      </c>
      <c r="K70" s="8">
        <v>9.5457997363771288E-5</v>
      </c>
      <c r="L70" s="8">
        <v>8.94492102126922E-5</v>
      </c>
      <c r="M70" s="8">
        <v>1.336544342222849E-4</v>
      </c>
      <c r="N70" s="8">
        <v>1.3447618000212873E-4</v>
      </c>
      <c r="O70" s="8">
        <v>1.2567867286418088E-4</v>
      </c>
      <c r="P70" s="8">
        <v>1.1776758719795699E-4</v>
      </c>
      <c r="Q70" s="8">
        <v>1.09752273893043E-4</v>
      </c>
      <c r="R70" s="8">
        <v>1.7559658305972E-4</v>
      </c>
      <c r="S70" s="8">
        <v>1.641089560848708E-4</v>
      </c>
      <c r="T70" s="8">
        <v>3.2249388345491857E-4</v>
      </c>
      <c r="U70" s="8">
        <v>3.8502066098863993E-4</v>
      </c>
      <c r="V70" s="8">
        <v>3.5983239334710416E-4</v>
      </c>
      <c r="W70" s="8">
        <v>3.3629195630549644E-4</v>
      </c>
      <c r="X70" s="8">
        <v>3.1512341263325531E-4</v>
      </c>
      <c r="Y70" s="8">
        <v>2.9522684057153571E-4</v>
      </c>
      <c r="Z70" s="8">
        <v>2.7591293503673571E-4</v>
      </c>
      <c r="AA70" s="8">
        <v>4.237663894563437E-4</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1.5876177628929905E-3</v>
      </c>
      <c r="D73" s="8">
        <v>1.6446390566837981E-3</v>
      </c>
      <c r="E73" s="8">
        <v>1.905113471176975E-3</v>
      </c>
      <c r="F73" s="8">
        <v>14850.197074813475</v>
      </c>
      <c r="G73" s="8">
        <v>13878.68885110028</v>
      </c>
      <c r="H73" s="8">
        <v>13005.068101185327</v>
      </c>
      <c r="I73" s="8">
        <v>12119.937498929507</v>
      </c>
      <c r="J73" s="8">
        <v>11327.044388367982</v>
      </c>
      <c r="K73" s="8">
        <v>10586.022789918807</v>
      </c>
      <c r="L73" s="8">
        <v>9919.6652349966189</v>
      </c>
      <c r="M73" s="8">
        <v>9244.528496356359</v>
      </c>
      <c r="N73" s="8">
        <v>8639.7462575612553</v>
      </c>
      <c r="O73" s="8">
        <v>8074.529238604965</v>
      </c>
      <c r="P73" s="8">
        <v>7566.2625521758118</v>
      </c>
      <c r="Q73" s="8">
        <v>7051.2996728525341</v>
      </c>
      <c r="R73" s="8">
        <v>6590.0054333438648</v>
      </c>
      <c r="S73" s="8">
        <v>8899.5579904265451</v>
      </c>
      <c r="T73" s="8">
        <v>8339.3582682839769</v>
      </c>
      <c r="U73" s="8">
        <v>9323.2175233541257</v>
      </c>
      <c r="V73" s="8">
        <v>9354.7079556805256</v>
      </c>
      <c r="W73" s="8">
        <v>14589.012433768374</v>
      </c>
      <c r="X73" s="8">
        <v>19616.357986335726</v>
      </c>
      <c r="Y73" s="8">
        <v>18281.260139207425</v>
      </c>
      <c r="Z73" s="8">
        <v>17299.458314814965</v>
      </c>
      <c r="AA73" s="8">
        <v>16181.125661197319</v>
      </c>
    </row>
    <row r="74" spans="1:27">
      <c r="A74" s="16" t="s">
        <v>25</v>
      </c>
      <c r="B74" s="16" t="s">
        <v>8</v>
      </c>
      <c r="C74" s="8">
        <v>2.9763744764798287E-4</v>
      </c>
      <c r="D74" s="8">
        <v>3.1606034170356806E-4</v>
      </c>
      <c r="E74" s="8">
        <v>4.042803915816945E-4</v>
      </c>
      <c r="F74" s="8">
        <v>3.2059297125061432E-3</v>
      </c>
      <c r="G74" s="8">
        <v>2.9961959921618749E-3</v>
      </c>
      <c r="H74" s="8">
        <v>2.8075946755931995E-3</v>
      </c>
      <c r="I74" s="8">
        <v>2.6165085584915395E-3</v>
      </c>
      <c r="J74" s="8">
        <v>2.4453351007128737E-3</v>
      </c>
      <c r="K74" s="8">
        <v>2.2853599065717563E-3</v>
      </c>
      <c r="L74" s="8">
        <v>2.1415035339111287E-3</v>
      </c>
      <c r="M74" s="8">
        <v>1.99575187017852E-3</v>
      </c>
      <c r="N74" s="8">
        <v>1.8651886631987401E-3</v>
      </c>
      <c r="O74" s="8">
        <v>1.7431669744665747E-3</v>
      </c>
      <c r="P74" s="8">
        <v>1.6334399782208344E-3</v>
      </c>
      <c r="Q74" s="8">
        <v>1.5222673414901154E-3</v>
      </c>
      <c r="R74" s="8">
        <v>1.4507509652042809E-3</v>
      </c>
      <c r="S74" s="8">
        <v>1.7935757182270631E-3</v>
      </c>
      <c r="T74" s="8">
        <v>6248.4658693095471</v>
      </c>
      <c r="U74" s="8">
        <v>8666.9078178278924</v>
      </c>
      <c r="V74" s="8">
        <v>8099.9138471520964</v>
      </c>
      <c r="W74" s="8">
        <v>7570.0130636765944</v>
      </c>
      <c r="X74" s="8">
        <v>7093.5046915700523</v>
      </c>
      <c r="Y74" s="8">
        <v>6610.7178279648542</v>
      </c>
      <c r="Z74" s="8">
        <v>6178.2409750814995</v>
      </c>
      <c r="AA74" s="8">
        <v>5774.0572386482199</v>
      </c>
    </row>
    <row r="75" spans="1:27">
      <c r="A75" s="16" t="s">
        <v>25</v>
      </c>
      <c r="B75" s="16" t="s">
        <v>83</v>
      </c>
      <c r="C75" s="8">
        <v>2.1980214330929872E-2</v>
      </c>
      <c r="D75" s="8">
        <v>2.0703523867151633E-2</v>
      </c>
      <c r="E75" s="8">
        <v>2.0069831498449455E-2</v>
      </c>
      <c r="F75" s="8">
        <v>6746.1549622339562</v>
      </c>
      <c r="G75" s="8">
        <v>6304.8177199579095</v>
      </c>
      <c r="H75" s="8">
        <v>5907.9488494814932</v>
      </c>
      <c r="I75" s="8">
        <v>5505.8512768515575</v>
      </c>
      <c r="J75" s="8">
        <v>5145.6553981776196</v>
      </c>
      <c r="K75" s="8">
        <v>4809.0237360677456</v>
      </c>
      <c r="L75" s="8">
        <v>4506.3104939047125</v>
      </c>
      <c r="M75" s="8">
        <v>4199.6090482236386</v>
      </c>
      <c r="N75" s="8">
        <v>3924.8683528326187</v>
      </c>
      <c r="O75" s="8">
        <v>3668.1012670588261</v>
      </c>
      <c r="P75" s="8">
        <v>3437.2056026758601</v>
      </c>
      <c r="Q75" s="8">
        <v>3203.267899241393</v>
      </c>
      <c r="R75" s="8">
        <v>8381.4743364118494</v>
      </c>
      <c r="S75" s="8">
        <v>7833.1535964710401</v>
      </c>
      <c r="T75" s="8">
        <v>8321.1568809774653</v>
      </c>
      <c r="U75" s="8">
        <v>7754.8153605380512</v>
      </c>
      <c r="V75" s="8">
        <v>7247.4910150330143</v>
      </c>
      <c r="W75" s="8">
        <v>6773.3587807432896</v>
      </c>
      <c r="X75" s="8">
        <v>6346.9969627442279</v>
      </c>
      <c r="Y75" s="8">
        <v>5915.0176913136138</v>
      </c>
      <c r="Z75" s="8">
        <v>5528.0539219638486</v>
      </c>
      <c r="AA75" s="8">
        <v>9203.9401587283046</v>
      </c>
    </row>
    <row r="76" spans="1:27">
      <c r="A76" s="16" t="s">
        <v>25</v>
      </c>
      <c r="B76" s="16" t="s">
        <v>192</v>
      </c>
      <c r="C76" s="8">
        <v>0</v>
      </c>
      <c r="D76" s="8">
        <v>0</v>
      </c>
      <c r="E76" s="8">
        <v>4.6419085107173399E-4</v>
      </c>
      <c r="F76" s="8">
        <v>9.53902650635454E-4</v>
      </c>
      <c r="G76" s="8">
        <v>8.9149780408389505E-4</v>
      </c>
      <c r="H76" s="8">
        <v>8.3538076100388105E-4</v>
      </c>
      <c r="I76" s="8">
        <v>7.7852438237154594E-4</v>
      </c>
      <c r="J76" s="8">
        <v>7.2759288051841707E-4</v>
      </c>
      <c r="K76" s="8">
        <v>6.7999334608949901E-4</v>
      </c>
      <c r="L76" s="8">
        <v>6.3718985771092694E-4</v>
      </c>
      <c r="M76" s="8">
        <v>6.3217477733413792E-4</v>
      </c>
      <c r="N76" s="8">
        <v>6.7253182792186993E-4</v>
      </c>
      <c r="O76" s="8">
        <v>6.2853441844350601E-4</v>
      </c>
      <c r="P76" s="8">
        <v>6.141032792622641E-4</v>
      </c>
      <c r="Q76" s="8">
        <v>5.9160185238140393E-4</v>
      </c>
      <c r="R76" s="8">
        <v>6.8468844940758203E-4</v>
      </c>
      <c r="S76" s="8">
        <v>6.3989574693166195E-4</v>
      </c>
      <c r="T76" s="8">
        <v>7.1685455052854501E-4</v>
      </c>
      <c r="U76" s="8">
        <v>7.1341573540697903E-4</v>
      </c>
      <c r="V76" s="8">
        <v>6.8101518211125098E-4</v>
      </c>
      <c r="W76" s="8">
        <v>6.9476778730811594E-4</v>
      </c>
      <c r="X76" s="8">
        <v>6.8695870028852204E-4</v>
      </c>
      <c r="Y76" s="8">
        <v>7.1383875504420203E-4</v>
      </c>
      <c r="Z76" s="8">
        <v>6.7207059014024709E-4</v>
      </c>
      <c r="AA76" s="8">
        <v>7.3108614342386603E-4</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2.3985659651658064E-2</v>
      </c>
      <c r="D78" s="67">
        <v>2.2778274262965904E-2</v>
      </c>
      <c r="E78" s="67">
        <v>2.2955076598918031E-2</v>
      </c>
      <c r="F78" s="67">
        <v>21596.356306667767</v>
      </c>
      <c r="G78" s="67">
        <v>20183.510605202973</v>
      </c>
      <c r="H78" s="67">
        <v>18913.020736149345</v>
      </c>
      <c r="I78" s="67">
        <v>17625.792344597929</v>
      </c>
      <c r="J78" s="67">
        <v>16472.703121888462</v>
      </c>
      <c r="K78" s="67">
        <v>15395.04964312941</v>
      </c>
      <c r="L78" s="67">
        <v>14425.97864982964</v>
      </c>
      <c r="M78" s="67">
        <v>13444.14035535417</v>
      </c>
      <c r="N78" s="67">
        <v>12564.617361905421</v>
      </c>
      <c r="O78" s="67">
        <v>11742.633077169909</v>
      </c>
      <c r="P78" s="67">
        <v>11003.470595311348</v>
      </c>
      <c r="Q78" s="67">
        <v>10254.569865749565</v>
      </c>
      <c r="R78" s="67">
        <v>14971.482307879884</v>
      </c>
      <c r="S78" s="67">
        <v>16732.714396709944</v>
      </c>
      <c r="T78" s="67">
        <v>22908.982638230817</v>
      </c>
      <c r="U78" s="67">
        <v>25744.942340971611</v>
      </c>
      <c r="V78" s="67">
        <v>24702.114364147932</v>
      </c>
      <c r="W78" s="67">
        <v>28932.385781616893</v>
      </c>
      <c r="X78" s="67">
        <v>33056.861085366843</v>
      </c>
      <c r="Y78" s="67">
        <v>30806.997080060304</v>
      </c>
      <c r="Z78" s="67">
        <v>29005.754545366093</v>
      </c>
      <c r="AA78" s="67">
        <v>31159.124574406636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1.5141949795914799E-5</v>
      </c>
      <c r="D83" s="8">
        <v>1.4188810657354701E-5</v>
      </c>
      <c r="E83" s="8">
        <v>1.3223114020880101E-5</v>
      </c>
      <c r="F83" s="8">
        <v>1.23580504833617E-5</v>
      </c>
      <c r="G83" s="8">
        <v>3.0640708127585003E-5</v>
      </c>
      <c r="H83" s="8">
        <v>2.8711969851258301E-5</v>
      </c>
      <c r="I83" s="8">
        <v>3.02025071126973E-5</v>
      </c>
      <c r="J83" s="8">
        <v>2.9289210662742699E-5</v>
      </c>
      <c r="K83" s="8">
        <v>2.9203457994825301E-5</v>
      </c>
      <c r="L83" s="8">
        <v>2.8920728655218198E-5</v>
      </c>
      <c r="M83" s="8">
        <v>2.81830026732758E-5</v>
      </c>
      <c r="N83" s="8">
        <v>2.8763417670371198E-5</v>
      </c>
      <c r="O83" s="8">
        <v>2.9102375175931497E-5</v>
      </c>
      <c r="P83" s="8">
        <v>2.89299214719669E-5</v>
      </c>
      <c r="Q83" s="8">
        <v>2.8260633805896303E-5</v>
      </c>
      <c r="R83" s="8">
        <v>2.9381484392797302E-5</v>
      </c>
      <c r="S83" s="8">
        <v>2.8186464095845298E-5</v>
      </c>
      <c r="T83" s="8">
        <v>2.78805358463346E-5</v>
      </c>
      <c r="U83" s="8">
        <v>2.7883425838043102E-5</v>
      </c>
      <c r="V83" s="8">
        <v>2.7734434463818399E-5</v>
      </c>
      <c r="W83" s="8">
        <v>2.84086316459767E-5</v>
      </c>
      <c r="X83" s="8">
        <v>2.7757961217642199E-5</v>
      </c>
      <c r="Y83" s="8">
        <v>2.7298288548710098E-5</v>
      </c>
      <c r="Z83" s="8">
        <v>2.7842695396800302E-5</v>
      </c>
      <c r="AA83" s="8">
        <v>2.75320246098591E-5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8.6828883048845393E-5</v>
      </c>
      <c r="D85" s="8">
        <v>8.6481447965130987E-5</v>
      </c>
      <c r="E85" s="8">
        <v>8.5651965473244101E-5</v>
      </c>
      <c r="F85" s="8">
        <v>8.0048565840549305E-5</v>
      </c>
      <c r="G85" s="8">
        <v>8.8134476784630596E-5</v>
      </c>
      <c r="H85" s="8">
        <v>8.7338467245652593E-5</v>
      </c>
      <c r="I85" s="8">
        <v>9.3287361478049889E-5</v>
      </c>
      <c r="J85" s="8">
        <v>8.8228890455159691E-5</v>
      </c>
      <c r="K85" s="8">
        <v>8.7584685776990798E-5</v>
      </c>
      <c r="L85" s="8">
        <v>8.7718164056411308E-5</v>
      </c>
      <c r="M85" s="8">
        <v>8.7503772385017807E-5</v>
      </c>
      <c r="N85" s="8">
        <v>8.799990993435319E-5</v>
      </c>
      <c r="O85" s="8">
        <v>8.8317991437930507E-5</v>
      </c>
      <c r="P85" s="8">
        <v>8.8736072746075506E-5</v>
      </c>
      <c r="Q85" s="8">
        <v>8.7738928156024795E-5</v>
      </c>
      <c r="R85" s="8">
        <v>9.22531861066186E-5</v>
      </c>
      <c r="S85" s="8">
        <v>8.8959412012918289E-5</v>
      </c>
      <c r="T85" s="8">
        <v>8.8827733065479598E-5</v>
      </c>
      <c r="U85" s="8">
        <v>9.0454992470948793E-5</v>
      </c>
      <c r="V85" s="8">
        <v>8.9707244202890006E-5</v>
      </c>
      <c r="W85" s="8">
        <v>9.6232168239059805E-5</v>
      </c>
      <c r="X85" s="8">
        <v>9.170654026747791E-5</v>
      </c>
      <c r="Y85" s="8">
        <v>9.0422192642926902E-5</v>
      </c>
      <c r="Z85" s="8">
        <v>9.3755387414596008E-5</v>
      </c>
      <c r="AA85" s="8">
        <v>9.4290943361174611E-5</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7902.792665732848</v>
      </c>
      <c r="D88" s="8">
        <v>14810.670648351657</v>
      </c>
      <c r="E88" s="8">
        <v>20703.974302482857</v>
      </c>
      <c r="F88" s="8">
        <v>26095.93676096898</v>
      </c>
      <c r="G88" s="8">
        <v>26934.385247811981</v>
      </c>
      <c r="H88" s="8">
        <v>27624.366371294807</v>
      </c>
      <c r="I88" s="8">
        <v>27967.305214825963</v>
      </c>
      <c r="J88" s="8">
        <v>28215.299612321993</v>
      </c>
      <c r="K88" s="8">
        <v>28311.150229200277</v>
      </c>
      <c r="L88" s="8">
        <v>28348.536901062173</v>
      </c>
      <c r="M88" s="8">
        <v>28114.774605172723</v>
      </c>
      <c r="N88" s="8">
        <v>27860.211317480189</v>
      </c>
      <c r="O88" s="8">
        <v>27518.628411534974</v>
      </c>
      <c r="P88" s="8">
        <v>27174.236488954859</v>
      </c>
      <c r="Q88" s="8">
        <v>25324.746111651995</v>
      </c>
      <c r="R88" s="8">
        <v>23667.987013643367</v>
      </c>
      <c r="S88" s="8">
        <v>22119.614025281506</v>
      </c>
      <c r="T88" s="8">
        <v>20727.252398047258</v>
      </c>
      <c r="U88" s="8">
        <v>19316.546567408848</v>
      </c>
      <c r="V88" s="8">
        <v>18052.847254232343</v>
      </c>
      <c r="W88" s="8">
        <v>16871.819859069317</v>
      </c>
      <c r="X88" s="8">
        <v>15809.79072390783</v>
      </c>
      <c r="Y88" s="8">
        <v>14733.769486679106</v>
      </c>
      <c r="Z88" s="8">
        <v>13769.878059337983</v>
      </c>
      <c r="AA88" s="8">
        <v>12869.044933710913</v>
      </c>
    </row>
    <row r="89" spans="1:27">
      <c r="A89" s="16" t="s">
        <v>26</v>
      </c>
      <c r="B89" s="16" t="s">
        <v>8</v>
      </c>
      <c r="C89" s="8">
        <v>2.1251375149442301E-4</v>
      </c>
      <c r="D89" s="8">
        <v>2.5107846968230727E-4</v>
      </c>
      <c r="E89" s="8">
        <v>2.9412848205558371E-4</v>
      </c>
      <c r="F89" s="8">
        <v>3.5089680815991568E-4</v>
      </c>
      <c r="G89" s="8">
        <v>3.3308539963665629E-4</v>
      </c>
      <c r="H89" s="8">
        <v>3.9848650362175279E-4</v>
      </c>
      <c r="I89" s="8">
        <v>4.1631165809142201E-4</v>
      </c>
      <c r="J89" s="8">
        <v>4.1084415626009649E-4</v>
      </c>
      <c r="K89" s="8">
        <v>3.8551051964722704E-4</v>
      </c>
      <c r="L89" s="8">
        <v>3.6785405783337723E-4</v>
      </c>
      <c r="M89" s="8">
        <v>3.4891623216959524E-4</v>
      </c>
      <c r="N89" s="8">
        <v>3.3738204056823573E-4</v>
      </c>
      <c r="O89" s="8">
        <v>3.1718913508368187E-4</v>
      </c>
      <c r="P89" s="8">
        <v>4.1073825879962546E-4</v>
      </c>
      <c r="Q89" s="8">
        <v>3.8906066831101562E-4</v>
      </c>
      <c r="R89" s="8">
        <v>3.8122755235660223E-4</v>
      </c>
      <c r="S89" s="8">
        <v>3.762997113496391E-4</v>
      </c>
      <c r="T89" s="8">
        <v>3.5944305155349838E-4</v>
      </c>
      <c r="U89" s="8">
        <v>3.4671405047507353E-4</v>
      </c>
      <c r="V89" s="8">
        <v>3.3529934601625087E-4</v>
      </c>
      <c r="W89" s="8">
        <v>3.321029984318078E-4</v>
      </c>
      <c r="X89" s="8">
        <v>3.2431968043254722E-4</v>
      </c>
      <c r="Y89" s="8">
        <v>3.1550322597275246E-4</v>
      </c>
      <c r="Z89" s="8">
        <v>3.0861925669513845E-4</v>
      </c>
      <c r="AA89" s="8">
        <v>2.9699398586398339E-4</v>
      </c>
    </row>
    <row r="90" spans="1:27">
      <c r="A90" s="16" t="s">
        <v>26</v>
      </c>
      <c r="B90" s="16" t="s">
        <v>83</v>
      </c>
      <c r="C90" s="8">
        <v>1.9037572091762072E-3</v>
      </c>
      <c r="D90" s="8">
        <v>1.8353101147406609E-3</v>
      </c>
      <c r="E90" s="8">
        <v>1.710398108548356E-3</v>
      </c>
      <c r="F90" s="8">
        <v>1.5985029047401531E-3</v>
      </c>
      <c r="G90" s="8">
        <v>1.493927947939185E-3</v>
      </c>
      <c r="H90" s="8">
        <v>1.410840272224797E-3</v>
      </c>
      <c r="I90" s="8">
        <v>1.379353898130182E-3</v>
      </c>
      <c r="J90" s="8">
        <v>1.3421124310574587E-3</v>
      </c>
      <c r="K90" s="8">
        <v>1.3364048285066442E-3</v>
      </c>
      <c r="L90" s="8">
        <v>1.3944546772105949E-3</v>
      </c>
      <c r="M90" s="8">
        <v>1.386729559493622E-3</v>
      </c>
      <c r="N90" s="8">
        <v>1.4400100060573818E-3</v>
      </c>
      <c r="O90" s="8">
        <v>1.4646740414736878E-3</v>
      </c>
      <c r="P90" s="8">
        <v>1.6346111277286079E-3</v>
      </c>
      <c r="Q90" s="8">
        <v>1.6257683214472669E-3</v>
      </c>
      <c r="R90" s="8">
        <v>1.796785027130491E-3</v>
      </c>
      <c r="S90" s="8">
        <v>1.7074950227553311E-3</v>
      </c>
      <c r="T90" s="8">
        <v>1.7075664352439342E-3</v>
      </c>
      <c r="U90" s="8">
        <v>1.761381000903655E-3</v>
      </c>
      <c r="V90" s="8">
        <v>1.7112184286680191E-3</v>
      </c>
      <c r="W90" s="8">
        <v>2.3815669300767681E-3</v>
      </c>
      <c r="X90" s="8">
        <v>2.2549072056992792E-3</v>
      </c>
      <c r="Y90" s="8">
        <v>2.1819163786789371E-3</v>
      </c>
      <c r="Z90" s="8">
        <v>2.2047868642209511E-3</v>
      </c>
      <c r="AA90" s="8">
        <v>2.1750092064005389E-3</v>
      </c>
    </row>
    <row r="91" spans="1:27">
      <c r="A91" s="16" t="s">
        <v>26</v>
      </c>
      <c r="B91" s="16" t="s">
        <v>192</v>
      </c>
      <c r="C91" s="8">
        <v>0</v>
      </c>
      <c r="D91" s="8">
        <v>0</v>
      </c>
      <c r="E91" s="8">
        <v>2.578699565461336E-3</v>
      </c>
      <c r="F91" s="8">
        <v>2.4844727827726095E-3</v>
      </c>
      <c r="G91" s="8">
        <v>2.8299578141062999E-3</v>
      </c>
      <c r="H91" s="8">
        <v>2.8004125893991961E-3</v>
      </c>
      <c r="I91" s="8">
        <v>3.106456045271491E-3</v>
      </c>
      <c r="J91" s="8">
        <v>3.0619923482116782E-3</v>
      </c>
      <c r="K91" s="8">
        <v>2.9569528734095306E-3</v>
      </c>
      <c r="L91" s="8">
        <v>2.9874931666173561E-3</v>
      </c>
      <c r="M91" s="8">
        <v>2.9537789599926871E-3</v>
      </c>
      <c r="N91" s="8">
        <v>2.9551736402510576E-3</v>
      </c>
      <c r="O91" s="8">
        <v>2.9627871514037781E-3</v>
      </c>
      <c r="P91" s="8">
        <v>2.9817239915988919E-3</v>
      </c>
      <c r="Q91" s="8">
        <v>2.9751479532031228E-3</v>
      </c>
      <c r="R91" s="8">
        <v>3.0730412588641739E-3</v>
      </c>
      <c r="S91" s="8">
        <v>3.0274022520814228E-3</v>
      </c>
      <c r="T91" s="8">
        <v>3.0161232751095869E-3</v>
      </c>
      <c r="U91" s="8">
        <v>3.0451370656315339E-3</v>
      </c>
      <c r="V91" s="8">
        <v>3.0197161713714743E-3</v>
      </c>
      <c r="W91" s="8">
        <v>3.138166948543005E-3</v>
      </c>
      <c r="X91" s="8">
        <v>3.0356052204719951E-3</v>
      </c>
      <c r="Y91" s="8">
        <v>2.9870924608604711E-3</v>
      </c>
      <c r="Z91" s="8">
        <v>3.0887479641722999E-3</v>
      </c>
      <c r="AA91" s="8">
        <v>3.027924568580673E-3</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7902.7948839746414</v>
      </c>
      <c r="D93" s="67">
        <v>14810.6728354105</v>
      </c>
      <c r="E93" s="67">
        <v>20703.978984584093</v>
      </c>
      <c r="F93" s="67">
        <v>26095.94128724809</v>
      </c>
      <c r="G93" s="67">
        <v>26934.390023558324</v>
      </c>
      <c r="H93" s="67">
        <v>27624.371097084608</v>
      </c>
      <c r="I93" s="67">
        <v>27967.310240437433</v>
      </c>
      <c r="J93" s="67">
        <v>28215.304544789033</v>
      </c>
      <c r="K93" s="67">
        <v>28311.155024856645</v>
      </c>
      <c r="L93" s="67">
        <v>28348.541767502968</v>
      </c>
      <c r="M93" s="67">
        <v>28114.779410284253</v>
      </c>
      <c r="N93" s="67">
        <v>27860.216166809201</v>
      </c>
      <c r="O93" s="67">
        <v>27518.633273605672</v>
      </c>
      <c r="P93" s="67">
        <v>27174.24163369423</v>
      </c>
      <c r="Q93" s="67">
        <v>25324.751217628498</v>
      </c>
      <c r="R93" s="67">
        <v>23667.992386331876</v>
      </c>
      <c r="S93" s="67">
        <v>22119.619253624369</v>
      </c>
      <c r="T93" s="67">
        <v>20727.257597888292</v>
      </c>
      <c r="U93" s="67">
        <v>19316.551838979387</v>
      </c>
      <c r="V93" s="67">
        <v>18052.852437907968</v>
      </c>
      <c r="W93" s="67">
        <v>16871.825835546992</v>
      </c>
      <c r="X93" s="67">
        <v>15809.796458204439</v>
      </c>
      <c r="Y93" s="67">
        <v>14733.775088911654</v>
      </c>
      <c r="Z93" s="67">
        <v>13769.883783090152</v>
      </c>
      <c r="AA93" s="67">
        <v>12869.050555461641</v>
      </c>
    </row>
  </sheetData>
  <sheetProtection algorithmName="SHA-512" hashValue="a012DJ7jkkcxp49Pz8yxLhnrMxR2CUc4OvZpLyVPbG6aCJe2+YkVYEPFqIQ1lhp+edoRoXo2ycctvY+udFbHLA==" saltValue="KgqTThq/G+EmHscISLtFoQ=="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FB10-E7AF-4EB8-AB87-7FDFBC46900C}">
  <sheetPr codeName="Sheet35">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85546875" bestFit="1" customWidth="1"/>
    <col min="12" max="27" width="9.28515625" bestFit="1" customWidth="1"/>
    <col min="28" max="31" width="9.42578125" customWidth="1"/>
  </cols>
  <sheetData>
    <row r="1" spans="1:27" ht="23.25" customHeight="1">
      <c r="A1" s="65" t="s">
        <v>228</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19</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3113524.7319999998</v>
      </c>
      <c r="D6" s="8">
        <v>2602170.0080000004</v>
      </c>
      <c r="E6" s="8">
        <v>2404379.321</v>
      </c>
      <c r="F6" s="8">
        <v>505977.83675017336</v>
      </c>
      <c r="G6" s="8">
        <v>536972.46636798955</v>
      </c>
      <c r="H6" s="8">
        <v>488759.38550758117</v>
      </c>
      <c r="I6" s="8">
        <v>485710.38948679605</v>
      </c>
      <c r="J6" s="8">
        <v>436504.07633229229</v>
      </c>
      <c r="K6" s="8">
        <v>344189.28196146339</v>
      </c>
      <c r="L6" s="8">
        <v>283914.38040276204</v>
      </c>
      <c r="M6" s="8">
        <v>265572.8999747879</v>
      </c>
      <c r="N6" s="8">
        <v>303347.66250034794</v>
      </c>
      <c r="O6" s="8">
        <v>273794.88351640099</v>
      </c>
      <c r="P6" s="8">
        <v>239548.64261950849</v>
      </c>
      <c r="Q6" s="8">
        <v>138143.30901102009</v>
      </c>
      <c r="R6" s="8">
        <v>130802.1228721134</v>
      </c>
      <c r="S6" s="8">
        <v>97729.420132663392</v>
      </c>
      <c r="T6" s="8">
        <v>93773.863515539007</v>
      </c>
      <c r="U6" s="8">
        <v>78855.621966170991</v>
      </c>
      <c r="V6" s="8">
        <v>82626.210000000006</v>
      </c>
      <c r="W6" s="8">
        <v>72987.778000000006</v>
      </c>
      <c r="X6" s="8">
        <v>59424.843999999997</v>
      </c>
      <c r="Y6" s="8">
        <v>51780.154999999999</v>
      </c>
      <c r="Z6" s="8">
        <v>54649.438999999998</v>
      </c>
      <c r="AA6" s="8">
        <v>52332.031000000003</v>
      </c>
    </row>
    <row r="7" spans="1:27">
      <c r="A7" s="16" t="s">
        <v>16</v>
      </c>
      <c r="B7" s="16" t="s">
        <v>11</v>
      </c>
      <c r="C7" s="8">
        <v>335283.772</v>
      </c>
      <c r="D7" s="8">
        <v>324906.158</v>
      </c>
      <c r="E7" s="8">
        <v>205631.39799999999</v>
      </c>
      <c r="F7" s="8">
        <v>57188.539749339041</v>
      </c>
      <c r="G7" s="8">
        <v>54550.493771605303</v>
      </c>
      <c r="H7" s="8">
        <v>52080.323794750198</v>
      </c>
      <c r="I7" s="8">
        <v>42365.103735658224</v>
      </c>
      <c r="J7" s="8">
        <v>48891.861437680367</v>
      </c>
      <c r="K7" s="8">
        <v>42885.499104067851</v>
      </c>
      <c r="L7" s="8">
        <v>37165.392999999996</v>
      </c>
      <c r="M7" s="8">
        <v>35273.561999999998</v>
      </c>
      <c r="N7" s="8">
        <v>35209.894999999997</v>
      </c>
      <c r="O7" s="8">
        <v>23753.735000000001</v>
      </c>
      <c r="P7" s="8">
        <v>17632.691999999999</v>
      </c>
      <c r="Q7" s="8">
        <v>26436.687999999998</v>
      </c>
      <c r="R7" s="8">
        <v>25820.576000000001</v>
      </c>
      <c r="S7" s="8">
        <v>24146.226999999999</v>
      </c>
      <c r="T7" s="8">
        <v>23718.298999999999</v>
      </c>
      <c r="U7" s="8">
        <v>20641.637999999999</v>
      </c>
      <c r="V7" s="8">
        <v>18377.670999999998</v>
      </c>
      <c r="W7" s="8">
        <v>18900.135999999999</v>
      </c>
      <c r="X7" s="8">
        <v>0</v>
      </c>
      <c r="Y7" s="8">
        <v>0</v>
      </c>
      <c r="Z7" s="8">
        <v>0</v>
      </c>
      <c r="AA7" s="8">
        <v>0</v>
      </c>
    </row>
    <row r="8" spans="1:27">
      <c r="A8" s="16" t="s">
        <v>16</v>
      </c>
      <c r="B8" s="16" t="s">
        <v>7</v>
      </c>
      <c r="C8" s="8">
        <v>199286.45725587851</v>
      </c>
      <c r="D8" s="8">
        <v>134446.64056628139</v>
      </c>
      <c r="E8" s="8">
        <v>309937.24624420551</v>
      </c>
      <c r="F8" s="8">
        <v>498439.22081888677</v>
      </c>
      <c r="G8" s="8">
        <v>370150.95524276025</v>
      </c>
      <c r="H8" s="8">
        <v>338271.92917089339</v>
      </c>
      <c r="I8" s="8">
        <v>303731.62862391968</v>
      </c>
      <c r="J8" s="8">
        <v>325975.50617332599</v>
      </c>
      <c r="K8" s="8">
        <v>165323.6434030697</v>
      </c>
      <c r="L8" s="8">
        <v>95683.175023367992</v>
      </c>
      <c r="M8" s="8">
        <v>118195.67557770881</v>
      </c>
      <c r="N8" s="8">
        <v>116372.1224425182</v>
      </c>
      <c r="O8" s="8">
        <v>140179.00919198969</v>
      </c>
      <c r="P8" s="8">
        <v>146983.95005964758</v>
      </c>
      <c r="Q8" s="8">
        <v>152090.94165911266</v>
      </c>
      <c r="R8" s="8">
        <v>150402.19061446059</v>
      </c>
      <c r="S8" s="8">
        <v>188667.34530022249</v>
      </c>
      <c r="T8" s="8">
        <v>130813.26009054611</v>
      </c>
      <c r="U8" s="8">
        <v>101308.00473347701</v>
      </c>
      <c r="V8" s="8">
        <v>62831.332997534599</v>
      </c>
      <c r="W8" s="8">
        <v>159817.3380369957</v>
      </c>
      <c r="X8" s="8">
        <v>148009.15073797794</v>
      </c>
      <c r="Y8" s="8">
        <v>144068.93497417652</v>
      </c>
      <c r="Z8" s="8">
        <v>136079.84976793299</v>
      </c>
      <c r="AA8" s="8">
        <v>97448.952455805105</v>
      </c>
    </row>
    <row r="9" spans="1:27">
      <c r="A9" s="16" t="s">
        <v>16</v>
      </c>
      <c r="B9" s="16" t="s">
        <v>12</v>
      </c>
      <c r="C9" s="8">
        <v>8132.5309999999999</v>
      </c>
      <c r="D9" s="8">
        <v>2980.4447999999998</v>
      </c>
      <c r="E9" s="8">
        <v>17691.25</v>
      </c>
      <c r="F9" s="8">
        <v>19740.11</v>
      </c>
      <c r="G9" s="8">
        <v>27985.18</v>
      </c>
      <c r="H9" s="8">
        <v>21799.558000000001</v>
      </c>
      <c r="I9" s="8">
        <v>78614.047999999995</v>
      </c>
      <c r="J9" s="8">
        <v>19877.59</v>
      </c>
      <c r="K9" s="8">
        <v>7589.1135000000004</v>
      </c>
      <c r="L9" s="8">
        <v>3892.1619999999998</v>
      </c>
      <c r="M9" s="8">
        <v>4933.9804999999997</v>
      </c>
      <c r="N9" s="8">
        <v>9301.4760000000006</v>
      </c>
      <c r="O9" s="8">
        <v>12072.058000000001</v>
      </c>
      <c r="P9" s="8">
        <v>0</v>
      </c>
      <c r="Q9" s="8">
        <v>0</v>
      </c>
      <c r="R9" s="8">
        <v>0</v>
      </c>
      <c r="S9" s="8">
        <v>0</v>
      </c>
      <c r="T9" s="8">
        <v>0</v>
      </c>
      <c r="U9" s="8">
        <v>0</v>
      </c>
      <c r="V9" s="8">
        <v>0</v>
      </c>
      <c r="W9" s="8">
        <v>0</v>
      </c>
      <c r="X9" s="8">
        <v>0</v>
      </c>
      <c r="Y9" s="8">
        <v>0</v>
      </c>
      <c r="Z9" s="8">
        <v>0</v>
      </c>
      <c r="AA9" s="8">
        <v>0</v>
      </c>
    </row>
    <row r="10" spans="1:27">
      <c r="A10" s="16" t="s">
        <v>16</v>
      </c>
      <c r="B10" s="16" t="s">
        <v>4</v>
      </c>
      <c r="C10" s="8">
        <v>47313.806264992425</v>
      </c>
      <c r="D10" s="8">
        <v>21637.057608581228</v>
      </c>
      <c r="E10" s="8">
        <v>67968.140934356663</v>
      </c>
      <c r="F10" s="8">
        <v>848255.37382582098</v>
      </c>
      <c r="G10" s="8">
        <v>166549.69753245142</v>
      </c>
      <c r="H10" s="8">
        <v>104797.87536094342</v>
      </c>
      <c r="I10" s="8">
        <v>269155.37863847049</v>
      </c>
      <c r="J10" s="8">
        <v>88348.869313528747</v>
      </c>
      <c r="K10" s="8">
        <v>32081.704449559227</v>
      </c>
      <c r="L10" s="8">
        <v>16503.182199982351</v>
      </c>
      <c r="M10" s="8">
        <v>22155.466149634285</v>
      </c>
      <c r="N10" s="8">
        <v>91482.083595835691</v>
      </c>
      <c r="O10" s="8">
        <v>89245.745521998397</v>
      </c>
      <c r="P10" s="8">
        <v>149799.13156955029</v>
      </c>
      <c r="Q10" s="8">
        <v>172379.9735404464</v>
      </c>
      <c r="R10" s="8">
        <v>222297.15085886713</v>
      </c>
      <c r="S10" s="8">
        <v>296808.60040439136</v>
      </c>
      <c r="T10" s="8">
        <v>509305.00020948931</v>
      </c>
      <c r="U10" s="8">
        <v>315977.33622655674</v>
      </c>
      <c r="V10" s="8">
        <v>420224.35771650326</v>
      </c>
      <c r="W10" s="8">
        <v>327244.90907770564</v>
      </c>
      <c r="X10" s="8">
        <v>435454.92148019548</v>
      </c>
      <c r="Y10" s="8">
        <v>510916.81870195305</v>
      </c>
      <c r="Z10" s="8">
        <v>475583.2275255305</v>
      </c>
      <c r="AA10" s="8">
        <v>399584.42795208277</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3703541.2985208705</v>
      </c>
      <c r="D18" s="67">
        <v>3086140.308974863</v>
      </c>
      <c r="E18" s="67">
        <v>3005607.3561785622</v>
      </c>
      <c r="F18" s="67">
        <v>1929601.0811442202</v>
      </c>
      <c r="G18" s="67">
        <v>1156208.7929148066</v>
      </c>
      <c r="H18" s="67">
        <v>1005709.071834168</v>
      </c>
      <c r="I18" s="67">
        <v>1179576.5484848444</v>
      </c>
      <c r="J18" s="67">
        <v>919597.90325682738</v>
      </c>
      <c r="K18" s="67">
        <v>592069.24241816008</v>
      </c>
      <c r="L18" s="67">
        <v>437158.29262611235</v>
      </c>
      <c r="M18" s="67">
        <v>446131.58420213097</v>
      </c>
      <c r="N18" s="67">
        <v>555713.23953870183</v>
      </c>
      <c r="O18" s="67">
        <v>539045.43123038916</v>
      </c>
      <c r="P18" s="67">
        <v>553964.4162487064</v>
      </c>
      <c r="Q18" s="67">
        <v>489050.91221057915</v>
      </c>
      <c r="R18" s="67">
        <v>529322.04034544108</v>
      </c>
      <c r="S18" s="67">
        <v>607351.59283727722</v>
      </c>
      <c r="T18" s="67">
        <v>757610.42281557445</v>
      </c>
      <c r="U18" s="67">
        <v>516782.60092620476</v>
      </c>
      <c r="V18" s="67">
        <v>584059.5717140378</v>
      </c>
      <c r="W18" s="67">
        <v>578950.1611147013</v>
      </c>
      <c r="X18" s="67">
        <v>642888.91621817346</v>
      </c>
      <c r="Y18" s="67">
        <v>706765.90867612953</v>
      </c>
      <c r="Z18" s="67">
        <v>666312.51629346353</v>
      </c>
      <c r="AA18" s="67">
        <v>549365.41140788794</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1638799.3119999999</v>
      </c>
      <c r="D21" s="8">
        <v>1218430.9680000001</v>
      </c>
      <c r="E21" s="8">
        <v>1175154.8160000001</v>
      </c>
      <c r="F21" s="8">
        <v>250688.64427810622</v>
      </c>
      <c r="G21" s="8">
        <v>262290.21448432188</v>
      </c>
      <c r="H21" s="8">
        <v>226534.42510981331</v>
      </c>
      <c r="I21" s="8">
        <v>232322.1552305544</v>
      </c>
      <c r="J21" s="8">
        <v>210040.52799999999</v>
      </c>
      <c r="K21" s="8">
        <v>161600.82399999999</v>
      </c>
      <c r="L21" s="8">
        <v>126753.336</v>
      </c>
      <c r="M21" s="8">
        <v>115730.452</v>
      </c>
      <c r="N21" s="8">
        <v>127860.088</v>
      </c>
      <c r="O21" s="8">
        <v>120509.67600000001</v>
      </c>
      <c r="P21" s="8">
        <v>104070.25199999999</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4946.1593005892</v>
      </c>
      <c r="D23" s="8">
        <v>6907.5078062867997</v>
      </c>
      <c r="E23" s="8">
        <v>35562.333220678702</v>
      </c>
      <c r="F23" s="8">
        <v>96551.441067021995</v>
      </c>
      <c r="G23" s="8">
        <v>72054.506031319601</v>
      </c>
      <c r="H23" s="8">
        <v>65230.4820475261</v>
      </c>
      <c r="I23" s="8">
        <v>61935.182001442699</v>
      </c>
      <c r="J23" s="8">
        <v>61681.293947762599</v>
      </c>
      <c r="K23" s="8">
        <v>21990.095690304599</v>
      </c>
      <c r="L23" s="8">
        <v>6329.2296121968002</v>
      </c>
      <c r="M23" s="8">
        <v>13320.8755847583</v>
      </c>
      <c r="N23" s="8">
        <v>24166.141759973001</v>
      </c>
      <c r="O23" s="8">
        <v>27694.133944424397</v>
      </c>
      <c r="P23" s="8">
        <v>39839.594120834998</v>
      </c>
      <c r="Q23" s="8">
        <v>42202.902257770998</v>
      </c>
      <c r="R23" s="8">
        <v>43502.596307231397</v>
      </c>
      <c r="S23" s="8">
        <v>57959.004448902597</v>
      </c>
      <c r="T23" s="8">
        <v>9.0608015E-3</v>
      </c>
      <c r="U23" s="8">
        <v>7.9328160000000005E-3</v>
      </c>
      <c r="V23" s="8">
        <v>7.8555775000000005E-3</v>
      </c>
      <c r="W23" s="8">
        <v>9.0083960000000001E-3</v>
      </c>
      <c r="X23" s="8">
        <v>8.6298239999999995E-3</v>
      </c>
      <c r="Y23" s="8">
        <v>7.9679855999999997E-3</v>
      </c>
      <c r="Z23" s="8">
        <v>7.6582007000000002E-3</v>
      </c>
      <c r="AA23" s="8">
        <v>7.4734983E-3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3918.9540577572798</v>
      </c>
      <c r="D25" s="8">
        <v>7734.5193066741695</v>
      </c>
      <c r="E25" s="8">
        <v>13539.481814486089</v>
      </c>
      <c r="F25" s="8">
        <v>354850.2585239138</v>
      </c>
      <c r="G25" s="8">
        <v>63017.586369702753</v>
      </c>
      <c r="H25" s="8">
        <v>14295.063705025141</v>
      </c>
      <c r="I25" s="8">
        <v>104351.76971466979</v>
      </c>
      <c r="J25" s="8">
        <v>14216.903460564499</v>
      </c>
      <c r="K25" s="8">
        <v>5461.9383017009204</v>
      </c>
      <c r="L25" s="8">
        <v>2611.7992504656604</v>
      </c>
      <c r="M25" s="8">
        <v>2205.2050122431297</v>
      </c>
      <c r="N25" s="8">
        <v>25343.732727893301</v>
      </c>
      <c r="O25" s="8">
        <v>17472.591779958802</v>
      </c>
      <c r="P25" s="8">
        <v>47418.972383010871</v>
      </c>
      <c r="Q25" s="8">
        <v>65783.629357121725</v>
      </c>
      <c r="R25" s="8">
        <v>88539.10388001379</v>
      </c>
      <c r="S25" s="8">
        <v>111418.15989775347</v>
      </c>
      <c r="T25" s="8">
        <v>275023.03966958483</v>
      </c>
      <c r="U25" s="8">
        <v>160305.24020063158</v>
      </c>
      <c r="V25" s="8">
        <v>210648.77061700681</v>
      </c>
      <c r="W25" s="8">
        <v>182471.46643899899</v>
      </c>
      <c r="X25" s="8">
        <v>264969.79880756472</v>
      </c>
      <c r="Y25" s="8">
        <v>295066.27692901657</v>
      </c>
      <c r="Z25" s="8">
        <v>310213.69899602991</v>
      </c>
      <c r="AA25" s="8">
        <v>220270.23686864608</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1647664.4253583464</v>
      </c>
      <c r="D33" s="67">
        <v>1233072.9951129612</v>
      </c>
      <c r="E33" s="67">
        <v>1224256.6310351647</v>
      </c>
      <c r="F33" s="67">
        <v>702090.343869042</v>
      </c>
      <c r="G33" s="67">
        <v>397362.30688534427</v>
      </c>
      <c r="H33" s="67">
        <v>306059.97086236451</v>
      </c>
      <c r="I33" s="67">
        <v>398609.1069466669</v>
      </c>
      <c r="J33" s="67">
        <v>285938.72540832707</v>
      </c>
      <c r="K33" s="67">
        <v>189052.85799200551</v>
      </c>
      <c r="L33" s="67">
        <v>135694.36486266248</v>
      </c>
      <c r="M33" s="67">
        <v>131256.53259700144</v>
      </c>
      <c r="N33" s="67">
        <v>177369.96248786632</v>
      </c>
      <c r="O33" s="67">
        <v>165676.40172438321</v>
      </c>
      <c r="P33" s="67">
        <v>191328.81850384586</v>
      </c>
      <c r="Q33" s="67">
        <v>107986.53161489272</v>
      </c>
      <c r="R33" s="67">
        <v>132041.70018724518</v>
      </c>
      <c r="S33" s="67">
        <v>169377.16434665606</v>
      </c>
      <c r="T33" s="67">
        <v>275023.0487303863</v>
      </c>
      <c r="U33" s="67">
        <v>160305.24813344757</v>
      </c>
      <c r="V33" s="67">
        <v>210648.77847258432</v>
      </c>
      <c r="W33" s="67">
        <v>182471.475447395</v>
      </c>
      <c r="X33" s="67">
        <v>264969.80743738869</v>
      </c>
      <c r="Y33" s="67">
        <v>295066.28489700216</v>
      </c>
      <c r="Z33" s="67">
        <v>310213.7066542306</v>
      </c>
      <c r="AA33" s="67">
        <v>220270.24434214437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1474725.42</v>
      </c>
      <c r="D36" s="8">
        <v>1383739.04</v>
      </c>
      <c r="E36" s="8">
        <v>1229224.5049999999</v>
      </c>
      <c r="F36" s="8">
        <v>255289.19247206711</v>
      </c>
      <c r="G36" s="8">
        <v>274682.25188366766</v>
      </c>
      <c r="H36" s="8">
        <v>262224.96039776783</v>
      </c>
      <c r="I36" s="8">
        <v>253388.23425624165</v>
      </c>
      <c r="J36" s="8">
        <v>226463.54833229227</v>
      </c>
      <c r="K36" s="8">
        <v>182588.45796146343</v>
      </c>
      <c r="L36" s="8">
        <v>157161.04440276205</v>
      </c>
      <c r="M36" s="8">
        <v>149842.44797478788</v>
      </c>
      <c r="N36" s="8">
        <v>175487.57450034792</v>
      </c>
      <c r="O36" s="8">
        <v>153285.20751640099</v>
      </c>
      <c r="P36" s="8">
        <v>135478.39061950851</v>
      </c>
      <c r="Q36" s="8">
        <v>138143.30901102009</v>
      </c>
      <c r="R36" s="8">
        <v>130802.1228721134</v>
      </c>
      <c r="S36" s="8">
        <v>97729.420132663392</v>
      </c>
      <c r="T36" s="8">
        <v>93773.863515539007</v>
      </c>
      <c r="U36" s="8">
        <v>78855.621966170991</v>
      </c>
      <c r="V36" s="8">
        <v>82626.210000000006</v>
      </c>
      <c r="W36" s="8">
        <v>72987.778000000006</v>
      </c>
      <c r="X36" s="8">
        <v>59424.843999999997</v>
      </c>
      <c r="Y36" s="8">
        <v>51780.154999999999</v>
      </c>
      <c r="Z36" s="8">
        <v>54649.438999999998</v>
      </c>
      <c r="AA36" s="8">
        <v>52332.031000000003</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113546.06508288441</v>
      </c>
      <c r="D38" s="8">
        <v>107605.47696740639</v>
      </c>
      <c r="E38" s="8">
        <v>163467.10330937552</v>
      </c>
      <c r="F38" s="8">
        <v>270626.4423592175</v>
      </c>
      <c r="G38" s="8">
        <v>198135.03768494888</v>
      </c>
      <c r="H38" s="8">
        <v>189130.64368113928</v>
      </c>
      <c r="I38" s="8">
        <v>152314.40299570479</v>
      </c>
      <c r="J38" s="8">
        <v>176015.16867313828</v>
      </c>
      <c r="K38" s="8">
        <v>106268.3925287428</v>
      </c>
      <c r="L38" s="8">
        <v>74038.35332844271</v>
      </c>
      <c r="M38" s="8">
        <v>83143.030936424111</v>
      </c>
      <c r="N38" s="8">
        <v>92205.976569451595</v>
      </c>
      <c r="O38" s="8">
        <v>112484.8713203053</v>
      </c>
      <c r="P38" s="8">
        <v>107144.35193207439</v>
      </c>
      <c r="Q38" s="8">
        <v>109888.0354809859</v>
      </c>
      <c r="R38" s="8">
        <v>106899.58468715761</v>
      </c>
      <c r="S38" s="8">
        <v>130708.330919559</v>
      </c>
      <c r="T38" s="8">
        <v>130813.22545920851</v>
      </c>
      <c r="U38" s="8">
        <v>101307.974553711</v>
      </c>
      <c r="V38" s="8">
        <v>62831.303301776999</v>
      </c>
      <c r="W38" s="8">
        <v>159817.30799999999</v>
      </c>
      <c r="X38" s="8">
        <v>148009.122</v>
      </c>
      <c r="Y38" s="8">
        <v>144068.908</v>
      </c>
      <c r="Z38" s="8">
        <v>136079.82399999999</v>
      </c>
      <c r="AA38" s="8">
        <v>97448.928</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880.10548392873011</v>
      </c>
      <c r="D40" s="8">
        <v>1262.2376699814201</v>
      </c>
      <c r="E40" s="8">
        <v>5391.6241604685292</v>
      </c>
      <c r="F40" s="8">
        <v>84509.781196919692</v>
      </c>
      <c r="G40" s="8">
        <v>1723.1005746897702</v>
      </c>
      <c r="H40" s="8">
        <v>2613.1905939465096</v>
      </c>
      <c r="I40" s="8">
        <v>7658.6703539580694</v>
      </c>
      <c r="J40" s="8">
        <v>3043.0788803907399</v>
      </c>
      <c r="K40" s="8">
        <v>690.22946432653998</v>
      </c>
      <c r="L40" s="8">
        <v>2470.8125401186999</v>
      </c>
      <c r="M40" s="8">
        <v>5517.3947671324004</v>
      </c>
      <c r="N40" s="8">
        <v>19155.7586202772</v>
      </c>
      <c r="O40" s="8">
        <v>21412.150354217691</v>
      </c>
      <c r="P40" s="8">
        <v>40078.20480538829</v>
      </c>
      <c r="Q40" s="8">
        <v>45438.101186635351</v>
      </c>
      <c r="R40" s="8">
        <v>48708.391495638898</v>
      </c>
      <c r="S40" s="8">
        <v>110910.3276310895</v>
      </c>
      <c r="T40" s="8">
        <v>123568.13862914674</v>
      </c>
      <c r="U40" s="8">
        <v>91817.847201960045</v>
      </c>
      <c r="V40" s="8">
        <v>117864.17118514025</v>
      </c>
      <c r="W40" s="8">
        <v>64193.682593309</v>
      </c>
      <c r="X40" s="8">
        <v>73987.301204414092</v>
      </c>
      <c r="Y40" s="8">
        <v>71718.042756282899</v>
      </c>
      <c r="Z40" s="8">
        <v>27387.769902274395</v>
      </c>
      <c r="AA40" s="8">
        <v>3757.7293483081698</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7">
        <v>1589151.590566813</v>
      </c>
      <c r="D48" s="67">
        <v>1492606.7546373878</v>
      </c>
      <c r="E48" s="67">
        <v>1398083.2324698439</v>
      </c>
      <c r="F48" s="67">
        <v>610425.41602820437</v>
      </c>
      <c r="G48" s="67">
        <v>474540.39014330629</v>
      </c>
      <c r="H48" s="67">
        <v>453968.7946728536</v>
      </c>
      <c r="I48" s="67">
        <v>413361.30760590453</v>
      </c>
      <c r="J48" s="67">
        <v>405521.79588582128</v>
      </c>
      <c r="K48" s="67">
        <v>289547.07995453273</v>
      </c>
      <c r="L48" s="67">
        <v>233670.21027132345</v>
      </c>
      <c r="M48" s="67">
        <v>238502.87367834442</v>
      </c>
      <c r="N48" s="67">
        <v>286849.30969007674</v>
      </c>
      <c r="O48" s="67">
        <v>287182.22919092397</v>
      </c>
      <c r="P48" s="67">
        <v>282700.94735697121</v>
      </c>
      <c r="Q48" s="67">
        <v>293469.44567864132</v>
      </c>
      <c r="R48" s="67">
        <v>286410.09905490989</v>
      </c>
      <c r="S48" s="67">
        <v>339348.07868331188</v>
      </c>
      <c r="T48" s="67">
        <v>348155.22760389425</v>
      </c>
      <c r="U48" s="67">
        <v>271981.44372184202</v>
      </c>
      <c r="V48" s="67">
        <v>263321.68448691728</v>
      </c>
      <c r="W48" s="67">
        <v>296998.76859330898</v>
      </c>
      <c r="X48" s="67">
        <v>281421.26720441412</v>
      </c>
      <c r="Y48" s="67">
        <v>267567.10575628292</v>
      </c>
      <c r="Z48" s="67">
        <v>218117.03290227437</v>
      </c>
      <c r="AA48" s="67">
        <v>153538.68834830818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335283.772</v>
      </c>
      <c r="D52" s="8">
        <v>324906.158</v>
      </c>
      <c r="E52" s="8">
        <v>205631.39799999999</v>
      </c>
      <c r="F52" s="8">
        <v>57188.539749339041</v>
      </c>
      <c r="G52" s="8">
        <v>54550.493771605303</v>
      </c>
      <c r="H52" s="8">
        <v>52080.323794750198</v>
      </c>
      <c r="I52" s="8">
        <v>42365.103735658224</v>
      </c>
      <c r="J52" s="8">
        <v>48891.861437680367</v>
      </c>
      <c r="K52" s="8">
        <v>42885.499104067851</v>
      </c>
      <c r="L52" s="8">
        <v>37165.392999999996</v>
      </c>
      <c r="M52" s="8">
        <v>35273.561999999998</v>
      </c>
      <c r="N52" s="8">
        <v>35209.894999999997</v>
      </c>
      <c r="O52" s="8">
        <v>23753.735000000001</v>
      </c>
      <c r="P52" s="8">
        <v>17632.691999999999</v>
      </c>
      <c r="Q52" s="8">
        <v>26436.687999999998</v>
      </c>
      <c r="R52" s="8">
        <v>25820.576000000001</v>
      </c>
      <c r="S52" s="8">
        <v>24146.226999999999</v>
      </c>
      <c r="T52" s="8">
        <v>23718.298999999999</v>
      </c>
      <c r="U52" s="8">
        <v>20641.637999999999</v>
      </c>
      <c r="V52" s="8">
        <v>18377.670999999998</v>
      </c>
      <c r="W52" s="8">
        <v>18900.135999999999</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8132.5309999999999</v>
      </c>
      <c r="D54" s="8">
        <v>2980.4447999999998</v>
      </c>
      <c r="E54" s="8">
        <v>17691.25</v>
      </c>
      <c r="F54" s="8">
        <v>19740.11</v>
      </c>
      <c r="G54" s="8">
        <v>27985.18</v>
      </c>
      <c r="H54" s="8">
        <v>21799.558000000001</v>
      </c>
      <c r="I54" s="8">
        <v>78614.047999999995</v>
      </c>
      <c r="J54" s="8">
        <v>19877.59</v>
      </c>
      <c r="K54" s="8">
        <v>7589.1135000000004</v>
      </c>
      <c r="L54" s="8">
        <v>3892.1619999999998</v>
      </c>
      <c r="M54" s="8">
        <v>4933.9804999999997</v>
      </c>
      <c r="N54" s="8">
        <v>9301.4760000000006</v>
      </c>
      <c r="O54" s="8">
        <v>12072.058000000001</v>
      </c>
      <c r="P54" s="8">
        <v>0</v>
      </c>
      <c r="Q54" s="8">
        <v>0</v>
      </c>
      <c r="R54" s="8">
        <v>0</v>
      </c>
      <c r="S54" s="8">
        <v>0</v>
      </c>
      <c r="T54" s="8">
        <v>0</v>
      </c>
      <c r="U54" s="8">
        <v>0</v>
      </c>
      <c r="V54" s="8">
        <v>0</v>
      </c>
      <c r="W54" s="8">
        <v>0</v>
      </c>
      <c r="X54" s="8">
        <v>0</v>
      </c>
      <c r="Y54" s="8">
        <v>0</v>
      </c>
      <c r="Z54" s="8">
        <v>0</v>
      </c>
      <c r="AA54" s="8">
        <v>0</v>
      </c>
    </row>
    <row r="55" spans="1:27">
      <c r="A55" s="16" t="s">
        <v>24</v>
      </c>
      <c r="B55" s="16" t="s">
        <v>4</v>
      </c>
      <c r="C55" s="8">
        <v>9318.3069559841006</v>
      </c>
      <c r="D55" s="8">
        <v>1786.3185785863502</v>
      </c>
      <c r="E55" s="8">
        <v>12919.089470414412</v>
      </c>
      <c r="F55" s="8">
        <v>158964.46287076559</v>
      </c>
      <c r="G55" s="8">
        <v>32284.032790736841</v>
      </c>
      <c r="H55" s="8">
        <v>24513.549297893456</v>
      </c>
      <c r="I55" s="8">
        <v>75504.504660657723</v>
      </c>
      <c r="J55" s="8">
        <v>16584.6041576801</v>
      </c>
      <c r="K55" s="8">
        <v>6561.2310597643591</v>
      </c>
      <c r="L55" s="8">
        <v>4388.7381386651605</v>
      </c>
      <c r="M55" s="8">
        <v>3375.9992898916598</v>
      </c>
      <c r="N55" s="8">
        <v>18221.850008355399</v>
      </c>
      <c r="O55" s="8">
        <v>13617.3169849036</v>
      </c>
      <c r="P55" s="8">
        <v>23697.35502875374</v>
      </c>
      <c r="Q55" s="8">
        <v>17554.109822190501</v>
      </c>
      <c r="R55" s="8">
        <v>35908.748839160304</v>
      </c>
      <c r="S55" s="8">
        <v>18455.530182778897</v>
      </c>
      <c r="T55" s="8">
        <v>51035.731900988001</v>
      </c>
      <c r="U55" s="8">
        <v>38829.604881535299</v>
      </c>
      <c r="V55" s="8">
        <v>64034.718262500799</v>
      </c>
      <c r="W55" s="8">
        <v>57386.0752349303</v>
      </c>
      <c r="X55" s="8">
        <v>69831.39395923281</v>
      </c>
      <c r="Y55" s="8">
        <v>119401.16159276081</v>
      </c>
      <c r="Z55" s="8">
        <v>114163.59555612519</v>
      </c>
      <c r="AA55" s="8">
        <v>155480.493721823</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7">
        <v>352734.60995598411</v>
      </c>
      <c r="D63" s="67">
        <v>329672.92137858632</v>
      </c>
      <c r="E63" s="67">
        <v>236241.7374704144</v>
      </c>
      <c r="F63" s="67">
        <v>235893.11262010463</v>
      </c>
      <c r="G63" s="67">
        <v>114819.70656234215</v>
      </c>
      <c r="H63" s="67">
        <v>98393.431092643645</v>
      </c>
      <c r="I63" s="67">
        <v>196483.65639631596</v>
      </c>
      <c r="J63" s="67">
        <v>85354.055595360463</v>
      </c>
      <c r="K63" s="67">
        <v>57035.843663832209</v>
      </c>
      <c r="L63" s="67">
        <v>45446.293138665154</v>
      </c>
      <c r="M63" s="67">
        <v>43583.541789891657</v>
      </c>
      <c r="N63" s="67">
        <v>62733.221008355395</v>
      </c>
      <c r="O63" s="67">
        <v>49443.109984903604</v>
      </c>
      <c r="P63" s="67">
        <v>41330.047028753739</v>
      </c>
      <c r="Q63" s="67">
        <v>43990.7978221905</v>
      </c>
      <c r="R63" s="67">
        <v>61729.324839160305</v>
      </c>
      <c r="S63" s="67">
        <v>42601.757182778892</v>
      </c>
      <c r="T63" s="67">
        <v>74754.030900988</v>
      </c>
      <c r="U63" s="67">
        <v>59471.242881535298</v>
      </c>
      <c r="V63" s="67">
        <v>82412.389262500801</v>
      </c>
      <c r="W63" s="67">
        <v>76286.211234930292</v>
      </c>
      <c r="X63" s="67">
        <v>69831.39395923281</v>
      </c>
      <c r="Y63" s="67">
        <v>119401.16159276081</v>
      </c>
      <c r="Z63" s="67">
        <v>114163.59555612519</v>
      </c>
      <c r="AA63" s="67">
        <v>155480.493721823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80794.232229920395</v>
      </c>
      <c r="D68" s="8">
        <v>19933.655165764503</v>
      </c>
      <c r="E68" s="8">
        <v>110907.80914554601</v>
      </c>
      <c r="F68" s="8">
        <v>131261.33698291314</v>
      </c>
      <c r="G68" s="8">
        <v>99961.410344838907</v>
      </c>
      <c r="H68" s="8">
        <v>83910.8022433445</v>
      </c>
      <c r="I68" s="8">
        <v>89482.042414589203</v>
      </c>
      <c r="J68" s="8">
        <v>88279.042338181302</v>
      </c>
      <c r="K68" s="8">
        <v>37065.154005177297</v>
      </c>
      <c r="L68" s="8">
        <v>15315.590896711299</v>
      </c>
      <c r="M68" s="8">
        <v>21731.767867317798</v>
      </c>
      <c r="N68" s="8">
        <v>2.9249371999999999E-3</v>
      </c>
      <c r="O68" s="8">
        <v>2.7483816E-3</v>
      </c>
      <c r="P68" s="8">
        <v>2.8230009999999999E-3</v>
      </c>
      <c r="Q68" s="8">
        <v>2.7346393999999998E-3</v>
      </c>
      <c r="R68" s="8">
        <v>8.4180039999999998E-3</v>
      </c>
      <c r="S68" s="8">
        <v>8.7265149999999989E-3</v>
      </c>
      <c r="T68" s="8">
        <v>2.4352255E-2</v>
      </c>
      <c r="U68" s="8">
        <v>2.1023524999999998E-2</v>
      </c>
      <c r="V68" s="8">
        <v>2.0623691999999999E-2</v>
      </c>
      <c r="W68" s="8">
        <v>1.9775380999999998E-2</v>
      </c>
      <c r="X68" s="8">
        <v>1.8875208000000001E-2</v>
      </c>
      <c r="Y68" s="8">
        <v>1.7770869999999998E-2</v>
      </c>
      <c r="Z68" s="8">
        <v>1.6837923000000001E-2</v>
      </c>
      <c r="AA68" s="8">
        <v>1.5724980999999999E-2</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33196.437699245456</v>
      </c>
      <c r="D70" s="8">
        <v>10853.979972980449</v>
      </c>
      <c r="E70" s="8">
        <v>36117.943421749937</v>
      </c>
      <c r="F70" s="8">
        <v>249930.87078452762</v>
      </c>
      <c r="G70" s="8">
        <v>69299.729632220944</v>
      </c>
      <c r="H70" s="8">
        <v>63372.881488252053</v>
      </c>
      <c r="I70" s="8">
        <v>81435.84318928406</v>
      </c>
      <c r="J70" s="8">
        <v>54393.23215597916</v>
      </c>
      <c r="K70" s="8">
        <v>19368.303548587628</v>
      </c>
      <c r="L70" s="8">
        <v>6919.7927092210002</v>
      </c>
      <c r="M70" s="8">
        <v>11056.865053212101</v>
      </c>
      <c r="N70" s="8">
        <v>28760.487995550971</v>
      </c>
      <c r="O70" s="8">
        <v>36741.889613471103</v>
      </c>
      <c r="P70" s="8">
        <v>38603.513036684009</v>
      </c>
      <c r="Q70" s="8">
        <v>43604.131686431996</v>
      </c>
      <c r="R70" s="8">
        <v>49040.061417683399</v>
      </c>
      <c r="S70" s="8">
        <v>55997.536274897255</v>
      </c>
      <c r="T70" s="8">
        <v>59675.886775102008</v>
      </c>
      <c r="U70" s="8">
        <v>25009.071511595041</v>
      </c>
      <c r="V70" s="8">
        <v>27644.646002248101</v>
      </c>
      <c r="W70" s="8">
        <v>23185.267631055471</v>
      </c>
      <c r="X70" s="8">
        <v>26649.439508500902</v>
      </c>
      <c r="Y70" s="8">
        <v>24718.773657166501</v>
      </c>
      <c r="Z70" s="8">
        <v>23563.033755131801</v>
      </c>
      <c r="AA70" s="8">
        <v>20075.967006973598</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113990.66992916586</v>
      </c>
      <c r="D78" s="67">
        <v>30787.635138744954</v>
      </c>
      <c r="E78" s="67">
        <v>147025.75256729595</v>
      </c>
      <c r="F78" s="67">
        <v>381192.20776744076</v>
      </c>
      <c r="G78" s="67">
        <v>169261.13997705985</v>
      </c>
      <c r="H78" s="67">
        <v>147283.68373159657</v>
      </c>
      <c r="I78" s="67">
        <v>170917.88560387326</v>
      </c>
      <c r="J78" s="67">
        <v>142672.27449416046</v>
      </c>
      <c r="K78" s="67">
        <v>56433.457553764922</v>
      </c>
      <c r="L78" s="67">
        <v>22235.3836059323</v>
      </c>
      <c r="M78" s="67">
        <v>32788.632920529897</v>
      </c>
      <c r="N78" s="67">
        <v>28760.49092048817</v>
      </c>
      <c r="O78" s="67">
        <v>36741.892361852704</v>
      </c>
      <c r="P78" s="67">
        <v>38603.515859685009</v>
      </c>
      <c r="Q78" s="67">
        <v>43604.134421071394</v>
      </c>
      <c r="R78" s="67">
        <v>49040.069835687398</v>
      </c>
      <c r="S78" s="67">
        <v>55997.545001412254</v>
      </c>
      <c r="T78" s="67">
        <v>59675.911127357009</v>
      </c>
      <c r="U78" s="67">
        <v>25009.092535120042</v>
      </c>
      <c r="V78" s="67">
        <v>27644.666625940099</v>
      </c>
      <c r="W78" s="67">
        <v>23185.28740643647</v>
      </c>
      <c r="X78" s="67">
        <v>26649.458383708901</v>
      </c>
      <c r="Y78" s="67">
        <v>24718.7914280365</v>
      </c>
      <c r="Z78" s="67">
        <v>23563.050593054802</v>
      </c>
      <c r="AA78" s="67">
        <v>20075.982731954598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6.4248449999999998E-4</v>
      </c>
      <c r="D83" s="8">
        <v>6.2682370000000001E-4</v>
      </c>
      <c r="E83" s="8">
        <v>5.6860524000000004E-4</v>
      </c>
      <c r="F83" s="8">
        <v>4.0973415999999999E-4</v>
      </c>
      <c r="G83" s="8">
        <v>1.1816527999999999E-3</v>
      </c>
      <c r="H83" s="8">
        <v>1.1988834999999999E-3</v>
      </c>
      <c r="I83" s="8">
        <v>1.2121829999999999E-3</v>
      </c>
      <c r="J83" s="8">
        <v>1.2142437999999999E-3</v>
      </c>
      <c r="K83" s="8">
        <v>1.178845E-3</v>
      </c>
      <c r="L83" s="8">
        <v>1.1860172E-3</v>
      </c>
      <c r="M83" s="8">
        <v>1.1892086E-3</v>
      </c>
      <c r="N83" s="8">
        <v>1.1881564E-3</v>
      </c>
      <c r="O83" s="8">
        <v>1.1788784000000001E-3</v>
      </c>
      <c r="P83" s="8">
        <v>1.1837371999999999E-3</v>
      </c>
      <c r="Q83" s="8">
        <v>1.1857164E-3</v>
      </c>
      <c r="R83" s="8">
        <v>1.2020676E-3</v>
      </c>
      <c r="S83" s="8">
        <v>1.2052459000000001E-3</v>
      </c>
      <c r="T83" s="8">
        <v>1.2182810999999999E-3</v>
      </c>
      <c r="U83" s="8">
        <v>1.223425E-3</v>
      </c>
      <c r="V83" s="8">
        <v>1.2164881E-3</v>
      </c>
      <c r="W83" s="8">
        <v>1.2532187E-3</v>
      </c>
      <c r="X83" s="8">
        <v>1.2329459000000001E-3</v>
      </c>
      <c r="Y83" s="8">
        <v>1.2353209000000001E-3</v>
      </c>
      <c r="Z83" s="8">
        <v>1.2718092999999999E-3</v>
      </c>
      <c r="AA83" s="8">
        <v>1.2573257999999999E-3</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2.0680768600000003E-3</v>
      </c>
      <c r="D85" s="8">
        <v>2.0803588399999997E-3</v>
      </c>
      <c r="E85" s="8">
        <v>2.0672377000000002E-3</v>
      </c>
      <c r="F85" s="8">
        <v>4.4969431E-4</v>
      </c>
      <c r="G85" s="8">
        <v>225.2481651011</v>
      </c>
      <c r="H85" s="8">
        <v>3.1902758262600002</v>
      </c>
      <c r="I85" s="8">
        <v>204.59071990084996</v>
      </c>
      <c r="J85" s="8">
        <v>111.05065891425001</v>
      </c>
      <c r="K85" s="8">
        <v>2.0751797799999998E-3</v>
      </c>
      <c r="L85" s="8">
        <v>112.03956151182999</v>
      </c>
      <c r="M85" s="8">
        <v>2.0271549899999997E-3</v>
      </c>
      <c r="N85" s="8">
        <v>0.25424375883000006</v>
      </c>
      <c r="O85" s="8">
        <v>1.7967894472099999</v>
      </c>
      <c r="P85" s="8">
        <v>1.0863157133900001</v>
      </c>
      <c r="Q85" s="8">
        <v>1.4880668200000003E-3</v>
      </c>
      <c r="R85" s="8">
        <v>100.84522637071998</v>
      </c>
      <c r="S85" s="8">
        <v>27.046417872239999</v>
      </c>
      <c r="T85" s="8">
        <v>2.2032346676999994</v>
      </c>
      <c r="U85" s="8">
        <v>15.57243083477</v>
      </c>
      <c r="V85" s="8">
        <v>32.051649607249999</v>
      </c>
      <c r="W85" s="8">
        <v>8.4171794118500003</v>
      </c>
      <c r="X85" s="8">
        <v>16.988000482979999</v>
      </c>
      <c r="Y85" s="8">
        <v>12.56376672625</v>
      </c>
      <c r="Z85" s="8">
        <v>255.12931596914001</v>
      </c>
      <c r="AA85" s="8">
        <v>1.0063319500000002E-3</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2.7105613600000005E-3</v>
      </c>
      <c r="D93" s="67">
        <v>2.7071825399999998E-3</v>
      </c>
      <c r="E93" s="67">
        <v>2.6358429400000004E-3</v>
      </c>
      <c r="F93" s="67">
        <v>8.5942847000000005E-4</v>
      </c>
      <c r="G93" s="67">
        <v>225.2493467539</v>
      </c>
      <c r="H93" s="67">
        <v>3.19147470976</v>
      </c>
      <c r="I93" s="67">
        <v>204.59193208384997</v>
      </c>
      <c r="J93" s="67">
        <v>111.05187315805001</v>
      </c>
      <c r="K93" s="67">
        <v>3.2540247799999998E-3</v>
      </c>
      <c r="L93" s="67">
        <v>112.04074752902999</v>
      </c>
      <c r="M93" s="67">
        <v>3.2163635899999997E-3</v>
      </c>
      <c r="N93" s="67">
        <v>0.25543191523000003</v>
      </c>
      <c r="O93" s="67">
        <v>1.7979683256099999</v>
      </c>
      <c r="P93" s="67">
        <v>1.0874994505900002</v>
      </c>
      <c r="Q93" s="67">
        <v>2.6737832200000003E-3</v>
      </c>
      <c r="R93" s="67">
        <v>100.84642843831999</v>
      </c>
      <c r="S93" s="67">
        <v>27.047623118139999</v>
      </c>
      <c r="T93" s="67">
        <v>2.2044529487999993</v>
      </c>
      <c r="U93" s="67">
        <v>15.573654259769999</v>
      </c>
      <c r="V93" s="67">
        <v>32.052866095349998</v>
      </c>
      <c r="W93" s="67">
        <v>8.4184326305500008</v>
      </c>
      <c r="X93" s="67">
        <v>16.989233428879999</v>
      </c>
      <c r="Y93" s="67">
        <v>12.565002047149999</v>
      </c>
      <c r="Z93" s="67">
        <v>255.13058777844</v>
      </c>
      <c r="AA93" s="67">
        <v>2.2636577500000001E-3</v>
      </c>
    </row>
  </sheetData>
  <sheetProtection algorithmName="SHA-512" hashValue="OF3q4Q40rweX7OtlZqWkRBLhvlrEphMa9wNTzimTMaffrSa44P1v9LzLPX/LNhvRF0AK58fKHAo8EPnBWwMvtQ==" saltValue="QGN2K9IDPucR0RZkUqIKh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997E-A658-497E-9115-C83828EDCAE3}">
  <sheetPr codeName="Sheet3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85546875" bestFit="1" customWidth="1"/>
    <col min="28" max="31" width="9.42578125" customWidth="1"/>
  </cols>
  <sheetData>
    <row r="1" spans="1:27" ht="23.25" customHeight="1">
      <c r="A1" s="65" t="s">
        <v>229</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77</v>
      </c>
      <c r="B2" s="6" t="s">
        <v>218</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2.1530462225296081E-3</v>
      </c>
      <c r="D8" s="8">
        <v>2.0468275659330771E-3</v>
      </c>
      <c r="E8" s="8">
        <v>1.907519589838505E-3</v>
      </c>
      <c r="F8" s="8">
        <v>1.7827285881375813E-3</v>
      </c>
      <c r="G8" s="8">
        <v>3.620919189774459E-3</v>
      </c>
      <c r="H8" s="8">
        <v>3.5445164158996734E-3</v>
      </c>
      <c r="I8" s="8">
        <v>3.7580293885069835E-3</v>
      </c>
      <c r="J8" s="8">
        <v>3.5317129467860994E-3</v>
      </c>
      <c r="K8" s="8">
        <v>3.3342537379271041E-3</v>
      </c>
      <c r="L8" s="8">
        <v>3.152875715697276E-3</v>
      </c>
      <c r="M8" s="8">
        <v>3.0150117248273992E-3</v>
      </c>
      <c r="N8" s="8">
        <v>3.898329941615126E-3</v>
      </c>
      <c r="O8" s="8">
        <v>3.8316936640254867E-3</v>
      </c>
      <c r="P8" s="8">
        <v>3.9551108229908807E-3</v>
      </c>
      <c r="Q8" s="8">
        <v>3.8902218319873949E-3</v>
      </c>
      <c r="R8" s="8">
        <v>8.4051425746148999E-3</v>
      </c>
      <c r="S8" s="8">
        <v>8.1867600881798241E-3</v>
      </c>
      <c r="T8" s="8">
        <v>1.9641739127717234E-2</v>
      </c>
      <c r="U8" s="8">
        <v>1.8339079936365067E-2</v>
      </c>
      <c r="V8" s="8">
        <v>1.7169353789436067E-2</v>
      </c>
      <c r="W8" s="8">
        <v>53964.892583042005</v>
      </c>
      <c r="X8" s="8">
        <v>50567.968698385237</v>
      </c>
      <c r="Y8" s="8">
        <v>47126.290737916344</v>
      </c>
      <c r="Z8" s="8">
        <v>44043.262400932363</v>
      </c>
      <c r="AA8" s="8">
        <v>41161.927643069415</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6.181229660986616E-3</v>
      </c>
      <c r="D10" s="8">
        <v>6.2596688451073326E-3</v>
      </c>
      <c r="E10" s="8">
        <v>6.3393394173597573E-3</v>
      </c>
      <c r="F10" s="8">
        <v>7.1320207767045368E-3</v>
      </c>
      <c r="G10" s="8">
        <v>6.920719499643747E-3</v>
      </c>
      <c r="H10" s="8">
        <v>6.6422427426425096E-3</v>
      </c>
      <c r="I10" s="8">
        <v>7.3505424457203676E-3</v>
      </c>
      <c r="J10" s="8">
        <v>6.9471209898892931E-3</v>
      </c>
      <c r="K10" s="8">
        <v>6.5641549005168442E-3</v>
      </c>
      <c r="L10" s="8">
        <v>6.2808780791272951E-3</v>
      </c>
      <c r="M10" s="8">
        <v>6.7436016101597544E-3</v>
      </c>
      <c r="N10" s="8">
        <v>7.0849212484413813E-3</v>
      </c>
      <c r="O10" s="8">
        <v>6.9249321512318005E-3</v>
      </c>
      <c r="P10" s="8">
        <v>7.167479727144579E-3</v>
      </c>
      <c r="Q10" s="8">
        <v>6.758840551064205E-3</v>
      </c>
      <c r="R10" s="8">
        <v>1.1191519427183425E-2</v>
      </c>
      <c r="S10" s="8">
        <v>1.0497627793876219E-2</v>
      </c>
      <c r="T10" s="8">
        <v>43704.437643107631</v>
      </c>
      <c r="U10" s="8">
        <v>87163.07825406715</v>
      </c>
      <c r="V10" s="8">
        <v>81460.82084502728</v>
      </c>
      <c r="W10" s="8">
        <v>76131.613676964291</v>
      </c>
      <c r="X10" s="8">
        <v>71339.363137763299</v>
      </c>
      <c r="Y10" s="8">
        <v>145274.47988843863</v>
      </c>
      <c r="Z10" s="8">
        <v>135770.54203511521</v>
      </c>
      <c r="AA10" s="8">
        <v>162381.59640041782</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149731.36493787373</v>
      </c>
      <c r="D13" s="8">
        <v>356343.53054303804</v>
      </c>
      <c r="E13" s="8">
        <v>1057517.9194016815</v>
      </c>
      <c r="F13" s="8">
        <v>3652036.912231823</v>
      </c>
      <c r="G13" s="8">
        <v>3437639.5189108537</v>
      </c>
      <c r="H13" s="8">
        <v>3243437.5293107843</v>
      </c>
      <c r="I13" s="8">
        <v>3042707.1518086176</v>
      </c>
      <c r="J13" s="8">
        <v>2970880.3466671384</v>
      </c>
      <c r="K13" s="8">
        <v>3433340.4796615904</v>
      </c>
      <c r="L13" s="8">
        <v>3231950.9179120287</v>
      </c>
      <c r="M13" s="8">
        <v>3025376.4174505449</v>
      </c>
      <c r="N13" s="8">
        <v>3034147.0100690834</v>
      </c>
      <c r="O13" s="8">
        <v>3028204.2724433304</v>
      </c>
      <c r="P13" s="8">
        <v>3017470.7232521521</v>
      </c>
      <c r="Q13" s="8">
        <v>2812100.3525418048</v>
      </c>
      <c r="R13" s="8">
        <v>2628131.2090964317</v>
      </c>
      <c r="S13" s="8">
        <v>2476174.1818232206</v>
      </c>
      <c r="T13" s="8">
        <v>2320306.6757737342</v>
      </c>
      <c r="U13" s="8">
        <v>2267828.0716673192</v>
      </c>
      <c r="V13" s="8">
        <v>2163386.1669629281</v>
      </c>
      <c r="W13" s="8">
        <v>2185161.1879310925</v>
      </c>
      <c r="X13" s="8">
        <v>2092799.7806582707</v>
      </c>
      <c r="Y13" s="8">
        <v>1950362.9164260465</v>
      </c>
      <c r="Z13" s="8">
        <v>1878931.1911416783</v>
      </c>
      <c r="AA13" s="8">
        <v>1855142.705172512</v>
      </c>
    </row>
    <row r="14" spans="1:27">
      <c r="A14" s="16" t="s">
        <v>16</v>
      </c>
      <c r="B14" s="16" t="s">
        <v>8</v>
      </c>
      <c r="C14" s="8">
        <v>260036.16960714501</v>
      </c>
      <c r="D14" s="8">
        <v>382752.45450899441</v>
      </c>
      <c r="E14" s="8">
        <v>356702.19956500834</v>
      </c>
      <c r="F14" s="8">
        <v>597352.06211374595</v>
      </c>
      <c r="G14" s="8">
        <v>558272.9551466062</v>
      </c>
      <c r="H14" s="8">
        <v>523131.39164745249</v>
      </c>
      <c r="I14" s="8">
        <v>487526.84161417221</v>
      </c>
      <c r="J14" s="8">
        <v>536393.04508471466</v>
      </c>
      <c r="K14" s="8">
        <v>957341.30290041515</v>
      </c>
      <c r="L14" s="8">
        <v>897079.61427710706</v>
      </c>
      <c r="M14" s="8">
        <v>836023.98486498755</v>
      </c>
      <c r="N14" s="8">
        <v>781330.82687073573</v>
      </c>
      <c r="O14" s="8">
        <v>730215.72586256731</v>
      </c>
      <c r="P14" s="8">
        <v>684250.89428613277</v>
      </c>
      <c r="Q14" s="8">
        <v>637680.48029948352</v>
      </c>
      <c r="R14" s="8">
        <v>595963.06589356915</v>
      </c>
      <c r="S14" s="8">
        <v>556974.83103199268</v>
      </c>
      <c r="T14" s="8">
        <v>563935.9889724222</v>
      </c>
      <c r="U14" s="8">
        <v>544321.06945776439</v>
      </c>
      <c r="V14" s="8">
        <v>508711.28056962648</v>
      </c>
      <c r="W14" s="8">
        <v>478962.30332878343</v>
      </c>
      <c r="X14" s="8">
        <v>474534.0209390145</v>
      </c>
      <c r="Y14" s="8">
        <v>496607.91949568241</v>
      </c>
      <c r="Z14" s="8">
        <v>464851.61462939362</v>
      </c>
      <c r="AA14" s="8">
        <v>434440.76328512863</v>
      </c>
    </row>
    <row r="15" spans="1:27">
      <c r="A15" s="16" t="s">
        <v>16</v>
      </c>
      <c r="B15" s="16" t="s">
        <v>83</v>
      </c>
      <c r="C15" s="8">
        <v>27847.114618963846</v>
      </c>
      <c r="D15" s="8">
        <v>199865.99691075305</v>
      </c>
      <c r="E15" s="8">
        <v>275798.12825031893</v>
      </c>
      <c r="F15" s="8">
        <v>791121.09847422445</v>
      </c>
      <c r="G15" s="8">
        <v>739365.5123868013</v>
      </c>
      <c r="H15" s="8">
        <v>692824.72898765444</v>
      </c>
      <c r="I15" s="8">
        <v>645670.77648250468</v>
      </c>
      <c r="J15" s="8">
        <v>603430.63247488742</v>
      </c>
      <c r="K15" s="8">
        <v>726011.34981119912</v>
      </c>
      <c r="L15" s="8">
        <v>680311.17083289602</v>
      </c>
      <c r="M15" s="8">
        <v>634008.89689635392</v>
      </c>
      <c r="N15" s="8">
        <v>592531.68100422574</v>
      </c>
      <c r="O15" s="8">
        <v>553767.92696141452</v>
      </c>
      <c r="P15" s="8">
        <v>518909.94245277497</v>
      </c>
      <c r="Q15" s="8">
        <v>483592.70661253319</v>
      </c>
      <c r="R15" s="8">
        <v>525066.45572770352</v>
      </c>
      <c r="S15" s="8">
        <v>490716.31503758417</v>
      </c>
      <c r="T15" s="8">
        <v>479992.00158445141</v>
      </c>
      <c r="U15" s="8">
        <v>447323.53856367286</v>
      </c>
      <c r="V15" s="8">
        <v>418059.38263777917</v>
      </c>
      <c r="W15" s="8">
        <v>404146.41610382247</v>
      </c>
      <c r="X15" s="8">
        <v>333842.32474124018</v>
      </c>
      <c r="Y15" s="8">
        <v>313865.36587495968</v>
      </c>
      <c r="Z15" s="8">
        <v>155627.96259893902</v>
      </c>
      <c r="AA15" s="8">
        <v>202588.91998227709</v>
      </c>
    </row>
    <row r="16" spans="1:27">
      <c r="A16" s="16" t="s">
        <v>16</v>
      </c>
      <c r="B16" s="16" t="s">
        <v>192</v>
      </c>
      <c r="C16" s="8">
        <v>0</v>
      </c>
      <c r="D16" s="8">
        <v>0</v>
      </c>
      <c r="E16" s="8">
        <v>7.093977068874012E-2</v>
      </c>
      <c r="F16" s="8">
        <v>0.17521427393033664</v>
      </c>
      <c r="G16" s="8">
        <v>0.16601200787374523</v>
      </c>
      <c r="H16" s="8">
        <v>0.1561266492675622</v>
      </c>
      <c r="I16" s="8">
        <v>0.1470910871599386</v>
      </c>
      <c r="J16" s="8">
        <v>0.13809244005220656</v>
      </c>
      <c r="K16" s="8">
        <v>0.12946381665108786</v>
      </c>
      <c r="L16" s="8">
        <v>0.12213854372981833</v>
      </c>
      <c r="M16" s="8">
        <v>0.11484954084910996</v>
      </c>
      <c r="N16" s="8">
        <v>0.10906931307168037</v>
      </c>
      <c r="O16" s="8">
        <v>0.10294856326143433</v>
      </c>
      <c r="P16" s="8">
        <v>9.8889321472882499E-2</v>
      </c>
      <c r="Q16" s="8">
        <v>9.3770764474173901E-2</v>
      </c>
      <c r="R16" s="8">
        <v>0.10225170688185245</v>
      </c>
      <c r="S16" s="8">
        <v>9.6612225389759235E-2</v>
      </c>
      <c r="T16" s="8">
        <v>0.10570854890935397</v>
      </c>
      <c r="U16" s="8">
        <v>0.10699375248843196</v>
      </c>
      <c r="V16" s="8">
        <v>0.10141520308391061</v>
      </c>
      <c r="W16" s="8">
        <v>0.10799035120066165</v>
      </c>
      <c r="X16" s="8">
        <v>0.10285139943685909</v>
      </c>
      <c r="Y16" s="8">
        <v>0.11383702088867359</v>
      </c>
      <c r="Z16" s="8">
        <v>0.10768548240104475</v>
      </c>
      <c r="AA16" s="8">
        <v>0.11532194347329355</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437614.65749825846</v>
      </c>
      <c r="D18" s="67">
        <v>938961.99026928202</v>
      </c>
      <c r="E18" s="67">
        <v>1690018.3264036386</v>
      </c>
      <c r="F18" s="67">
        <v>5040510.2569488157</v>
      </c>
      <c r="G18" s="67">
        <v>4735278.162997908</v>
      </c>
      <c r="H18" s="67">
        <v>4459393.8162592994</v>
      </c>
      <c r="I18" s="67">
        <v>4175904.9281049534</v>
      </c>
      <c r="J18" s="67">
        <v>4110704.1727980147</v>
      </c>
      <c r="K18" s="67">
        <v>5116693.2717354307</v>
      </c>
      <c r="L18" s="67">
        <v>4809341.8345943298</v>
      </c>
      <c r="M18" s="67">
        <v>4495409.4238200402</v>
      </c>
      <c r="N18" s="67">
        <v>4408009.6379966093</v>
      </c>
      <c r="O18" s="67">
        <v>4312188.0389725007</v>
      </c>
      <c r="P18" s="67">
        <v>4220631.6700029718</v>
      </c>
      <c r="Q18" s="67">
        <v>3933373.6438736483</v>
      </c>
      <c r="R18" s="67">
        <v>3749160.8525660732</v>
      </c>
      <c r="S18" s="67">
        <v>3523865.4431894105</v>
      </c>
      <c r="T18" s="67">
        <v>3407939.2293240037</v>
      </c>
      <c r="U18" s="67">
        <v>3346635.883275656</v>
      </c>
      <c r="V18" s="67">
        <v>3171617.7695999178</v>
      </c>
      <c r="W18" s="67">
        <v>3198366.5216140556</v>
      </c>
      <c r="X18" s="67">
        <v>3023083.5610260731</v>
      </c>
      <c r="Y18" s="67">
        <v>2953237.0862600645</v>
      </c>
      <c r="Z18" s="67">
        <v>2679224.680491541</v>
      </c>
      <c r="AA18" s="67">
        <v>2695716.0278053479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6.1614786717495396E-4</v>
      </c>
      <c r="D23" s="8">
        <v>6.0667223206647405E-4</v>
      </c>
      <c r="E23" s="8">
        <v>5.6538185557917597E-4</v>
      </c>
      <c r="F23" s="8">
        <v>5.2839425740346005E-4</v>
      </c>
      <c r="G23" s="8">
        <v>9.8224050993397103E-4</v>
      </c>
      <c r="H23" s="8">
        <v>9.6326344495288097E-4</v>
      </c>
      <c r="I23" s="8">
        <v>9.7720583779343302E-4</v>
      </c>
      <c r="J23" s="8">
        <v>9.13276483664725E-4</v>
      </c>
      <c r="K23" s="8">
        <v>8.5352942374799406E-4</v>
      </c>
      <c r="L23" s="8">
        <v>7.9980237335806599E-4</v>
      </c>
      <c r="M23" s="8">
        <v>7.4536747529309203E-4</v>
      </c>
      <c r="N23" s="8">
        <v>8.2875658663511694E-4</v>
      </c>
      <c r="O23" s="8">
        <v>9.2243965426854499E-4</v>
      </c>
      <c r="P23" s="8">
        <v>9.9493570783645304E-4</v>
      </c>
      <c r="Q23" s="8">
        <v>1.0170861135593301E-3</v>
      </c>
      <c r="R23" s="8">
        <v>1.9898471950174001E-3</v>
      </c>
      <c r="S23" s="8">
        <v>1.8596702751992301E-3</v>
      </c>
      <c r="T23" s="8">
        <v>3.6314569261128404E-3</v>
      </c>
      <c r="U23" s="8">
        <v>3.3842983852218999E-3</v>
      </c>
      <c r="V23" s="8">
        <v>3.1628956862423201E-3</v>
      </c>
      <c r="W23" s="8">
        <v>3.5844562835206299E-3</v>
      </c>
      <c r="X23" s="8">
        <v>3.35882579204965E-3</v>
      </c>
      <c r="Y23" s="8">
        <v>3.1302226449489903E-3</v>
      </c>
      <c r="Z23" s="8">
        <v>2.9254417234365802E-3</v>
      </c>
      <c r="AA23" s="8">
        <v>2.8669577875597698E-3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1.248172505979352E-3</v>
      </c>
      <c r="D25" s="8">
        <v>1.395681059557897E-3</v>
      </c>
      <c r="E25" s="8">
        <v>1.300690398440871E-3</v>
      </c>
      <c r="F25" s="8">
        <v>1.8068998180474081E-3</v>
      </c>
      <c r="G25" s="8">
        <v>1.6886914182655502E-3</v>
      </c>
      <c r="H25" s="8">
        <v>1.5823934906278741E-3</v>
      </c>
      <c r="I25" s="8">
        <v>1.5131917995584909E-3</v>
      </c>
      <c r="J25" s="8">
        <v>1.414197943118718E-3</v>
      </c>
      <c r="K25" s="8">
        <v>1.3216803203035758E-3</v>
      </c>
      <c r="L25" s="8">
        <v>1.2537510395282871E-3</v>
      </c>
      <c r="M25" s="8">
        <v>1.2576107359020521E-3</v>
      </c>
      <c r="N25" s="8">
        <v>1.31782147629577E-3</v>
      </c>
      <c r="O25" s="8">
        <v>1.3611856772419361E-3</v>
      </c>
      <c r="P25" s="8">
        <v>1.5649225072062491E-3</v>
      </c>
      <c r="Q25" s="8">
        <v>1.4694644032147818E-3</v>
      </c>
      <c r="R25" s="8">
        <v>3.0984964083258402E-3</v>
      </c>
      <c r="S25" s="8">
        <v>2.8957910350119799E-3</v>
      </c>
      <c r="T25" s="8">
        <v>41096.658553490764</v>
      </c>
      <c r="U25" s="8">
        <v>61050.066933528426</v>
      </c>
      <c r="V25" s="8">
        <v>57056.137305162971</v>
      </c>
      <c r="W25" s="8">
        <v>53323.492995291919</v>
      </c>
      <c r="X25" s="8">
        <v>49966.943220423411</v>
      </c>
      <c r="Y25" s="8">
        <v>78771.793248181988</v>
      </c>
      <c r="Z25" s="8">
        <v>73618.498342282182</v>
      </c>
      <c r="AA25" s="8">
        <v>75005.141871667976</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62324.542606875591</v>
      </c>
      <c r="D28" s="8">
        <v>195277.91021496532</v>
      </c>
      <c r="E28" s="8">
        <v>575104.14668399328</v>
      </c>
      <c r="F28" s="8">
        <v>881141.04581791221</v>
      </c>
      <c r="G28" s="8">
        <v>823496.3042733568</v>
      </c>
      <c r="H28" s="8">
        <v>771659.74632397632</v>
      </c>
      <c r="I28" s="8">
        <v>719140.24771880812</v>
      </c>
      <c r="J28" s="8">
        <v>672093.68926963443</v>
      </c>
      <c r="K28" s="8">
        <v>628124.94306769874</v>
      </c>
      <c r="L28" s="8">
        <v>588586.41102837154</v>
      </c>
      <c r="M28" s="8">
        <v>548526.96340228361</v>
      </c>
      <c r="N28" s="8">
        <v>512642.02179053758</v>
      </c>
      <c r="O28" s="8">
        <v>479104.6931287417</v>
      </c>
      <c r="P28" s="8">
        <v>448946.52719610668</v>
      </c>
      <c r="Q28" s="8">
        <v>418391.03102375841</v>
      </c>
      <c r="R28" s="8">
        <v>391019.65551336505</v>
      </c>
      <c r="S28" s="8">
        <v>365438.93463883264</v>
      </c>
      <c r="T28" s="8">
        <v>342435.67986964108</v>
      </c>
      <c r="U28" s="8">
        <v>414033.61244862346</v>
      </c>
      <c r="V28" s="8">
        <v>426232.84725279314</v>
      </c>
      <c r="W28" s="8">
        <v>501316.73685634928</v>
      </c>
      <c r="X28" s="8">
        <v>473525.66419787676</v>
      </c>
      <c r="Y28" s="8">
        <v>441297.30174714047</v>
      </c>
      <c r="Z28" s="8">
        <v>412427.39785696164</v>
      </c>
      <c r="AA28" s="8">
        <v>434225.53038782132</v>
      </c>
    </row>
    <row r="29" spans="1:27">
      <c r="A29" s="16" t="s">
        <v>22</v>
      </c>
      <c r="B29" s="16" t="s">
        <v>8</v>
      </c>
      <c r="C29" s="8">
        <v>254450.11798263167</v>
      </c>
      <c r="D29" s="8">
        <v>377518.02593789721</v>
      </c>
      <c r="E29" s="8">
        <v>351823.98466462467</v>
      </c>
      <c r="F29" s="8">
        <v>328807.4622259959</v>
      </c>
      <c r="G29" s="8">
        <v>307296.69358356588</v>
      </c>
      <c r="H29" s="8">
        <v>287953.31246341212</v>
      </c>
      <c r="I29" s="8">
        <v>268355.08453417389</v>
      </c>
      <c r="J29" s="8">
        <v>250799.14435460747</v>
      </c>
      <c r="K29" s="8">
        <v>234391.72363061042</v>
      </c>
      <c r="L29" s="8">
        <v>219637.48599556214</v>
      </c>
      <c r="M29" s="8">
        <v>204688.86298608404</v>
      </c>
      <c r="N29" s="8">
        <v>191298.00273745105</v>
      </c>
      <c r="O29" s="8">
        <v>178783.18007866328</v>
      </c>
      <c r="P29" s="8">
        <v>167529.32911851865</v>
      </c>
      <c r="Q29" s="8">
        <v>156127.20997354671</v>
      </c>
      <c r="R29" s="8">
        <v>145913.2803154373</v>
      </c>
      <c r="S29" s="8">
        <v>136367.55171018463</v>
      </c>
      <c r="T29" s="8">
        <v>127783.63469790222</v>
      </c>
      <c r="U29" s="8">
        <v>119086.62494125334</v>
      </c>
      <c r="V29" s="8">
        <v>111295.91180138728</v>
      </c>
      <c r="W29" s="8">
        <v>107546.06975743511</v>
      </c>
      <c r="X29" s="8">
        <v>112892.29618526933</v>
      </c>
      <c r="Y29" s="8">
        <v>105208.79756245624</v>
      </c>
      <c r="Z29" s="8">
        <v>98325.979445868827</v>
      </c>
      <c r="AA29" s="8">
        <v>91893.43876283901</v>
      </c>
    </row>
    <row r="30" spans="1:27">
      <c r="A30" s="16" t="s">
        <v>22</v>
      </c>
      <c r="B30" s="16" t="s">
        <v>83</v>
      </c>
      <c r="C30" s="8">
        <v>1.4058694679766479E-2</v>
      </c>
      <c r="D30" s="8">
        <v>76946.000270357501</v>
      </c>
      <c r="E30" s="8">
        <v>71709.0220758223</v>
      </c>
      <c r="F30" s="8">
        <v>401974.3415881081</v>
      </c>
      <c r="G30" s="8">
        <v>375676.95465060533</v>
      </c>
      <c r="H30" s="8">
        <v>352029.24655206967</v>
      </c>
      <c r="I30" s="8">
        <v>328069.98262603971</v>
      </c>
      <c r="J30" s="8">
        <v>306607.4603182688</v>
      </c>
      <c r="K30" s="8">
        <v>286549.02826093166</v>
      </c>
      <c r="L30" s="8">
        <v>268511.64882551099</v>
      </c>
      <c r="M30" s="8">
        <v>250236.62900782234</v>
      </c>
      <c r="N30" s="8">
        <v>233866.00836501649</v>
      </c>
      <c r="O30" s="8">
        <v>218566.36291304301</v>
      </c>
      <c r="P30" s="8">
        <v>204808.28315454864</v>
      </c>
      <c r="Q30" s="8">
        <v>190868.94225545516</v>
      </c>
      <c r="R30" s="8">
        <v>178382.19625029623</v>
      </c>
      <c r="S30" s="8">
        <v>166712.33308894015</v>
      </c>
      <c r="T30" s="8">
        <v>156218.30487110617</v>
      </c>
      <c r="U30" s="8">
        <v>145586.01913865408</v>
      </c>
      <c r="V30" s="8">
        <v>136061.70026609182</v>
      </c>
      <c r="W30" s="8">
        <v>127160.46502086575</v>
      </c>
      <c r="X30" s="8">
        <v>99290.227279274928</v>
      </c>
      <c r="Y30" s="8">
        <v>92532.496297317994</v>
      </c>
      <c r="Z30" s="8">
        <v>2.6570757180866971E-2</v>
      </c>
      <c r="AA30" s="8">
        <v>0.45435307928714413</v>
      </c>
    </row>
    <row r="31" spans="1:27">
      <c r="A31" s="16" t="s">
        <v>22</v>
      </c>
      <c r="B31" s="16" t="s">
        <v>192</v>
      </c>
      <c r="C31" s="8">
        <v>0</v>
      </c>
      <c r="D31" s="8">
        <v>0</v>
      </c>
      <c r="E31" s="8">
        <v>1.9815990553722893E-2</v>
      </c>
      <c r="F31" s="8">
        <v>5.8948648639984426E-2</v>
      </c>
      <c r="G31" s="8">
        <v>5.5092194975294981E-2</v>
      </c>
      <c r="H31" s="8">
        <v>5.1624310854169055E-2</v>
      </c>
      <c r="I31" s="8">
        <v>4.8110737760828144E-2</v>
      </c>
      <c r="J31" s="8">
        <v>4.4963306306007512E-2</v>
      </c>
      <c r="K31" s="8">
        <v>4.2021781582695303E-2</v>
      </c>
      <c r="L31" s="8">
        <v>3.937663975893247E-2</v>
      </c>
      <c r="M31" s="8">
        <v>3.6696648497567409E-2</v>
      </c>
      <c r="N31" s="8">
        <v>3.4295933165744301E-2</v>
      </c>
      <c r="O31" s="8">
        <v>3.2052273977749554E-2</v>
      </c>
      <c r="P31" s="8">
        <v>3.0234446736539786E-2</v>
      </c>
      <c r="Q31" s="8">
        <v>2.8401274563505309E-2</v>
      </c>
      <c r="R31" s="8">
        <v>3.0510207623338642E-2</v>
      </c>
      <c r="S31" s="8">
        <v>2.8635533057950822E-2</v>
      </c>
      <c r="T31" s="8">
        <v>2.9782329902448865E-2</v>
      </c>
      <c r="U31" s="8">
        <v>3.1329187037162184E-2</v>
      </c>
      <c r="V31" s="8">
        <v>2.9499740334984932E-2</v>
      </c>
      <c r="W31" s="8">
        <v>2.9191838413873201E-2</v>
      </c>
      <c r="X31" s="8">
        <v>2.7564738348302559E-2</v>
      </c>
      <c r="Y31" s="8">
        <v>2.9285228992303868E-2</v>
      </c>
      <c r="Z31" s="8">
        <v>2.7459553788243E-2</v>
      </c>
      <c r="AA31" s="8">
        <v>3.3959274171837986E-2</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316774.67651252227</v>
      </c>
      <c r="D33" s="67">
        <v>649741.93842557329</v>
      </c>
      <c r="E33" s="67">
        <v>998637.17510650319</v>
      </c>
      <c r="F33" s="67">
        <v>1611922.9109159589</v>
      </c>
      <c r="G33" s="67">
        <v>1506470.0102706549</v>
      </c>
      <c r="H33" s="67">
        <v>1411642.3595094259</v>
      </c>
      <c r="I33" s="67">
        <v>1315565.3654801571</v>
      </c>
      <c r="J33" s="67">
        <v>1229500.3412332914</v>
      </c>
      <c r="K33" s="67">
        <v>1149065.7391562322</v>
      </c>
      <c r="L33" s="67">
        <v>1076735.5872796378</v>
      </c>
      <c r="M33" s="67">
        <v>1003452.4940958167</v>
      </c>
      <c r="N33" s="67">
        <v>937806.06933551643</v>
      </c>
      <c r="O33" s="67">
        <v>876454.27045634727</v>
      </c>
      <c r="P33" s="67">
        <v>821284.17226347886</v>
      </c>
      <c r="Q33" s="67">
        <v>765387.21414058539</v>
      </c>
      <c r="R33" s="67">
        <v>715315.16767764976</v>
      </c>
      <c r="S33" s="67">
        <v>668518.85282895179</v>
      </c>
      <c r="T33" s="67">
        <v>667534.31140592706</v>
      </c>
      <c r="U33" s="67">
        <v>739756.35817554477</v>
      </c>
      <c r="V33" s="67">
        <v>730646.6292880713</v>
      </c>
      <c r="W33" s="67">
        <v>789346.79740623687</v>
      </c>
      <c r="X33" s="67">
        <v>735675.16180640855</v>
      </c>
      <c r="Y33" s="67">
        <v>717810.42127054837</v>
      </c>
      <c r="Z33" s="67">
        <v>584371.93260086537</v>
      </c>
      <c r="AA33" s="67">
        <v>601124.60220163956</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6.21165244643573E-4</v>
      </c>
      <c r="D38" s="8">
        <v>5.8206480420077203E-4</v>
      </c>
      <c r="E38" s="8">
        <v>5.4244921997732593E-4</v>
      </c>
      <c r="F38" s="8">
        <v>5.0696188768807409E-4</v>
      </c>
      <c r="G38" s="8">
        <v>8.8559861824951704E-4</v>
      </c>
      <c r="H38" s="8">
        <v>9.3852390392737493E-4</v>
      </c>
      <c r="I38" s="8">
        <v>1.0041913616454401E-3</v>
      </c>
      <c r="J38" s="8">
        <v>9.3849659940724599E-4</v>
      </c>
      <c r="K38" s="8">
        <v>8.7709962536995298E-4</v>
      </c>
      <c r="L38" s="8">
        <v>8.2188890332793101E-4</v>
      </c>
      <c r="M38" s="8">
        <v>8.2016698010718605E-4</v>
      </c>
      <c r="N38" s="8">
        <v>1.0716710617297101E-3</v>
      </c>
      <c r="O38" s="8">
        <v>1.00156173965535E-3</v>
      </c>
      <c r="P38" s="8">
        <v>1.0404445608137101E-3</v>
      </c>
      <c r="Q38" s="8">
        <v>1.0604436477524598E-3</v>
      </c>
      <c r="R38" s="8">
        <v>1.78460513236727E-3</v>
      </c>
      <c r="S38" s="8">
        <v>1.9861987059918E-3</v>
      </c>
      <c r="T38" s="8">
        <v>5.15323781811672E-3</v>
      </c>
      <c r="U38" s="8">
        <v>4.8025062065612601E-3</v>
      </c>
      <c r="V38" s="8">
        <v>4.4883235562837706E-3</v>
      </c>
      <c r="W38" s="8">
        <v>53964.880058635696</v>
      </c>
      <c r="X38" s="8">
        <v>50567.956942072102</v>
      </c>
      <c r="Y38" s="8">
        <v>47126.279756321499</v>
      </c>
      <c r="Z38" s="8">
        <v>44043.252096444397</v>
      </c>
      <c r="AA38" s="8">
        <v>41161.917841233801</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1.2661655460616621E-3</v>
      </c>
      <c r="D40" s="8">
        <v>1.272602743400695E-3</v>
      </c>
      <c r="E40" s="8">
        <v>1.378121293880946E-3</v>
      </c>
      <c r="F40" s="8">
        <v>1.5138130308575471E-3</v>
      </c>
      <c r="G40" s="8">
        <v>1.414778533117672E-3</v>
      </c>
      <c r="H40" s="8">
        <v>1.3257225786016348E-3</v>
      </c>
      <c r="I40" s="8">
        <v>1.3351722607954941E-3</v>
      </c>
      <c r="J40" s="8">
        <v>1.3077777664169119E-3</v>
      </c>
      <c r="K40" s="8">
        <v>1.22222221126417E-3</v>
      </c>
      <c r="L40" s="8">
        <v>1.1822007147795448E-3</v>
      </c>
      <c r="M40" s="8">
        <v>1.1902697774918421E-3</v>
      </c>
      <c r="N40" s="8">
        <v>1.4666034132981038E-3</v>
      </c>
      <c r="O40" s="8">
        <v>1.3706573952239401E-3</v>
      </c>
      <c r="P40" s="8">
        <v>1.315609537387957E-3</v>
      </c>
      <c r="Q40" s="8">
        <v>1.22606857896302E-3</v>
      </c>
      <c r="R40" s="8">
        <v>1.860083395280451E-3</v>
      </c>
      <c r="S40" s="8">
        <v>1.738395696039602E-3</v>
      </c>
      <c r="T40" s="8">
        <v>2.6791622042173602E-3</v>
      </c>
      <c r="U40" s="8">
        <v>3.04586064587289E-3</v>
      </c>
      <c r="V40" s="8">
        <v>2.8465987336677928E-3</v>
      </c>
      <c r="W40" s="8">
        <v>7.7283881130442494E-3</v>
      </c>
      <c r="X40" s="8">
        <v>7.2419098663317602E-3</v>
      </c>
      <c r="Y40" s="8">
        <v>22033.789275318031</v>
      </c>
      <c r="Z40" s="8">
        <v>20592.326419795365</v>
      </c>
      <c r="AA40" s="8">
        <v>19245.164872953115</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1.1764461018738542E-2</v>
      </c>
      <c r="D43" s="8">
        <v>1.2004214051383556E-2</v>
      </c>
      <c r="E43" s="8">
        <v>77400.277147737419</v>
      </c>
      <c r="F43" s="8">
        <v>1215580.8616089227</v>
      </c>
      <c r="G43" s="8">
        <v>1136056.8796919174</v>
      </c>
      <c r="H43" s="8">
        <v>1064545.5954610729</v>
      </c>
      <c r="I43" s="8">
        <v>992092.1583311758</v>
      </c>
      <c r="J43" s="8">
        <v>927188.93276154529</v>
      </c>
      <c r="K43" s="8">
        <v>866531.71287191566</v>
      </c>
      <c r="L43" s="8">
        <v>811986.20839767659</v>
      </c>
      <c r="M43" s="8">
        <v>756722.07321049226</v>
      </c>
      <c r="N43" s="8">
        <v>707216.89065394842</v>
      </c>
      <c r="O43" s="8">
        <v>660950.36491305637</v>
      </c>
      <c r="P43" s="8">
        <v>619345.57359257655</v>
      </c>
      <c r="Q43" s="8">
        <v>577192.64395828103</v>
      </c>
      <c r="R43" s="8">
        <v>539432.37741982774</v>
      </c>
      <c r="S43" s="8">
        <v>504142.40932321991</v>
      </c>
      <c r="T43" s="8">
        <v>472408.23243046831</v>
      </c>
      <c r="U43" s="8">
        <v>440255.92580306617</v>
      </c>
      <c r="V43" s="8">
        <v>411454.13636144059</v>
      </c>
      <c r="W43" s="8">
        <v>405383.32700493641</v>
      </c>
      <c r="X43" s="8">
        <v>381142.9254385875</v>
      </c>
      <c r="Y43" s="8">
        <v>355202.1718776031</v>
      </c>
      <c r="Z43" s="8">
        <v>386698.79010567983</v>
      </c>
      <c r="AA43" s="8">
        <v>411664.52299937262</v>
      </c>
    </row>
    <row r="44" spans="1:27">
      <c r="A44" s="16" t="s">
        <v>23</v>
      </c>
      <c r="B44" s="16" t="s">
        <v>8</v>
      </c>
      <c r="C44" s="8">
        <v>4.2108925598418534E-3</v>
      </c>
      <c r="D44" s="8">
        <v>4.5189557669279533E-3</v>
      </c>
      <c r="E44" s="8">
        <v>4.5958402301097455E-2</v>
      </c>
      <c r="F44" s="8">
        <v>167817.16081174748</v>
      </c>
      <c r="G44" s="8">
        <v>156838.46800467852</v>
      </c>
      <c r="H44" s="8">
        <v>146965.9691322151</v>
      </c>
      <c r="I44" s="8">
        <v>136963.40122891797</v>
      </c>
      <c r="J44" s="8">
        <v>208763.66141854282</v>
      </c>
      <c r="K44" s="8">
        <v>528839.32570250414</v>
      </c>
      <c r="L44" s="8">
        <v>495550.51771340519</v>
      </c>
      <c r="M44" s="8">
        <v>461823.13352909026</v>
      </c>
      <c r="N44" s="8">
        <v>431610.40504715889</v>
      </c>
      <c r="O44" s="8">
        <v>403374.21021209651</v>
      </c>
      <c r="P44" s="8">
        <v>377983.04510978947</v>
      </c>
      <c r="Q44" s="8">
        <v>352257.3543438933</v>
      </c>
      <c r="R44" s="8">
        <v>329212.48060353333</v>
      </c>
      <c r="S44" s="8">
        <v>307675.21544110472</v>
      </c>
      <c r="T44" s="8">
        <v>288308.00755992666</v>
      </c>
      <c r="U44" s="8">
        <v>268685.63893099391</v>
      </c>
      <c r="V44" s="8">
        <v>251108.07374842413</v>
      </c>
      <c r="W44" s="8">
        <v>234680.44284207281</v>
      </c>
      <c r="X44" s="8">
        <v>233513.02684279656</v>
      </c>
      <c r="Y44" s="8">
        <v>271990.91778232885</v>
      </c>
      <c r="Z44" s="8">
        <v>254929.18232655514</v>
      </c>
      <c r="AA44" s="8">
        <v>238251.57220616515</v>
      </c>
    </row>
    <row r="45" spans="1:27">
      <c r="A45" s="16" t="s">
        <v>23</v>
      </c>
      <c r="B45" s="16" t="s">
        <v>83</v>
      </c>
      <c r="C45" s="8">
        <v>1.2491187130428851E-2</v>
      </c>
      <c r="D45" s="8">
        <v>0.2605623265118191</v>
      </c>
      <c r="E45" s="8">
        <v>0.25301207807894233</v>
      </c>
      <c r="F45" s="8">
        <v>100933.90545350929</v>
      </c>
      <c r="G45" s="8">
        <v>94330.752734015841</v>
      </c>
      <c r="H45" s="8">
        <v>88392.922170453297</v>
      </c>
      <c r="I45" s="8">
        <v>82376.861368068567</v>
      </c>
      <c r="J45" s="8">
        <v>76987.720889463686</v>
      </c>
      <c r="K45" s="8">
        <v>71951.141005287544</v>
      </c>
      <c r="L45" s="8">
        <v>67422.03812338975</v>
      </c>
      <c r="M45" s="8">
        <v>62833.264840722026</v>
      </c>
      <c r="N45" s="8">
        <v>58722.677426421353</v>
      </c>
      <c r="O45" s="8">
        <v>54881.006952255302</v>
      </c>
      <c r="P45" s="8">
        <v>51426.416548921341</v>
      </c>
      <c r="Q45" s="8">
        <v>47926.312286165186</v>
      </c>
      <c r="R45" s="8">
        <v>86826.605635893735</v>
      </c>
      <c r="S45" s="8">
        <v>81146.361311152825</v>
      </c>
      <c r="T45" s="8">
        <v>90590.866515271497</v>
      </c>
      <c r="U45" s="8">
        <v>84425.212751275496</v>
      </c>
      <c r="V45" s="8">
        <v>78902.068028343056</v>
      </c>
      <c r="W45" s="8">
        <v>94366.492353570386</v>
      </c>
      <c r="X45" s="8">
        <v>88426.347930527496</v>
      </c>
      <c r="Y45" s="8">
        <v>108268.63412192224</v>
      </c>
      <c r="Z45" s="8">
        <v>75126.624911373001</v>
      </c>
      <c r="AA45" s="8">
        <v>104731.74345218721</v>
      </c>
    </row>
    <row r="46" spans="1:27">
      <c r="A46" s="16" t="s">
        <v>23</v>
      </c>
      <c r="B46" s="16" t="s">
        <v>192</v>
      </c>
      <c r="C46" s="8">
        <v>0</v>
      </c>
      <c r="D46" s="8">
        <v>0</v>
      </c>
      <c r="E46" s="8">
        <v>2.578115897302535E-2</v>
      </c>
      <c r="F46" s="8">
        <v>6.3656389673504662E-2</v>
      </c>
      <c r="G46" s="8">
        <v>5.9491952949322115E-2</v>
      </c>
      <c r="H46" s="8">
        <v>5.5747117604492642E-2</v>
      </c>
      <c r="I46" s="8">
        <v>5.1952944487106641E-2</v>
      </c>
      <c r="J46" s="8">
        <v>4.855415371274429E-2</v>
      </c>
      <c r="K46" s="8">
        <v>4.5377713737589406E-2</v>
      </c>
      <c r="L46" s="8">
        <v>4.2521326312943329E-2</v>
      </c>
      <c r="M46" s="8">
        <v>3.9627306314335101E-2</v>
      </c>
      <c r="N46" s="8">
        <v>3.711194135342738E-2</v>
      </c>
      <c r="O46" s="8">
        <v>3.4781694763954506E-2</v>
      </c>
      <c r="P46" s="8">
        <v>3.3373874876126114E-2</v>
      </c>
      <c r="Q46" s="8">
        <v>3.145509011801783E-2</v>
      </c>
      <c r="R46" s="8">
        <v>3.650281805531206E-2</v>
      </c>
      <c r="S46" s="8">
        <v>3.4451485565265935E-2</v>
      </c>
      <c r="T46" s="8">
        <v>3.9502372603107169E-2</v>
      </c>
      <c r="U46" s="8">
        <v>3.957551759842734E-2</v>
      </c>
      <c r="V46" s="8">
        <v>3.730183199353658E-2</v>
      </c>
      <c r="W46" s="8">
        <v>4.3554734377155173E-2</v>
      </c>
      <c r="X46" s="8">
        <v>4.0892428854967459E-2</v>
      </c>
      <c r="Y46" s="8">
        <v>4.9686454949758312E-2</v>
      </c>
      <c r="Z46" s="8">
        <v>4.6480951539302803E-2</v>
      </c>
      <c r="AA46" s="8">
        <v>4.472722472268701E-2</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7">
        <v>3.0353871499714483E-2</v>
      </c>
      <c r="D48" s="67">
        <v>0.27894016387773207</v>
      </c>
      <c r="E48" s="67">
        <v>77400.603819947282</v>
      </c>
      <c r="F48" s="67">
        <v>1484331.9935513439</v>
      </c>
      <c r="G48" s="67">
        <v>1387226.1622229421</v>
      </c>
      <c r="H48" s="67">
        <v>1299904.5447751053</v>
      </c>
      <c r="I48" s="67">
        <v>1211432.4752204705</v>
      </c>
      <c r="J48" s="67">
        <v>1212940.3658699798</v>
      </c>
      <c r="K48" s="67">
        <v>1467322.2270567429</v>
      </c>
      <c r="L48" s="67">
        <v>1374958.8087598875</v>
      </c>
      <c r="M48" s="67">
        <v>1281378.5132180478</v>
      </c>
      <c r="N48" s="67">
        <v>1197550.0127777443</v>
      </c>
      <c r="O48" s="67">
        <v>1119205.6192313221</v>
      </c>
      <c r="P48" s="67">
        <v>1048755.0709812164</v>
      </c>
      <c r="Q48" s="67">
        <v>977376.34432994178</v>
      </c>
      <c r="R48" s="67">
        <v>955471.50380676147</v>
      </c>
      <c r="S48" s="67">
        <v>892964.02425155742</v>
      </c>
      <c r="T48" s="67">
        <v>851307.15384043916</v>
      </c>
      <c r="U48" s="67">
        <v>793366.8249092201</v>
      </c>
      <c r="V48" s="67">
        <v>741464.32277496206</v>
      </c>
      <c r="W48" s="67">
        <v>788395.19354233774</v>
      </c>
      <c r="X48" s="67">
        <v>753650.30528832239</v>
      </c>
      <c r="Y48" s="67">
        <v>804621.84249994869</v>
      </c>
      <c r="Z48" s="67">
        <v>781390.22234079929</v>
      </c>
      <c r="AA48" s="67">
        <v>815054.96609913663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1.2500199161189821E-3</v>
      </c>
      <c r="D55" s="8">
        <v>1.23898683150488E-3</v>
      </c>
      <c r="E55" s="8">
        <v>1.3285458285797449E-3</v>
      </c>
      <c r="F55" s="8">
        <v>1.5580243228317579E-3</v>
      </c>
      <c r="G55" s="8">
        <v>1.4560974975680438E-3</v>
      </c>
      <c r="H55" s="8">
        <v>1.3837115426689759E-3</v>
      </c>
      <c r="I55" s="8">
        <v>1.7512918021213961E-3</v>
      </c>
      <c r="J55" s="8">
        <v>1.6367213099379569E-3</v>
      </c>
      <c r="K55" s="8">
        <v>1.5296460836281189E-3</v>
      </c>
      <c r="L55" s="8">
        <v>1.4333595703255519E-3</v>
      </c>
      <c r="M55" s="8">
        <v>1.335804493346311E-3</v>
      </c>
      <c r="N55" s="8">
        <v>1.316343167538717E-3</v>
      </c>
      <c r="O55" s="8">
        <v>1.3214065374822991E-3</v>
      </c>
      <c r="P55" s="8">
        <v>1.514579206606284E-3</v>
      </c>
      <c r="Q55" s="8">
        <v>1.4114962857882541E-3</v>
      </c>
      <c r="R55" s="8">
        <v>2.7242235046613097E-3</v>
      </c>
      <c r="S55" s="8">
        <v>2.5460032746752797E-3</v>
      </c>
      <c r="T55" s="8">
        <v>2607.7712775373266</v>
      </c>
      <c r="U55" s="8">
        <v>26113.00237840895</v>
      </c>
      <c r="V55" s="8">
        <v>24404.675113211008</v>
      </c>
      <c r="W55" s="8">
        <v>22808.107576087536</v>
      </c>
      <c r="X55" s="8">
        <v>21372.407614799464</v>
      </c>
      <c r="Y55" s="8">
        <v>44468.892558466432</v>
      </c>
      <c r="Z55" s="8">
        <v>41559.712659888464</v>
      </c>
      <c r="AA55" s="8">
        <v>68131.283377673797</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9.6883962354044183E-3</v>
      </c>
      <c r="D58" s="8">
        <v>1.0132799403378341E-2</v>
      </c>
      <c r="E58" s="8">
        <v>183653.21564604194</v>
      </c>
      <c r="F58" s="8">
        <v>1148171.4687086788</v>
      </c>
      <c r="G58" s="8">
        <v>1073057.4470924146</v>
      </c>
      <c r="H58" s="8">
        <v>1005511.7832557065</v>
      </c>
      <c r="I58" s="8">
        <v>937076.21340332623</v>
      </c>
      <c r="J58" s="8">
        <v>984885.0427053516</v>
      </c>
      <c r="K58" s="8">
        <v>1561035.842447211</v>
      </c>
      <c r="L58" s="8">
        <v>1462773.4404974608</v>
      </c>
      <c r="M58" s="8">
        <v>1363216.4434142816</v>
      </c>
      <c r="N58" s="8">
        <v>1468262.2269840608</v>
      </c>
      <c r="O58" s="8">
        <v>1553168.3493601603</v>
      </c>
      <c r="P58" s="8">
        <v>1624482.7957444459</v>
      </c>
      <c r="Q58" s="8">
        <v>1513919.788756388</v>
      </c>
      <c r="R58" s="8">
        <v>1414878.3068548795</v>
      </c>
      <c r="S58" s="8">
        <v>1322316.1742624282</v>
      </c>
      <c r="T58" s="8">
        <v>1239080.4406727809</v>
      </c>
      <c r="U58" s="8">
        <v>1154748.0859197779</v>
      </c>
      <c r="V58" s="8">
        <v>1079203.8186687555</v>
      </c>
      <c r="W58" s="8">
        <v>1008601.6997591474</v>
      </c>
      <c r="X58" s="8">
        <v>945113.34660781885</v>
      </c>
      <c r="Y58" s="8">
        <v>880788.5204263333</v>
      </c>
      <c r="Z58" s="8">
        <v>823166.84562181926</v>
      </c>
      <c r="AA58" s="8">
        <v>769314.81391407503</v>
      </c>
    </row>
    <row r="59" spans="1:27">
      <c r="A59" s="16" t="s">
        <v>24</v>
      </c>
      <c r="B59" s="16" t="s">
        <v>8</v>
      </c>
      <c r="C59" s="8">
        <v>1.3958804169768679E-3</v>
      </c>
      <c r="D59" s="8">
        <v>1.4978922214670418E-3</v>
      </c>
      <c r="E59" s="8">
        <v>1.7879159188247348E-3</v>
      </c>
      <c r="F59" s="8">
        <v>96168.378004005426</v>
      </c>
      <c r="G59" s="8">
        <v>89876.988763756992</v>
      </c>
      <c r="H59" s="8">
        <v>84219.508927852599</v>
      </c>
      <c r="I59" s="8">
        <v>78487.492449430225</v>
      </c>
      <c r="J59" s="8">
        <v>73352.796661279761</v>
      </c>
      <c r="K59" s="8">
        <v>190860.30715049044</v>
      </c>
      <c r="L59" s="8">
        <v>178846.23820992242</v>
      </c>
      <c r="M59" s="8">
        <v>166673.88530055885</v>
      </c>
      <c r="N59" s="8">
        <v>155769.98621881826</v>
      </c>
      <c r="O59" s="8">
        <v>145579.42633217963</v>
      </c>
      <c r="P59" s="8">
        <v>136415.64948200405</v>
      </c>
      <c r="Q59" s="8">
        <v>127131.14093167032</v>
      </c>
      <c r="R59" s="8">
        <v>118814.15037033771</v>
      </c>
      <c r="S59" s="8">
        <v>111041.26199742452</v>
      </c>
      <c r="T59" s="8">
        <v>104051.55631181275</v>
      </c>
      <c r="U59" s="8">
        <v>96969.762066900323</v>
      </c>
      <c r="V59" s="8">
        <v>90625.94585433419</v>
      </c>
      <c r="W59" s="8">
        <v>84697.145706350639</v>
      </c>
      <c r="X59" s="8">
        <v>79365.721281654565</v>
      </c>
      <c r="Y59" s="8">
        <v>73964.055928326139</v>
      </c>
      <c r="Z59" s="8">
        <v>69125.286101691367</v>
      </c>
      <c r="AA59" s="8">
        <v>64603.071470453244</v>
      </c>
    </row>
    <row r="60" spans="1:27">
      <c r="A60" s="16" t="s">
        <v>24</v>
      </c>
      <c r="B60" s="16" t="s">
        <v>83</v>
      </c>
      <c r="C60" s="8">
        <v>27846.875220284466</v>
      </c>
      <c r="D60" s="8">
        <v>122919.53484082925</v>
      </c>
      <c r="E60" s="8">
        <v>204088.65962165274</v>
      </c>
      <c r="F60" s="8">
        <v>236754.82583059769</v>
      </c>
      <c r="G60" s="8">
        <v>221266.1923034167</v>
      </c>
      <c r="H60" s="8">
        <v>207338.16647851188</v>
      </c>
      <c r="I60" s="8">
        <v>193226.64051510554</v>
      </c>
      <c r="J60" s="8">
        <v>180585.64529904907</v>
      </c>
      <c r="K60" s="8">
        <v>330829.11825443804</v>
      </c>
      <c r="L60" s="8">
        <v>310004.44342968066</v>
      </c>
      <c r="M60" s="8">
        <v>288905.40592856408</v>
      </c>
      <c r="N60" s="8">
        <v>270005.05219448265</v>
      </c>
      <c r="O60" s="8">
        <v>252341.17020493446</v>
      </c>
      <c r="P60" s="8">
        <v>236457.07015830441</v>
      </c>
      <c r="Q60" s="8">
        <v>220363.69892114852</v>
      </c>
      <c r="R60" s="8">
        <v>205947.38211193602</v>
      </c>
      <c r="S60" s="8">
        <v>192474.18883841703</v>
      </c>
      <c r="T60" s="8">
        <v>180358.53101923331</v>
      </c>
      <c r="U60" s="8">
        <v>168083.25080799719</v>
      </c>
      <c r="V60" s="8">
        <v>157087.1502610108</v>
      </c>
      <c r="W60" s="8">
        <v>139620.92565542704</v>
      </c>
      <c r="X60" s="8">
        <v>105833.84012968407</v>
      </c>
      <c r="Y60" s="8">
        <v>75514.611116106709</v>
      </c>
      <c r="Z60" s="8">
        <v>58693.568949056003</v>
      </c>
      <c r="AA60" s="8">
        <v>54853.835662456957</v>
      </c>
    </row>
    <row r="61" spans="1:27">
      <c r="A61" s="16" t="s">
        <v>24</v>
      </c>
      <c r="B61" s="16" t="s">
        <v>192</v>
      </c>
      <c r="C61" s="8">
        <v>0</v>
      </c>
      <c r="D61" s="8">
        <v>0</v>
      </c>
      <c r="E61" s="8">
        <v>9.3054601349619008E-3</v>
      </c>
      <c r="F61" s="8">
        <v>3.0986640454401939E-2</v>
      </c>
      <c r="G61" s="8">
        <v>2.895947705212281E-2</v>
      </c>
      <c r="H61" s="8">
        <v>2.7136567097814306E-2</v>
      </c>
      <c r="I61" s="8">
        <v>2.5289640515687908E-2</v>
      </c>
      <c r="J61" s="8">
        <v>2.3635178045461721E-2</v>
      </c>
      <c r="K61" s="8">
        <v>2.2088951438204441E-2</v>
      </c>
      <c r="L61" s="8">
        <v>2.0698519926459068E-2</v>
      </c>
      <c r="M61" s="8">
        <v>1.9289769640357817E-2</v>
      </c>
      <c r="N61" s="8">
        <v>1.8027822088771132E-2</v>
      </c>
      <c r="O61" s="8">
        <v>1.7009885543168641E-2</v>
      </c>
      <c r="P61" s="8">
        <v>1.632045600865973E-2</v>
      </c>
      <c r="Q61" s="8">
        <v>1.5284697800842319E-2</v>
      </c>
      <c r="R61" s="8">
        <v>1.519049643522878E-2</v>
      </c>
      <c r="S61" s="8">
        <v>1.4220269535834738E-2</v>
      </c>
      <c r="T61" s="8">
        <v>1.6250289010689967E-2</v>
      </c>
      <c r="U61" s="8">
        <v>1.5878408666227181E-2</v>
      </c>
      <c r="V61" s="8">
        <v>1.493759980193037E-2</v>
      </c>
      <c r="W61" s="8">
        <v>1.4993815779646929E-2</v>
      </c>
      <c r="X61" s="8">
        <v>1.4670740376194188E-2</v>
      </c>
      <c r="Y61" s="8">
        <v>1.501414988030937E-2</v>
      </c>
      <c r="Z61" s="8">
        <v>1.4052260528328841E-2</v>
      </c>
      <c r="AA61" s="8">
        <v>1.6494241521602511E-2</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7">
        <v>27846.887554581033</v>
      </c>
      <c r="D63" s="67">
        <v>122919.5477105077</v>
      </c>
      <c r="E63" s="67">
        <v>387741.88768961653</v>
      </c>
      <c r="F63" s="67">
        <v>1481094.7050879467</v>
      </c>
      <c r="G63" s="67">
        <v>1384200.658575163</v>
      </c>
      <c r="H63" s="67">
        <v>1297069.4871823497</v>
      </c>
      <c r="I63" s="67">
        <v>1208790.3734087944</v>
      </c>
      <c r="J63" s="67">
        <v>1238823.50993758</v>
      </c>
      <c r="K63" s="67">
        <v>2082725.291470737</v>
      </c>
      <c r="L63" s="67">
        <v>1951624.144268943</v>
      </c>
      <c r="M63" s="67">
        <v>1818795.7552689787</v>
      </c>
      <c r="N63" s="67">
        <v>1894037.2847415269</v>
      </c>
      <c r="O63" s="67">
        <v>1951088.9642285665</v>
      </c>
      <c r="P63" s="67">
        <v>1997355.5332197896</v>
      </c>
      <c r="Q63" s="67">
        <v>1861414.6453054007</v>
      </c>
      <c r="R63" s="67">
        <v>1739639.8572518732</v>
      </c>
      <c r="S63" s="67">
        <v>1625831.6418645426</v>
      </c>
      <c r="T63" s="67">
        <v>1526098.3155316534</v>
      </c>
      <c r="U63" s="67">
        <v>1445914.1170514929</v>
      </c>
      <c r="V63" s="67">
        <v>1351321.6048349112</v>
      </c>
      <c r="W63" s="67">
        <v>1255727.8936908282</v>
      </c>
      <c r="X63" s="67">
        <v>1151685.3303046972</v>
      </c>
      <c r="Y63" s="67">
        <v>1074736.0950433824</v>
      </c>
      <c r="Z63" s="67">
        <v>992545.42738471553</v>
      </c>
      <c r="AA63" s="67">
        <v>956903.02091890061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6.1251256000660604E-4</v>
      </c>
      <c r="D68" s="8">
        <v>5.7395677943206905E-4</v>
      </c>
      <c r="E68" s="8">
        <v>5.3489303090765907E-4</v>
      </c>
      <c r="F68" s="8">
        <v>4.9990002874642804E-4</v>
      </c>
      <c r="G68" s="8">
        <v>1.1691037728375898E-3</v>
      </c>
      <c r="H68" s="8">
        <v>1.09551228838884E-3</v>
      </c>
      <c r="I68" s="8">
        <v>1.20323503987218E-3</v>
      </c>
      <c r="J68" s="8">
        <v>1.1245187285393E-3</v>
      </c>
      <c r="K68" s="8">
        <v>1.0509520824542899E-3</v>
      </c>
      <c r="L68" s="8">
        <v>9.8479788328975507E-4</v>
      </c>
      <c r="M68" s="8">
        <v>9.1777211020233193E-4</v>
      </c>
      <c r="N68" s="8">
        <v>1.4567127048310501E-3</v>
      </c>
      <c r="O68" s="8">
        <v>1.3614137424535699E-3</v>
      </c>
      <c r="P68" s="8">
        <v>1.37762273415235E-3</v>
      </c>
      <c r="Q68" s="8">
        <v>1.2838611305317999E-3</v>
      </c>
      <c r="R68" s="8">
        <v>4.0826197220754298E-3</v>
      </c>
      <c r="S68" s="8">
        <v>3.81553244947506E-3</v>
      </c>
      <c r="T68" s="8">
        <v>1.03382930012364E-2</v>
      </c>
      <c r="U68" s="8">
        <v>9.6346642743982101E-3</v>
      </c>
      <c r="V68" s="8">
        <v>9.0043591324436498E-3</v>
      </c>
      <c r="W68" s="8">
        <v>8.4152889064819606E-3</v>
      </c>
      <c r="X68" s="8">
        <v>7.8855723688387898E-3</v>
      </c>
      <c r="Y68" s="8">
        <v>7.34887687707693E-3</v>
      </c>
      <c r="Z68" s="8">
        <v>6.8681092290000601E-3</v>
      </c>
      <c r="AA68" s="8">
        <v>6.4306204253308198E-3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1.2118121708791852E-3</v>
      </c>
      <c r="D70" s="8">
        <v>1.1517000025759421E-3</v>
      </c>
      <c r="E70" s="8">
        <v>1.1450199441218811E-3</v>
      </c>
      <c r="F70" s="8">
        <v>1.143973369448465E-3</v>
      </c>
      <c r="G70" s="8">
        <v>1.1386762764886008E-3</v>
      </c>
      <c r="H70" s="8">
        <v>1.1387532178206089E-3</v>
      </c>
      <c r="I70" s="8">
        <v>1.4622535455172119E-3</v>
      </c>
      <c r="J70" s="8">
        <v>1.3665920982335841E-3</v>
      </c>
      <c r="K70" s="8">
        <v>1.277188876498086E-3</v>
      </c>
      <c r="L70" s="8">
        <v>1.1967937674182529E-3</v>
      </c>
      <c r="M70" s="8">
        <v>1.7499760465153099E-3</v>
      </c>
      <c r="N70" s="8">
        <v>1.7685206221757382E-3</v>
      </c>
      <c r="O70" s="8">
        <v>1.6528230109188399E-3</v>
      </c>
      <c r="P70" s="8">
        <v>1.5487828891344879E-3</v>
      </c>
      <c r="Q70" s="8">
        <v>1.4433720507784642E-3</v>
      </c>
      <c r="R70" s="8">
        <v>2.2430325500967987E-3</v>
      </c>
      <c r="S70" s="8">
        <v>2.0962921023103347E-3</v>
      </c>
      <c r="T70" s="8">
        <v>3.9142769026374903E-3</v>
      </c>
      <c r="U70" s="8">
        <v>4.6586255362994706E-3</v>
      </c>
      <c r="V70" s="8">
        <v>4.3538556401887104E-3</v>
      </c>
      <c r="W70" s="8">
        <v>4.0690239616598504E-3</v>
      </c>
      <c r="X70" s="8">
        <v>3.8128914261627801E-3</v>
      </c>
      <c r="Y70" s="8">
        <v>3.5764558009250668E-3</v>
      </c>
      <c r="Z70" s="8">
        <v>3.3424820560083441E-3</v>
      </c>
      <c r="AA70" s="8">
        <v>5.0034984503290001E-3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1.2532624292430366E-2</v>
      </c>
      <c r="D73" s="8">
        <v>1.3089675892698957E-2</v>
      </c>
      <c r="E73" s="8">
        <v>1.5290816321280236E-2</v>
      </c>
      <c r="F73" s="8">
        <v>132984.80182373981</v>
      </c>
      <c r="G73" s="8">
        <v>124284.86148289809</v>
      </c>
      <c r="H73" s="8">
        <v>116461.51195351109</v>
      </c>
      <c r="I73" s="8">
        <v>108535.09069888943</v>
      </c>
      <c r="J73" s="8">
        <v>101434.66417631725</v>
      </c>
      <c r="K73" s="8">
        <v>94798.751540247831</v>
      </c>
      <c r="L73" s="8">
        <v>88831.461884854609</v>
      </c>
      <c r="M73" s="8">
        <v>82785.553878402818</v>
      </c>
      <c r="N73" s="8">
        <v>77369.676512189457</v>
      </c>
      <c r="O73" s="8">
        <v>72308.10901101731</v>
      </c>
      <c r="P73" s="8">
        <v>67756.536562209236</v>
      </c>
      <c r="Q73" s="8">
        <v>63144.998702466371</v>
      </c>
      <c r="R73" s="8">
        <v>59014.056192268348</v>
      </c>
      <c r="S73" s="8">
        <v>75130.109342888638</v>
      </c>
      <c r="T73" s="8">
        <v>70400.900462813835</v>
      </c>
      <c r="U73" s="8">
        <v>76147.606166035839</v>
      </c>
      <c r="V73" s="8">
        <v>75801.120494008777</v>
      </c>
      <c r="W73" s="8">
        <v>110332.09334020408</v>
      </c>
      <c r="X73" s="8">
        <v>143532.26796440626</v>
      </c>
      <c r="Y73" s="8">
        <v>133763.39937031135</v>
      </c>
      <c r="Z73" s="8">
        <v>126440.47241273819</v>
      </c>
      <c r="AA73" s="8">
        <v>118257.75826100683</v>
      </c>
    </row>
    <row r="74" spans="1:27">
      <c r="A74" s="16" t="s">
        <v>25</v>
      </c>
      <c r="B74" s="16" t="s">
        <v>8</v>
      </c>
      <c r="C74" s="8">
        <v>5586.0435318405571</v>
      </c>
      <c r="D74" s="8">
        <v>5234.4196399622697</v>
      </c>
      <c r="E74" s="8">
        <v>4878.1637783446031</v>
      </c>
      <c r="F74" s="8">
        <v>4559.0571063089546</v>
      </c>
      <c r="G74" s="8">
        <v>4260.8010327468564</v>
      </c>
      <c r="H74" s="8">
        <v>3992.596720840862</v>
      </c>
      <c r="I74" s="8">
        <v>3720.8588481448792</v>
      </c>
      <c r="J74" s="8">
        <v>3477.4381748677788</v>
      </c>
      <c r="K74" s="8">
        <v>3249.9422185973999</v>
      </c>
      <c r="L74" s="8">
        <v>3045.3683580078127</v>
      </c>
      <c r="M74" s="8">
        <v>2838.0992604650924</v>
      </c>
      <c r="N74" s="8">
        <v>2652.4292146491662</v>
      </c>
      <c r="O74" s="8">
        <v>2478.9058073928873</v>
      </c>
      <c r="P74" s="8">
        <v>2322.8663159353518</v>
      </c>
      <c r="Q74" s="8">
        <v>2164.7710222247238</v>
      </c>
      <c r="R74" s="8">
        <v>2023.1506833054409</v>
      </c>
      <c r="S74" s="8">
        <v>1890.7980468473747</v>
      </c>
      <c r="T74" s="8">
        <v>43792.786750471198</v>
      </c>
      <c r="U74" s="8">
        <v>59579.040017927196</v>
      </c>
      <c r="V74" s="8">
        <v>55681.345801950272</v>
      </c>
      <c r="W74" s="8">
        <v>52038.641729114475</v>
      </c>
      <c r="X74" s="8">
        <v>48762.973438810463</v>
      </c>
      <c r="Y74" s="8">
        <v>45444.145145282193</v>
      </c>
      <c r="Z74" s="8">
        <v>42471.163771990279</v>
      </c>
      <c r="AA74" s="8">
        <v>39692.677989856515</v>
      </c>
    </row>
    <row r="75" spans="1:27">
      <c r="A75" s="16" t="s">
        <v>25</v>
      </c>
      <c r="B75" s="16" t="s">
        <v>83</v>
      </c>
      <c r="C75" s="8">
        <v>0.19450524398207511</v>
      </c>
      <c r="D75" s="8">
        <v>0.1834571720321318</v>
      </c>
      <c r="E75" s="8">
        <v>0.17697081722595595</v>
      </c>
      <c r="F75" s="8">
        <v>51458.010116076104</v>
      </c>
      <c r="G75" s="8">
        <v>48091.598225928683</v>
      </c>
      <c r="H75" s="8">
        <v>45064.380136969856</v>
      </c>
      <c r="I75" s="8">
        <v>41997.278792855344</v>
      </c>
      <c r="J75" s="8">
        <v>39249.793260036247</v>
      </c>
      <c r="K75" s="8">
        <v>36682.049773061961</v>
      </c>
      <c r="L75" s="8">
        <v>34373.027648141157</v>
      </c>
      <c r="M75" s="8">
        <v>32033.584499913337</v>
      </c>
      <c r="N75" s="8">
        <v>29937.930176983464</v>
      </c>
      <c r="O75" s="8">
        <v>27979.374021050189</v>
      </c>
      <c r="P75" s="8">
        <v>26218.158707567334</v>
      </c>
      <c r="Q75" s="8">
        <v>24433.739464467515</v>
      </c>
      <c r="R75" s="8">
        <v>53910.256996083597</v>
      </c>
      <c r="S75" s="8">
        <v>50383.417826659599</v>
      </c>
      <c r="T75" s="8">
        <v>52824.285333973603</v>
      </c>
      <c r="U75" s="8">
        <v>49229.041789044044</v>
      </c>
      <c r="V75" s="8">
        <v>46008.450467375776</v>
      </c>
      <c r="W75" s="8">
        <v>42998.519638913545</v>
      </c>
      <c r="X75" s="8">
        <v>40291.896774165689</v>
      </c>
      <c r="Y75" s="8">
        <v>37549.612010810008</v>
      </c>
      <c r="Z75" s="8">
        <v>21807.729519901306</v>
      </c>
      <c r="AA75" s="8">
        <v>43002.873903916436</v>
      </c>
    </row>
    <row r="76" spans="1:27">
      <c r="A76" s="16" t="s">
        <v>25</v>
      </c>
      <c r="B76" s="16" t="s">
        <v>192</v>
      </c>
      <c r="C76" s="8">
        <v>0</v>
      </c>
      <c r="D76" s="8">
        <v>0</v>
      </c>
      <c r="E76" s="8">
        <v>5.6910669747618796E-3</v>
      </c>
      <c r="F76" s="8">
        <v>1.1666326292396062E-2</v>
      </c>
      <c r="G76" s="8">
        <v>1.0903108681445501E-2</v>
      </c>
      <c r="H76" s="8">
        <v>1.0216791545519979E-2</v>
      </c>
      <c r="I76" s="8">
        <v>9.52143226070515E-3</v>
      </c>
      <c r="J76" s="8">
        <v>8.8985348206104403E-3</v>
      </c>
      <c r="K76" s="8">
        <v>8.3163876804971601E-3</v>
      </c>
      <c r="L76" s="8">
        <v>7.79289667064984E-3</v>
      </c>
      <c r="M76" s="8">
        <v>7.6457407649011501E-3</v>
      </c>
      <c r="N76" s="8">
        <v>8.0652059888529394E-3</v>
      </c>
      <c r="O76" s="8">
        <v>7.5375756884173599E-3</v>
      </c>
      <c r="P76" s="8">
        <v>7.3510561494842201E-3</v>
      </c>
      <c r="Q76" s="8">
        <v>7.0725855679428396E-3</v>
      </c>
      <c r="R76" s="8">
        <v>8.151006096872979E-3</v>
      </c>
      <c r="S76" s="8">
        <v>7.6177627052361804E-3</v>
      </c>
      <c r="T76" s="8">
        <v>8.5393912201582513E-3</v>
      </c>
      <c r="U76" s="8">
        <v>8.4838693627607101E-3</v>
      </c>
      <c r="V76" s="8">
        <v>8.0697016084165189E-3</v>
      </c>
      <c r="W76" s="8">
        <v>8.2178598879489705E-3</v>
      </c>
      <c r="X76" s="8">
        <v>8.0793669393356884E-3</v>
      </c>
      <c r="Y76" s="8">
        <v>8.3926722753838098E-3</v>
      </c>
      <c r="Z76" s="8">
        <v>7.8919951207156898E-3</v>
      </c>
      <c r="AA76" s="8">
        <v>8.5728816634250502E-3</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5586.2523940335632</v>
      </c>
      <c r="D78" s="67">
        <v>5234.6179124669761</v>
      </c>
      <c r="E78" s="67">
        <v>4878.3634109580998</v>
      </c>
      <c r="F78" s="67">
        <v>189001.88235632455</v>
      </c>
      <c r="G78" s="67">
        <v>176637.27395246236</v>
      </c>
      <c r="H78" s="67">
        <v>165518.50126237882</v>
      </c>
      <c r="I78" s="67">
        <v>154253.24052681049</v>
      </c>
      <c r="J78" s="67">
        <v>144161.90700086692</v>
      </c>
      <c r="K78" s="67">
        <v>134730.75417643582</v>
      </c>
      <c r="L78" s="67">
        <v>126249.86786549189</v>
      </c>
      <c r="M78" s="67">
        <v>117657.24795227018</v>
      </c>
      <c r="N78" s="67">
        <v>109960.04719426141</v>
      </c>
      <c r="O78" s="67">
        <v>102766.39939127282</v>
      </c>
      <c r="P78" s="67">
        <v>96297.571863173682</v>
      </c>
      <c r="Q78" s="67">
        <v>89743.518988977346</v>
      </c>
      <c r="R78" s="67">
        <v>114947.47834831575</v>
      </c>
      <c r="S78" s="67">
        <v>127404.33874598287</v>
      </c>
      <c r="T78" s="67">
        <v>167017.99533921975</v>
      </c>
      <c r="U78" s="67">
        <v>184955.71075016627</v>
      </c>
      <c r="V78" s="67">
        <v>177490.93819125122</v>
      </c>
      <c r="W78" s="67">
        <v>205369.27541040487</v>
      </c>
      <c r="X78" s="67">
        <v>232587.15795521313</v>
      </c>
      <c r="Y78" s="67">
        <v>216757.17584440851</v>
      </c>
      <c r="Z78" s="67">
        <v>190719.38380721619</v>
      </c>
      <c r="AA78" s="67">
        <v>200953.33016178032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3.0322055070447501E-4</v>
      </c>
      <c r="D83" s="8">
        <v>2.8413375023376199E-4</v>
      </c>
      <c r="E83" s="8">
        <v>2.6479548337434398E-4</v>
      </c>
      <c r="F83" s="8">
        <v>2.4747241429961902E-4</v>
      </c>
      <c r="G83" s="8">
        <v>5.8397628875338106E-4</v>
      </c>
      <c r="H83" s="8">
        <v>5.4721677863057701E-4</v>
      </c>
      <c r="I83" s="8">
        <v>5.7339714919593004E-4</v>
      </c>
      <c r="J83" s="8">
        <v>5.554211351748281E-4</v>
      </c>
      <c r="K83" s="8">
        <v>5.5267260635486707E-4</v>
      </c>
      <c r="L83" s="8">
        <v>5.4638655572152397E-4</v>
      </c>
      <c r="M83" s="8">
        <v>5.31705159224789E-4</v>
      </c>
      <c r="N83" s="8">
        <v>5.4118958841924906E-4</v>
      </c>
      <c r="O83" s="8">
        <v>5.4627852764802193E-4</v>
      </c>
      <c r="P83" s="8">
        <v>5.4210782018836797E-4</v>
      </c>
      <c r="Q83" s="8">
        <v>5.2883094014380503E-4</v>
      </c>
      <c r="R83" s="8">
        <v>5.4807052515480105E-4</v>
      </c>
      <c r="S83" s="8">
        <v>5.2535865751373396E-4</v>
      </c>
      <c r="T83" s="8">
        <v>5.1875138225127406E-4</v>
      </c>
      <c r="U83" s="8">
        <v>5.1761107018369606E-4</v>
      </c>
      <c r="V83" s="8">
        <v>5.1377541446632601E-4</v>
      </c>
      <c r="W83" s="8">
        <v>5.2466112702294603E-4</v>
      </c>
      <c r="X83" s="8">
        <v>5.1191497382956097E-4</v>
      </c>
      <c r="Y83" s="8">
        <v>5.0249532949013596E-4</v>
      </c>
      <c r="Z83" s="8">
        <v>5.1093701105381394E-4</v>
      </c>
      <c r="AA83" s="8">
        <v>5.0425740511533606E-4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1.2050595219474341E-3</v>
      </c>
      <c r="D85" s="8">
        <v>1.200698208067918E-3</v>
      </c>
      <c r="E85" s="8">
        <v>1.186961952336314E-3</v>
      </c>
      <c r="F85" s="8">
        <v>1.1093102355193589E-3</v>
      </c>
      <c r="G85" s="8">
        <v>1.2224757742038798E-3</v>
      </c>
      <c r="H85" s="8">
        <v>1.2116619129234161E-3</v>
      </c>
      <c r="I85" s="8">
        <v>1.2886330377277759E-3</v>
      </c>
      <c r="J85" s="8">
        <v>1.2218318721821219E-3</v>
      </c>
      <c r="K85" s="8">
        <v>1.213417408822894E-3</v>
      </c>
      <c r="L85" s="8">
        <v>1.2147729870756589E-3</v>
      </c>
      <c r="M85" s="8">
        <v>1.2099405569042389E-3</v>
      </c>
      <c r="N85" s="8">
        <v>1.215632569133052E-3</v>
      </c>
      <c r="O85" s="8">
        <v>1.2188595303647852E-3</v>
      </c>
      <c r="P85" s="8">
        <v>1.2235855868096021E-3</v>
      </c>
      <c r="Q85" s="8">
        <v>1.208439232319686E-3</v>
      </c>
      <c r="R85" s="8">
        <v>1.265683568819025E-3</v>
      </c>
      <c r="S85" s="8">
        <v>1.2211456858390219E-3</v>
      </c>
      <c r="T85" s="8">
        <v>1.2186404253838373E-3</v>
      </c>
      <c r="U85" s="8">
        <v>1.2376435855848201E-3</v>
      </c>
      <c r="V85" s="8">
        <v>1.226198939211006E-3</v>
      </c>
      <c r="W85" s="8">
        <v>1.308172770911423E-3</v>
      </c>
      <c r="X85" s="8">
        <v>1.2477391273237851E-3</v>
      </c>
      <c r="Y85" s="8">
        <v>1.2300163511669048E-3</v>
      </c>
      <c r="Z85" s="8">
        <v>1.2706671291802861E-3</v>
      </c>
      <c r="AA85" s="8">
        <v>1.2746244619272261E-3</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87406.788345516601</v>
      </c>
      <c r="D88" s="8">
        <v>161065.58510138336</v>
      </c>
      <c r="E88" s="8">
        <v>221360.26463309253</v>
      </c>
      <c r="F88" s="8">
        <v>274158.73427256884</v>
      </c>
      <c r="G88" s="8">
        <v>280744.02637026651</v>
      </c>
      <c r="H88" s="8">
        <v>285258.89231651736</v>
      </c>
      <c r="I88" s="8">
        <v>285863.44165641803</v>
      </c>
      <c r="J88" s="8">
        <v>285278.0177542899</v>
      </c>
      <c r="K88" s="8">
        <v>282849.22973451694</v>
      </c>
      <c r="L88" s="8">
        <v>279773.39610366459</v>
      </c>
      <c r="M88" s="8">
        <v>274125.38354508486</v>
      </c>
      <c r="N88" s="8">
        <v>268656.19412834692</v>
      </c>
      <c r="O88" s="8">
        <v>262672.75603035465</v>
      </c>
      <c r="P88" s="8">
        <v>256939.29015681439</v>
      </c>
      <c r="Q88" s="8">
        <v>239451.89010091074</v>
      </c>
      <c r="R88" s="8">
        <v>223786.81311609148</v>
      </c>
      <c r="S88" s="8">
        <v>209146.55425585143</v>
      </c>
      <c r="T88" s="8">
        <v>195981.42233803021</v>
      </c>
      <c r="U88" s="8">
        <v>182642.84132981562</v>
      </c>
      <c r="V88" s="8">
        <v>170694.24418592991</v>
      </c>
      <c r="W88" s="8">
        <v>159527.33097045522</v>
      </c>
      <c r="X88" s="8">
        <v>149485.57644958136</v>
      </c>
      <c r="Y88" s="8">
        <v>139311.52300465832</v>
      </c>
      <c r="Z88" s="8">
        <v>130197.68514447947</v>
      </c>
      <c r="AA88" s="8">
        <v>121680.07961023613</v>
      </c>
    </row>
    <row r="89" spans="1:27">
      <c r="A89" s="16" t="s">
        <v>26</v>
      </c>
      <c r="B89" s="16" t="s">
        <v>8</v>
      </c>
      <c r="C89" s="8">
        <v>2.485899819954156E-3</v>
      </c>
      <c r="D89" s="8">
        <v>2.9142869745498929E-3</v>
      </c>
      <c r="E89" s="8">
        <v>3.3757208573055751E-3</v>
      </c>
      <c r="F89" s="8">
        <v>3.9656881884408716E-3</v>
      </c>
      <c r="G89" s="8">
        <v>3.7618578084368109E-3</v>
      </c>
      <c r="H89" s="8">
        <v>4.4031318439158957E-3</v>
      </c>
      <c r="I89" s="8">
        <v>4.5535052628751385E-3</v>
      </c>
      <c r="J89" s="8">
        <v>4.475416865076005E-3</v>
      </c>
      <c r="K89" s="8">
        <v>4.1982128011296528E-3</v>
      </c>
      <c r="L89" s="8">
        <v>4.0002094041447682E-3</v>
      </c>
      <c r="M89" s="8">
        <v>3.7887892146621048E-3</v>
      </c>
      <c r="N89" s="8">
        <v>3.6526584426900448E-3</v>
      </c>
      <c r="O89" s="8">
        <v>3.43223494347794E-3</v>
      </c>
      <c r="P89" s="8">
        <v>4.2598852852032878E-3</v>
      </c>
      <c r="Q89" s="8">
        <v>4.0281484701711195E-3</v>
      </c>
      <c r="R89" s="8">
        <v>3.920955371195859E-3</v>
      </c>
      <c r="S89" s="8">
        <v>3.8364314714763614E-3</v>
      </c>
      <c r="T89" s="8">
        <v>3.6523094021517011E-3</v>
      </c>
      <c r="U89" s="8">
        <v>3.5006896385881142E-3</v>
      </c>
      <c r="V89" s="8">
        <v>3.363530661507289E-3</v>
      </c>
      <c r="W89" s="8">
        <v>3.293810399168858E-3</v>
      </c>
      <c r="X89" s="8">
        <v>3.1904836326531807E-3</v>
      </c>
      <c r="Y89" s="8">
        <v>3.0772889618274897E-3</v>
      </c>
      <c r="Z89" s="8">
        <v>2.983288019184373E-3</v>
      </c>
      <c r="AA89" s="8">
        <v>2.8558147366512226E-3</v>
      </c>
    </row>
    <row r="90" spans="1:27">
      <c r="A90" s="16" t="s">
        <v>26</v>
      </c>
      <c r="B90" s="16" t="s">
        <v>83</v>
      </c>
      <c r="C90" s="8">
        <v>1.834355358897544E-2</v>
      </c>
      <c r="D90" s="8">
        <v>1.7780067743679372E-2</v>
      </c>
      <c r="E90" s="8">
        <v>1.6569948584927861E-2</v>
      </c>
      <c r="F90" s="8">
        <v>1.5485933252628689E-2</v>
      </c>
      <c r="G90" s="8">
        <v>1.4472834811509759E-2</v>
      </c>
      <c r="H90" s="8">
        <v>1.3649649855927337E-2</v>
      </c>
      <c r="I90" s="8">
        <v>1.3180435540877219E-2</v>
      </c>
      <c r="J90" s="8">
        <v>1.2708069628483051E-2</v>
      </c>
      <c r="K90" s="8">
        <v>1.251747979327039E-2</v>
      </c>
      <c r="L90" s="8">
        <v>1.2806173474262109E-2</v>
      </c>
      <c r="M90" s="8">
        <v>1.2619332023889559E-2</v>
      </c>
      <c r="N90" s="8">
        <v>1.2841321705837771E-2</v>
      </c>
      <c r="O90" s="8">
        <v>1.2870131553609341E-2</v>
      </c>
      <c r="P90" s="8">
        <v>1.3883433268134869E-2</v>
      </c>
      <c r="Q90" s="8">
        <v>1.3685296791893869E-2</v>
      </c>
      <c r="R90" s="8">
        <v>1.473349385760545E-2</v>
      </c>
      <c r="S90" s="8">
        <v>1.397241454721714E-2</v>
      </c>
      <c r="T90" s="8">
        <v>1.3844866891382712E-2</v>
      </c>
      <c r="U90" s="8">
        <v>1.407670203736682E-2</v>
      </c>
      <c r="V90" s="8">
        <v>1.361495773178375E-2</v>
      </c>
      <c r="W90" s="8">
        <v>1.343504570636289E-2</v>
      </c>
      <c r="X90" s="8">
        <v>1.262758800763197E-2</v>
      </c>
      <c r="Y90" s="8">
        <v>1.232880274917301E-2</v>
      </c>
      <c r="Z90" s="8">
        <v>1.264785151804911E-2</v>
      </c>
      <c r="AA90" s="8">
        <v>1.2610637164041802E-2</v>
      </c>
    </row>
    <row r="91" spans="1:27">
      <c r="A91" s="16" t="s">
        <v>26</v>
      </c>
      <c r="B91" s="16" t="s">
        <v>192</v>
      </c>
      <c r="C91" s="8">
        <v>0</v>
      </c>
      <c r="D91" s="8">
        <v>0</v>
      </c>
      <c r="E91" s="8">
        <v>1.0346094052268089E-2</v>
      </c>
      <c r="F91" s="8">
        <v>9.9562688700495401E-3</v>
      </c>
      <c r="G91" s="8">
        <v>1.15652742155598E-2</v>
      </c>
      <c r="H91" s="8">
        <v>1.14018621655662E-2</v>
      </c>
      <c r="I91" s="8">
        <v>1.2216332135610771E-2</v>
      </c>
      <c r="J91" s="8">
        <v>1.2041267167382561E-2</v>
      </c>
      <c r="K91" s="8">
        <v>1.1658982212101541E-2</v>
      </c>
      <c r="L91" s="8">
        <v>1.1749161060833622E-2</v>
      </c>
      <c r="M91" s="8">
        <v>1.1590075631948469E-2</v>
      </c>
      <c r="N91" s="8">
        <v>1.1568410474884619E-2</v>
      </c>
      <c r="O91" s="8">
        <v>1.156713328814428E-2</v>
      </c>
      <c r="P91" s="8">
        <v>1.160948770207264E-2</v>
      </c>
      <c r="Q91" s="8">
        <v>1.15571164238656E-2</v>
      </c>
      <c r="R91" s="8">
        <v>1.1897178671099989E-2</v>
      </c>
      <c r="S91" s="8">
        <v>1.1687174525471569E-2</v>
      </c>
      <c r="T91" s="8">
        <v>1.1634166172949729E-2</v>
      </c>
      <c r="U91" s="8">
        <v>1.1726769823854531E-2</v>
      </c>
      <c r="V91" s="8">
        <v>1.1606329345042209E-2</v>
      </c>
      <c r="W91" s="8">
        <v>1.2032102742037379E-2</v>
      </c>
      <c r="X91" s="8">
        <v>1.1644124918059192E-2</v>
      </c>
      <c r="Y91" s="8">
        <v>1.1458514790918219E-2</v>
      </c>
      <c r="Z91" s="8">
        <v>1.180072142445443E-2</v>
      </c>
      <c r="AA91" s="8">
        <v>1.1568321393740998E-2</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87406.810683250078</v>
      </c>
      <c r="D93" s="67">
        <v>161065.60728057005</v>
      </c>
      <c r="E93" s="67">
        <v>221360.29637661346</v>
      </c>
      <c r="F93" s="67">
        <v>274158.76503724174</v>
      </c>
      <c r="G93" s="67">
        <v>280744.05797668541</v>
      </c>
      <c r="H93" s="67">
        <v>285258.9235300399</v>
      </c>
      <c r="I93" s="67">
        <v>285863.47346872115</v>
      </c>
      <c r="J93" s="67">
        <v>285278.04875629657</v>
      </c>
      <c r="K93" s="67">
        <v>282849.25987528171</v>
      </c>
      <c r="L93" s="67">
        <v>279773.42642036808</v>
      </c>
      <c r="M93" s="67">
        <v>274125.41328492743</v>
      </c>
      <c r="N93" s="67">
        <v>268656.22394755972</v>
      </c>
      <c r="O93" s="67">
        <v>262672.78566499247</v>
      </c>
      <c r="P93" s="67">
        <v>256939.32167531407</v>
      </c>
      <c r="Q93" s="67">
        <v>239451.92110874262</v>
      </c>
      <c r="R93" s="67">
        <v>223786.84548147346</v>
      </c>
      <c r="S93" s="67">
        <v>209146.58549837631</v>
      </c>
      <c r="T93" s="67">
        <v>195981.45320676448</v>
      </c>
      <c r="U93" s="67">
        <v>182642.87238923178</v>
      </c>
      <c r="V93" s="67">
        <v>170694.27451072205</v>
      </c>
      <c r="W93" s="67">
        <v>159527.36156424796</v>
      </c>
      <c r="X93" s="67">
        <v>149485.60567143204</v>
      </c>
      <c r="Y93" s="67">
        <v>139311.5516017765</v>
      </c>
      <c r="Z93" s="67">
        <v>130197.71435794457</v>
      </c>
      <c r="AA93" s="67">
        <v>121680.10842389129</v>
      </c>
    </row>
  </sheetData>
  <sheetProtection algorithmName="SHA-512" hashValue="SrE9V6Pb2LXlVVBm6bzmHusiKA1Mp40VRk1Qej95IOc737w/ws4+Q4Jnq+rBRCk+F3KGitwNgX7nN2nBGrQePg==" saltValue="oyTxZBn7/TA40acxheZY3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EBF2-629F-4C16-9539-EF398CB684D4}">
  <sheetPr codeName="Sheet37">
    <tabColor rgb="FF57E188"/>
  </sheetPr>
  <dimension ref="A1:AA95"/>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85546875" bestFit="1" customWidth="1"/>
    <col min="6" max="6" width="12" bestFit="1" customWidth="1"/>
    <col min="7" max="7" width="10.85546875" bestFit="1" customWidth="1"/>
    <col min="8" max="10" width="8" bestFit="1" customWidth="1"/>
    <col min="11" max="11" width="10.85546875" bestFit="1" customWidth="1"/>
    <col min="12" max="12" width="9.85546875" bestFit="1" customWidth="1"/>
    <col min="13" max="14" width="8" bestFit="1" customWidth="1"/>
    <col min="15" max="15" width="10.85546875" bestFit="1" customWidth="1"/>
    <col min="16" max="16" width="8" bestFit="1" customWidth="1"/>
    <col min="17" max="17" width="10.85546875" bestFit="1" customWidth="1"/>
    <col min="18" max="27" width="8" bestFit="1" customWidth="1"/>
    <col min="28" max="31" width="9.42578125" customWidth="1"/>
  </cols>
  <sheetData>
    <row r="1" spans="1:27" ht="23.25" customHeight="1">
      <c r="A1" s="65" t="s">
        <v>230</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44</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50147.42207390126</v>
      </c>
      <c r="F6" s="8">
        <v>434950.38166065817</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1.09715770674498E-4</v>
      </c>
      <c r="E7" s="8">
        <v>2.407685705469152E-3</v>
      </c>
      <c r="F7" s="8">
        <v>125273.9436189525</v>
      </c>
      <c r="G7" s="8">
        <v>2.3317472644056801E-5</v>
      </c>
      <c r="H7" s="8">
        <v>3.2123240831891997E-5</v>
      </c>
      <c r="I7" s="8">
        <v>0</v>
      </c>
      <c r="J7" s="8">
        <v>0</v>
      </c>
      <c r="K7" s="8">
        <v>2.3980315125345E-4</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71">
        <v>0</v>
      </c>
      <c r="D18" s="71">
        <v>1.09715770674498E-4</v>
      </c>
      <c r="E18" s="71">
        <v>50147.424481586968</v>
      </c>
      <c r="F18" s="71">
        <v>560224.3252796107</v>
      </c>
      <c r="G18" s="71">
        <v>2.3317472644056801E-5</v>
      </c>
      <c r="H18" s="71">
        <v>3.2123240831891997E-5</v>
      </c>
      <c r="I18" s="71">
        <v>0</v>
      </c>
      <c r="J18" s="71">
        <v>0</v>
      </c>
      <c r="K18" s="71">
        <v>2.3980315125345E-4</v>
      </c>
      <c r="L18" s="71">
        <v>0</v>
      </c>
      <c r="M18" s="71">
        <v>0</v>
      </c>
      <c r="N18" s="71">
        <v>0</v>
      </c>
      <c r="O18" s="71">
        <v>0</v>
      </c>
      <c r="P18" s="71">
        <v>0</v>
      </c>
      <c r="Q18" s="71">
        <v>0</v>
      </c>
      <c r="R18" s="71">
        <v>0</v>
      </c>
      <c r="S18" s="71">
        <v>0</v>
      </c>
      <c r="T18" s="71">
        <v>0</v>
      </c>
      <c r="U18" s="71">
        <v>0</v>
      </c>
      <c r="V18" s="71">
        <v>0</v>
      </c>
      <c r="W18" s="71">
        <v>0</v>
      </c>
      <c r="X18" s="71">
        <v>0</v>
      </c>
      <c r="Y18" s="71">
        <v>0</v>
      </c>
      <c r="Z18" s="71">
        <v>0</v>
      </c>
      <c r="AA18" s="71">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3.043057040204058E-3</v>
      </c>
      <c r="F21" s="8">
        <v>143401.92832762594</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71">
        <v>0</v>
      </c>
      <c r="D33" s="71">
        <v>0</v>
      </c>
      <c r="E33" s="71">
        <v>3.043057040204058E-3</v>
      </c>
      <c r="F33" s="71">
        <v>143401.92832762594</v>
      </c>
      <c r="G33" s="71">
        <v>0</v>
      </c>
      <c r="H33" s="71">
        <v>0</v>
      </c>
      <c r="I33" s="71">
        <v>0</v>
      </c>
      <c r="J33" s="71">
        <v>0</v>
      </c>
      <c r="K33" s="71">
        <v>0</v>
      </c>
      <c r="L33" s="71">
        <v>0</v>
      </c>
      <c r="M33" s="71">
        <v>0</v>
      </c>
      <c r="N33" s="71">
        <v>0</v>
      </c>
      <c r="O33" s="71">
        <v>0</v>
      </c>
      <c r="P33" s="71">
        <v>0</v>
      </c>
      <c r="Q33" s="71">
        <v>0</v>
      </c>
      <c r="R33" s="71">
        <v>0</v>
      </c>
      <c r="S33" s="71">
        <v>0</v>
      </c>
      <c r="T33" s="71">
        <v>0</v>
      </c>
      <c r="U33" s="71">
        <v>0</v>
      </c>
      <c r="V33" s="71">
        <v>0</v>
      </c>
      <c r="W33" s="71">
        <v>0</v>
      </c>
      <c r="X33" s="71">
        <v>0</v>
      </c>
      <c r="Y33" s="71">
        <v>0</v>
      </c>
      <c r="Z33" s="71">
        <v>0</v>
      </c>
      <c r="AA33" s="71">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50147.419030844219</v>
      </c>
      <c r="F36" s="8">
        <v>291548.4533330322</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71">
        <v>0</v>
      </c>
      <c r="D48" s="71">
        <v>0</v>
      </c>
      <c r="E48" s="71">
        <v>50147.419030844219</v>
      </c>
      <c r="F48" s="71">
        <v>291548.4533330322</v>
      </c>
      <c r="G48" s="71">
        <v>0</v>
      </c>
      <c r="H48" s="71">
        <v>0</v>
      </c>
      <c r="I48" s="71">
        <v>0</v>
      </c>
      <c r="J48" s="71">
        <v>0</v>
      </c>
      <c r="K48" s="71">
        <v>0</v>
      </c>
      <c r="L48" s="71">
        <v>0</v>
      </c>
      <c r="M48" s="71">
        <v>0</v>
      </c>
      <c r="N48" s="71">
        <v>0</v>
      </c>
      <c r="O48" s="71">
        <v>0</v>
      </c>
      <c r="P48" s="71">
        <v>0</v>
      </c>
      <c r="Q48" s="71">
        <v>0</v>
      </c>
      <c r="R48" s="71">
        <v>0</v>
      </c>
      <c r="S48" s="71">
        <v>0</v>
      </c>
      <c r="T48" s="71">
        <v>0</v>
      </c>
      <c r="U48" s="71">
        <v>0</v>
      </c>
      <c r="V48" s="71">
        <v>0</v>
      </c>
      <c r="W48" s="71">
        <v>0</v>
      </c>
      <c r="X48" s="71">
        <v>0</v>
      </c>
      <c r="Y48" s="71">
        <v>0</v>
      </c>
      <c r="Z48" s="71">
        <v>0</v>
      </c>
      <c r="AA48" s="71">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1.09715770674498E-4</v>
      </c>
      <c r="E52" s="8">
        <v>2.407685705469152E-3</v>
      </c>
      <c r="F52" s="8">
        <v>125273.9436189525</v>
      </c>
      <c r="G52" s="8">
        <v>2.3317472644056801E-5</v>
      </c>
      <c r="H52" s="8">
        <v>3.2123240831891997E-5</v>
      </c>
      <c r="I52" s="8">
        <v>0</v>
      </c>
      <c r="J52" s="8">
        <v>0</v>
      </c>
      <c r="K52" s="8">
        <v>2.3980315125345E-4</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71">
        <v>0</v>
      </c>
      <c r="D63" s="71">
        <v>1.09715770674498E-4</v>
      </c>
      <c r="E63" s="71">
        <v>2.407685705469152E-3</v>
      </c>
      <c r="F63" s="71">
        <v>125273.9436189525</v>
      </c>
      <c r="G63" s="71">
        <v>2.3317472644056801E-5</v>
      </c>
      <c r="H63" s="71">
        <v>3.2123240831891997E-5</v>
      </c>
      <c r="I63" s="71">
        <v>0</v>
      </c>
      <c r="J63" s="71">
        <v>0</v>
      </c>
      <c r="K63" s="71">
        <v>2.3980315125345E-4</v>
      </c>
      <c r="L63" s="71">
        <v>0</v>
      </c>
      <c r="M63" s="71">
        <v>0</v>
      </c>
      <c r="N63" s="71">
        <v>0</v>
      </c>
      <c r="O63" s="71">
        <v>0</v>
      </c>
      <c r="P63" s="71">
        <v>0</v>
      </c>
      <c r="Q63" s="71">
        <v>0</v>
      </c>
      <c r="R63" s="71">
        <v>0</v>
      </c>
      <c r="S63" s="71">
        <v>0</v>
      </c>
      <c r="T63" s="71">
        <v>0</v>
      </c>
      <c r="U63" s="71">
        <v>0</v>
      </c>
      <c r="V63" s="71">
        <v>0</v>
      </c>
      <c r="W63" s="71">
        <v>0</v>
      </c>
      <c r="X63" s="71">
        <v>0</v>
      </c>
      <c r="Y63" s="71">
        <v>0</v>
      </c>
      <c r="Z63" s="71">
        <v>0</v>
      </c>
      <c r="AA63" s="71">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71">
        <v>0</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71">
        <v>0</v>
      </c>
      <c r="D93" s="71">
        <v>0</v>
      </c>
      <c r="E93" s="71">
        <v>0</v>
      </c>
      <c r="F93" s="71">
        <v>0</v>
      </c>
      <c r="G93" s="71">
        <v>0</v>
      </c>
      <c r="H93" s="71">
        <v>0</v>
      </c>
      <c r="I93" s="71">
        <v>0</v>
      </c>
      <c r="J93" s="71">
        <v>0</v>
      </c>
      <c r="K93" s="71">
        <v>0</v>
      </c>
      <c r="L93" s="71">
        <v>0</v>
      </c>
      <c r="M93" s="71">
        <v>0</v>
      </c>
      <c r="N93" s="71">
        <v>0</v>
      </c>
      <c r="O93" s="71">
        <v>0</v>
      </c>
      <c r="P93" s="71">
        <v>0</v>
      </c>
      <c r="Q93" s="71">
        <v>0</v>
      </c>
      <c r="R93" s="71">
        <v>0</v>
      </c>
      <c r="S93" s="71">
        <v>0</v>
      </c>
      <c r="T93" s="71">
        <v>0</v>
      </c>
      <c r="U93" s="71">
        <v>0</v>
      </c>
      <c r="V93" s="71">
        <v>0</v>
      </c>
      <c r="W93" s="71">
        <v>0</v>
      </c>
      <c r="X93" s="71">
        <v>0</v>
      </c>
      <c r="Y93" s="71">
        <v>0</v>
      </c>
      <c r="Z93" s="71">
        <v>0</v>
      </c>
      <c r="AA93" s="71">
        <v>0</v>
      </c>
    </row>
    <row r="95" spans="1:27" collapsed="1"/>
  </sheetData>
  <sheetProtection algorithmName="SHA-512" hashValue="fDWqd84SCfhGuoBOKHhHzkRxKvD3ZRY9j33xZwdreOe9dtDU81dft+keh3sDoVBk2oELx+04YPJD6s5+BD+hZA==" saltValue="DKPFTLecYnCWjz6TXHenm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5"/>
  <cols>
    <col min="1" max="1" width="11.5703125" bestFit="1" customWidth="1"/>
    <col min="2" max="2" width="3.5703125" bestFit="1" customWidth="1"/>
    <col min="3" max="3" width="66.7109375" customWidth="1"/>
    <col min="4" max="24" width="9.42578125" customWidth="1"/>
  </cols>
  <sheetData>
    <row r="1" spans="1:3">
      <c r="A1" s="1" t="s">
        <v>0</v>
      </c>
    </row>
    <row r="3" spans="1:3">
      <c r="A3" s="20">
        <v>45863</v>
      </c>
      <c r="B3" s="21">
        <v>1</v>
      </c>
      <c r="C3" s="22" t="s">
        <v>250</v>
      </c>
    </row>
    <row r="4" spans="1:3">
      <c r="A4" s="2">
        <v>45904</v>
      </c>
      <c r="B4" s="21">
        <v>1.1000000000000001</v>
      </c>
      <c r="C4" t="s">
        <v>275</v>
      </c>
    </row>
    <row r="6" spans="1:3">
      <c r="A6" s="2"/>
      <c r="B6" s="3"/>
    </row>
    <row r="7" spans="1:3">
      <c r="A7" s="2"/>
      <c r="B7" s="3"/>
    </row>
    <row r="8" spans="1:3">
      <c r="A8" s="2"/>
      <c r="B8" s="3"/>
    </row>
    <row r="9" spans="1:3">
      <c r="A9" s="2"/>
      <c r="B9" s="3"/>
    </row>
    <row r="10" spans="1:3">
      <c r="A10" s="2"/>
      <c r="B10" s="3"/>
    </row>
    <row r="11" spans="1:3">
      <c r="A11" s="2"/>
      <c r="B11" s="3"/>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sheetData>
  <sheetProtection algorithmName="SHA-512" hashValue="9tGUz2uSFCETixui8mfvzGc5xP8GABSNcH5P9rgG7av30ovpYBjppv4Wo5dBCFlpYeOcE5EaXSn/glFA8ghKgw==" saltValue="pi1cb1R2xrAi95j9Vh/AQw=="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F07F-1685-47E8-AA47-970599F238EB}">
  <sheetPr codeName="Sheet38">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231</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5" customHeight="1">
      <c r="A2" s="19" t="s">
        <v>68</v>
      </c>
      <c r="B2" s="79" t="s">
        <v>219</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14</v>
      </c>
      <c r="C6" s="8">
        <v>12.936564727075115</v>
      </c>
      <c r="D6" s="8">
        <v>4126.9363821468141</v>
      </c>
      <c r="E6" s="8">
        <v>25498.085662893114</v>
      </c>
      <c r="F6" s="8">
        <v>36312.389152219519</v>
      </c>
      <c r="G6" s="8">
        <v>33936.812282470433</v>
      </c>
      <c r="H6" s="8">
        <v>31800.594394031519</v>
      </c>
      <c r="I6" s="8">
        <v>29636.232082699124</v>
      </c>
      <c r="J6" s="8">
        <v>27697.413154922691</v>
      </c>
      <c r="K6" s="8">
        <v>25885.432849141587</v>
      </c>
      <c r="L6" s="8">
        <v>24256.024518252299</v>
      </c>
      <c r="M6" s="8">
        <v>22605.148920980297</v>
      </c>
      <c r="N6" s="8">
        <v>21126.307398630095</v>
      </c>
      <c r="O6" s="8">
        <v>19744.212518154091</v>
      </c>
      <c r="P6" s="8">
        <v>18501.375106892774</v>
      </c>
      <c r="Q6" s="8">
        <v>17242.163456351136</v>
      </c>
      <c r="R6" s="8">
        <v>16114.171451856335</v>
      </c>
      <c r="S6" s="8">
        <v>15059.97331756942</v>
      </c>
      <c r="T6" s="8">
        <v>14111.99434805405</v>
      </c>
      <c r="U6" s="8">
        <v>13151.525865784948</v>
      </c>
      <c r="V6" s="8">
        <v>12291.145700276087</v>
      </c>
      <c r="W6" s="8">
        <v>11487.052057725923</v>
      </c>
      <c r="X6" s="8">
        <v>10763.977492325999</v>
      </c>
      <c r="Y6" s="8">
        <v>10031.376497403353</v>
      </c>
      <c r="Z6" s="8">
        <v>9375.1182250706388</v>
      </c>
      <c r="AA6" s="8">
        <v>9529.9492518103561</v>
      </c>
    </row>
    <row r="7" spans="1:27">
      <c r="A7" s="16" t="s">
        <v>23</v>
      </c>
      <c r="B7" s="16" t="s">
        <v>14</v>
      </c>
      <c r="C7" s="8">
        <v>1.2036989024052844E-3</v>
      </c>
      <c r="D7" s="8">
        <v>1.2074289260953282E-3</v>
      </c>
      <c r="E7" s="8">
        <v>1.2047271719134991E-3</v>
      </c>
      <c r="F7" s="8">
        <v>9061.0458686136626</v>
      </c>
      <c r="G7" s="8">
        <v>8468.2672450398459</v>
      </c>
      <c r="H7" s="8">
        <v>7935.4071943351255</v>
      </c>
      <c r="I7" s="8">
        <v>7395.3200016866685</v>
      </c>
      <c r="J7" s="8">
        <v>6911.5140966142117</v>
      </c>
      <c r="K7" s="8">
        <v>6459.3590499624079</v>
      </c>
      <c r="L7" s="8">
        <v>6052.7623549195359</v>
      </c>
      <c r="M7" s="8">
        <v>5640.8087889275366</v>
      </c>
      <c r="N7" s="8">
        <v>5271.7839908089027</v>
      </c>
      <c r="O7" s="8">
        <v>4926.901002100125</v>
      </c>
      <c r="P7" s="8">
        <v>4616.7678250619692</v>
      </c>
      <c r="Q7" s="8">
        <v>4302.5486762227338</v>
      </c>
      <c r="R7" s="8">
        <v>4021.0736116138551</v>
      </c>
      <c r="S7" s="8">
        <v>3758.3217326288641</v>
      </c>
      <c r="T7" s="8">
        <v>3521.7470316994359</v>
      </c>
      <c r="U7" s="8">
        <v>3282.6104240206291</v>
      </c>
      <c r="V7" s="8">
        <v>3067.8602920712938</v>
      </c>
      <c r="W7" s="8">
        <v>2867.159249831469</v>
      </c>
      <c r="X7" s="8">
        <v>2693.2861975434012</v>
      </c>
      <c r="Y7" s="8">
        <v>2538.4365075171672</v>
      </c>
      <c r="Z7" s="8">
        <v>2372.7619304202453</v>
      </c>
      <c r="AA7" s="8">
        <v>2266.8595843801359</v>
      </c>
    </row>
    <row r="8" spans="1:27">
      <c r="A8" s="16" t="s">
        <v>24</v>
      </c>
      <c r="B8" s="16" t="s">
        <v>14</v>
      </c>
      <c r="C8" s="8">
        <v>5.6171281860385404E-6</v>
      </c>
      <c r="D8" s="8">
        <v>6.38898241331668E-6</v>
      </c>
      <c r="E8" s="8">
        <v>7.3406141698819702E-6</v>
      </c>
      <c r="F8" s="8">
        <v>7.8495738229506906E-6</v>
      </c>
      <c r="G8" s="8">
        <v>8.2458422933288105E-6</v>
      </c>
      <c r="H8" s="8">
        <v>8.5420852386724204E-6</v>
      </c>
      <c r="I8" s="8">
        <v>8.7668035017749E-6</v>
      </c>
      <c r="J8" s="8">
        <v>8.8558670784702884E-6</v>
      </c>
      <c r="K8" s="8">
        <v>8.8165096067566398E-6</v>
      </c>
      <c r="L8" s="8">
        <v>8.9797002403024897E-6</v>
      </c>
      <c r="M8" s="8">
        <v>9.2530225297876086E-6</v>
      </c>
      <c r="N8" s="8">
        <v>9.7326871396022498E-6</v>
      </c>
      <c r="O8" s="8">
        <v>1.0059027785192E-5</v>
      </c>
      <c r="P8" s="8">
        <v>1.03293473968753E-5</v>
      </c>
      <c r="Q8" s="8">
        <v>1473.5414966049939</v>
      </c>
      <c r="R8" s="8">
        <v>1896.8547154476435</v>
      </c>
      <c r="S8" s="8">
        <v>3325.6430012624369</v>
      </c>
      <c r="T8" s="8">
        <v>3116.3040100170965</v>
      </c>
      <c r="U8" s="8">
        <v>2904.2070018571694</v>
      </c>
      <c r="V8" s="8">
        <v>2714.2121514145852</v>
      </c>
      <c r="W8" s="8">
        <v>2536.6468708564485</v>
      </c>
      <c r="X8" s="8">
        <v>2376.9727581836842</v>
      </c>
      <c r="Y8" s="8">
        <v>2215.1949575005774</v>
      </c>
      <c r="Z8" s="8">
        <v>2070.2756618276317</v>
      </c>
      <c r="AA8" s="8">
        <v>1934.837068676529</v>
      </c>
    </row>
    <row r="9" spans="1:27">
      <c r="A9" s="16" t="s">
        <v>25</v>
      </c>
      <c r="B9" s="16" t="s">
        <v>14</v>
      </c>
      <c r="C9" s="8">
        <v>136.90488166097521</v>
      </c>
      <c r="D9" s="8">
        <v>128.28720866180947</v>
      </c>
      <c r="E9" s="8">
        <v>119.55599348459329</v>
      </c>
      <c r="F9" s="8">
        <v>298.36298640430965</v>
      </c>
      <c r="G9" s="8">
        <v>278.84391434563418</v>
      </c>
      <c r="H9" s="8">
        <v>261.29155013980886</v>
      </c>
      <c r="I9" s="8">
        <v>243.50793540248273</v>
      </c>
      <c r="J9" s="8">
        <v>227.57751236833198</v>
      </c>
      <c r="K9" s="8">
        <v>212.6892665992666</v>
      </c>
      <c r="L9" s="8">
        <v>199.30113481214056</v>
      </c>
      <c r="M9" s="8">
        <v>185.73661581280379</v>
      </c>
      <c r="N9" s="8">
        <v>173.58562530863668</v>
      </c>
      <c r="O9" s="8">
        <v>162.2295605663831</v>
      </c>
      <c r="P9" s="8">
        <v>152.01773799570253</v>
      </c>
      <c r="Q9" s="8">
        <v>141.67140614081902</v>
      </c>
      <c r="R9" s="8">
        <v>132.40405065021585</v>
      </c>
      <c r="S9" s="8">
        <v>123.74221216274795</v>
      </c>
      <c r="T9" s="8">
        <v>115.95303235908027</v>
      </c>
      <c r="U9" s="8">
        <v>108.06181405396572</v>
      </c>
      <c r="V9" s="8">
        <v>100.99236192186972</v>
      </c>
      <c r="W9" s="8">
        <v>94.385392665433315</v>
      </c>
      <c r="X9" s="8">
        <v>88.444145996420929</v>
      </c>
      <c r="Y9" s="8">
        <v>82.424669008947049</v>
      </c>
      <c r="Z9" s="8">
        <v>77.03366738861628</v>
      </c>
      <c r="AA9" s="8">
        <v>72.000541640152832</v>
      </c>
    </row>
    <row r="10" spans="1:27">
      <c r="A10" s="16" t="s">
        <v>26</v>
      </c>
      <c r="B10" s="16" t="s">
        <v>14</v>
      </c>
      <c r="C10" s="8">
        <v>9.9478606152477097E-6</v>
      </c>
      <c r="D10" s="8">
        <v>9.3216734052035082E-6</v>
      </c>
      <c r="E10" s="8">
        <v>8.6872362510891112E-6</v>
      </c>
      <c r="F10" s="8">
        <v>8.1189123819340988E-6</v>
      </c>
      <c r="G10" s="8">
        <v>130.71629668649231</v>
      </c>
      <c r="H10" s="8">
        <v>143.0858329141673</v>
      </c>
      <c r="I10" s="8">
        <v>133.34735117292738</v>
      </c>
      <c r="J10" s="8">
        <v>124.62369449704154</v>
      </c>
      <c r="K10" s="8">
        <v>116.47074427995481</v>
      </c>
      <c r="L10" s="8">
        <v>109.13927128158157</v>
      </c>
      <c r="M10" s="8">
        <v>101.71120696153579</v>
      </c>
      <c r="N10" s="8">
        <v>95.057204560110719</v>
      </c>
      <c r="O10" s="8">
        <v>88.83851079064037</v>
      </c>
      <c r="P10" s="8">
        <v>83.24640178998871</v>
      </c>
      <c r="Q10" s="8">
        <v>77.580618362584929</v>
      </c>
      <c r="R10" s="8">
        <v>72.505254051490468</v>
      </c>
      <c r="S10" s="8">
        <v>67.761923429328036</v>
      </c>
      <c r="T10" s="8">
        <v>63.496524296918068</v>
      </c>
      <c r="U10" s="8">
        <v>59.174940095247287</v>
      </c>
      <c r="V10" s="8">
        <v>58.978003420328832</v>
      </c>
      <c r="W10" s="8">
        <v>55.119635101438114</v>
      </c>
      <c r="X10" s="8">
        <v>51.650034700069327</v>
      </c>
      <c r="Y10" s="8">
        <v>48.134716934757584</v>
      </c>
      <c r="Z10" s="8">
        <v>44.985726580978984</v>
      </c>
      <c r="AA10" s="8">
        <v>42.04274384949089</v>
      </c>
    </row>
    <row r="11" spans="1:27">
      <c r="A11" s="72" t="s">
        <v>16</v>
      </c>
      <c r="B11" s="72" t="s">
        <v>82</v>
      </c>
      <c r="C11" s="71">
        <v>149.84266565194153</v>
      </c>
      <c r="D11" s="71">
        <v>4255.2248139482053</v>
      </c>
      <c r="E11" s="71">
        <v>25617.64287713273</v>
      </c>
      <c r="F11" s="71">
        <v>45671.798023205978</v>
      </c>
      <c r="G11" s="71">
        <v>42814.639746788249</v>
      </c>
      <c r="H11" s="71">
        <v>40140.378979962705</v>
      </c>
      <c r="I11" s="71">
        <v>37408.407379728007</v>
      </c>
      <c r="J11" s="71">
        <v>34961.128467258146</v>
      </c>
      <c r="K11" s="71">
        <v>32673.951918799728</v>
      </c>
      <c r="L11" s="71">
        <v>30617.227288245256</v>
      </c>
      <c r="M11" s="71">
        <v>28533.405541935193</v>
      </c>
      <c r="N11" s="71">
        <v>26666.73422904043</v>
      </c>
      <c r="O11" s="71">
        <v>24922.181601670265</v>
      </c>
      <c r="P11" s="71">
        <v>23353.407082069778</v>
      </c>
      <c r="Q11" s="71">
        <v>23237.50565368227</v>
      </c>
      <c r="R11" s="71">
        <v>22237.009083619541</v>
      </c>
      <c r="S11" s="71">
        <v>22335.442187052799</v>
      </c>
      <c r="T11" s="71">
        <v>20929.494946426581</v>
      </c>
      <c r="U11" s="71">
        <v>19505.580045811959</v>
      </c>
      <c r="V11" s="71">
        <v>18233.188509104162</v>
      </c>
      <c r="W11" s="71">
        <v>17040.363206180711</v>
      </c>
      <c r="X11" s="71">
        <v>15974.330628749574</v>
      </c>
      <c r="Y11" s="71">
        <v>14915.567348364804</v>
      </c>
      <c r="Z11" s="71">
        <v>13940.175211288109</v>
      </c>
      <c r="AA11" s="71">
        <v>13845.689190356665</v>
      </c>
    </row>
  </sheetData>
  <sheetProtection algorithmName="SHA-512" hashValue="NNg22fV5UiAqExrtIr3IBmoFWD7zIwKu9wLGZdbzr/LbD+jX65UjE1B759oqdKCFevCYXpjWw3oBlLW/6UevKg==" saltValue="EzQ4GAxZR/sPFaAekq+iFg=="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B00E-185D-4ECA-BD18-1BB9EEC45DAD}">
  <sheetPr codeName="Sheet39">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232</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6</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6</v>
      </c>
      <c r="C6" s="8">
        <v>3.0673601560000001E-3</v>
      </c>
      <c r="D6" s="8">
        <v>6418.6823926818997</v>
      </c>
      <c r="E6" s="8">
        <v>3.1432519590000011E-3</v>
      </c>
      <c r="F6" s="8">
        <v>80883.586765</v>
      </c>
      <c r="G6" s="8">
        <v>3.1707753539999993E-3</v>
      </c>
      <c r="H6" s="8">
        <v>3.1928156349999995E-3</v>
      </c>
      <c r="I6" s="8">
        <v>1416.6179613847585</v>
      </c>
      <c r="J6" s="8">
        <v>3.2132327840000002E-3</v>
      </c>
      <c r="K6" s="8">
        <v>3.0442837580000001E-3</v>
      </c>
      <c r="L6" s="8">
        <v>2.9869146030000004E-3</v>
      </c>
      <c r="M6" s="8">
        <v>3.0325653939999998E-3</v>
      </c>
      <c r="N6" s="8">
        <v>3.1049961250000009E-3</v>
      </c>
      <c r="O6" s="8">
        <v>3.1504345760000004E-3</v>
      </c>
      <c r="P6" s="8">
        <v>16.180849302327001</v>
      </c>
      <c r="Q6" s="8">
        <v>3.2449396999999999E-3</v>
      </c>
      <c r="R6" s="8">
        <v>1243.7588825458897</v>
      </c>
      <c r="S6" s="8">
        <v>2077.7064822350444</v>
      </c>
      <c r="T6" s="8">
        <v>655.92437186628024</v>
      </c>
      <c r="U6" s="8">
        <v>115.221686839277</v>
      </c>
      <c r="V6" s="8">
        <v>2.7533527926059991</v>
      </c>
      <c r="W6" s="8">
        <v>57.151986018816004</v>
      </c>
      <c r="X6" s="8">
        <v>27.129712260120002</v>
      </c>
      <c r="Y6" s="8">
        <v>2426.853155647023</v>
      </c>
      <c r="Z6" s="8">
        <v>14.171422528909998</v>
      </c>
      <c r="AA6" s="8">
        <v>47.181005718112011</v>
      </c>
    </row>
    <row r="7" spans="1:27">
      <c r="A7" s="16" t="s">
        <v>23</v>
      </c>
      <c r="B7" s="16" t="s">
        <v>6</v>
      </c>
      <c r="C7" s="8">
        <v>2.6675082500000002E-3</v>
      </c>
      <c r="D7" s="8">
        <v>2.6730453500000001E-3</v>
      </c>
      <c r="E7" s="8">
        <v>1517.3116119460999</v>
      </c>
      <c r="F7" s="8">
        <v>151416.47905000002</v>
      </c>
      <c r="G7" s="8">
        <v>2.71360447E-3</v>
      </c>
      <c r="H7" s="8">
        <v>2.7206718500000001E-3</v>
      </c>
      <c r="I7" s="8">
        <v>75.81219333156001</v>
      </c>
      <c r="J7" s="8">
        <v>1289.9835812209601</v>
      </c>
      <c r="K7" s="8">
        <v>129.68687269378</v>
      </c>
      <c r="L7" s="8">
        <v>2.6087099699999994E-3</v>
      </c>
      <c r="M7" s="8">
        <v>2.6430851500000006E-3</v>
      </c>
      <c r="N7" s="8">
        <v>7294.2018480000015</v>
      </c>
      <c r="O7" s="8">
        <v>2.7406051800000003E-3</v>
      </c>
      <c r="P7" s="8">
        <v>68.371996703809998</v>
      </c>
      <c r="Q7" s="8">
        <v>2.7940087399999998E-3</v>
      </c>
      <c r="R7" s="8">
        <v>879.22824101145011</v>
      </c>
      <c r="S7" s="8">
        <v>523.60946628299996</v>
      </c>
      <c r="T7" s="8">
        <v>1106.8706670000001</v>
      </c>
      <c r="U7" s="8">
        <v>574.28484389709001</v>
      </c>
      <c r="V7" s="8">
        <v>81.214868178349988</v>
      </c>
      <c r="W7" s="8">
        <v>3109.0774000000001</v>
      </c>
      <c r="X7" s="8">
        <v>260.07685825050004</v>
      </c>
      <c r="Y7" s="8">
        <v>4750.15055184213</v>
      </c>
      <c r="Z7" s="8">
        <v>885.29561004034997</v>
      </c>
      <c r="AA7" s="8">
        <v>745.21434161656987</v>
      </c>
    </row>
    <row r="8" spans="1:27">
      <c r="A8" s="16" t="s">
        <v>24</v>
      </c>
      <c r="B8" s="16" t="s">
        <v>6</v>
      </c>
      <c r="C8" s="8">
        <v>4.4866537900000005E-3</v>
      </c>
      <c r="D8" s="8">
        <v>3.0278406000000002E-3</v>
      </c>
      <c r="E8" s="8">
        <v>3.1991156599999997E-3</v>
      </c>
      <c r="F8" s="8">
        <v>12377.167819710801</v>
      </c>
      <c r="G8" s="8">
        <v>3.2269973500000004E-3</v>
      </c>
      <c r="H8" s="8">
        <v>3.2232589300000007E-3</v>
      </c>
      <c r="I8" s="8">
        <v>24738.745245471233</v>
      </c>
      <c r="J8" s="8">
        <v>3.2425958100000003E-3</v>
      </c>
      <c r="K8" s="8">
        <v>3.0367807300000003E-3</v>
      </c>
      <c r="L8" s="8">
        <v>2.9700484700000002E-3</v>
      </c>
      <c r="M8" s="8">
        <v>3.0003216999999996E-3</v>
      </c>
      <c r="N8" s="8">
        <v>3.0780452299999997E-3</v>
      </c>
      <c r="O8" s="8">
        <v>3.0894236999999998E-3</v>
      </c>
      <c r="P8" s="8">
        <v>8.0921246994100002</v>
      </c>
      <c r="Q8" s="8">
        <v>3.1372893199999993E-3</v>
      </c>
      <c r="R8" s="8">
        <v>8298.5468899359694</v>
      </c>
      <c r="S8" s="8">
        <v>1.3196434539599999</v>
      </c>
      <c r="T8" s="8">
        <v>14358.964982737161</v>
      </c>
      <c r="U8" s="8">
        <v>2160.4611734636696</v>
      </c>
      <c r="V8" s="8">
        <v>4.5890164019900013</v>
      </c>
      <c r="W8" s="8">
        <v>4360.2745487841003</v>
      </c>
      <c r="X8" s="8">
        <v>551.39439182490992</v>
      </c>
      <c r="Y8" s="8">
        <v>10572.535400841769</v>
      </c>
      <c r="Z8" s="8">
        <v>12.254314404090001</v>
      </c>
      <c r="AA8" s="8">
        <v>27.567395177750001</v>
      </c>
    </row>
    <row r="9" spans="1:27">
      <c r="A9" s="16" t="s">
        <v>25</v>
      </c>
      <c r="B9" s="16" t="s">
        <v>6</v>
      </c>
      <c r="C9" s="8">
        <v>19646.419700923154</v>
      </c>
      <c r="D9" s="8">
        <v>21.169400393859998</v>
      </c>
      <c r="E9" s="8">
        <v>2.6899637999999999E-3</v>
      </c>
      <c r="F9" s="8">
        <v>74284.729218576889</v>
      </c>
      <c r="G9" s="8">
        <v>2.6865494900000001E-3</v>
      </c>
      <c r="H9" s="8">
        <v>2.6860175199999998E-3</v>
      </c>
      <c r="I9" s="8">
        <v>408.70645929429992</v>
      </c>
      <c r="J9" s="8">
        <v>2.7295001300000001E-3</v>
      </c>
      <c r="K9" s="8">
        <v>2.53008946E-3</v>
      </c>
      <c r="L9" s="8">
        <v>25.989843325390002</v>
      </c>
      <c r="M9" s="8">
        <v>73.358951863800002</v>
      </c>
      <c r="N9" s="8">
        <v>1106.7709809999999</v>
      </c>
      <c r="O9" s="8">
        <v>190.14643331167997</v>
      </c>
      <c r="P9" s="8">
        <v>373.35635358374992</v>
      </c>
      <c r="Q9" s="8">
        <v>71.995353856050002</v>
      </c>
      <c r="R9" s="8">
        <v>444.20525339106001</v>
      </c>
      <c r="S9" s="8">
        <v>86.06720366750001</v>
      </c>
      <c r="T9" s="8">
        <v>1265.2199311679401</v>
      </c>
      <c r="U9" s="8">
        <v>640.28950955940002</v>
      </c>
      <c r="V9" s="8">
        <v>691.04644928666994</v>
      </c>
      <c r="W9" s="8">
        <v>438.45214541820002</v>
      </c>
      <c r="X9" s="8">
        <v>629.23899455074991</v>
      </c>
      <c r="Y9" s="8">
        <v>804.54644955000003</v>
      </c>
      <c r="Z9" s="8">
        <v>877.45214764623995</v>
      </c>
      <c r="AA9" s="8">
        <v>548.50420533366002</v>
      </c>
    </row>
    <row r="10" spans="1:27">
      <c r="A10" s="16" t="s">
        <v>26</v>
      </c>
      <c r="B10" s="16" t="s">
        <v>6</v>
      </c>
      <c r="C10" s="8">
        <v>1.1585063999999998E-3</v>
      </c>
      <c r="D10" s="8">
        <v>1.16184954E-3</v>
      </c>
      <c r="E10" s="8">
        <v>1.1588671499999999E-3</v>
      </c>
      <c r="F10" s="8">
        <v>12.3075532762</v>
      </c>
      <c r="G10" s="8">
        <v>1.1611394700000001E-3</v>
      </c>
      <c r="H10" s="8">
        <v>1.1609420799999998E-3</v>
      </c>
      <c r="I10" s="8">
        <v>4.6807570013700008</v>
      </c>
      <c r="J10" s="8">
        <v>1.1613901799999999E-3</v>
      </c>
      <c r="K10" s="8">
        <v>1.1562964500000002E-3</v>
      </c>
      <c r="L10" s="8">
        <v>1.1594559000000001E-3</v>
      </c>
      <c r="M10" s="8">
        <v>1.1545835E-3</v>
      </c>
      <c r="N10" s="8">
        <v>1.15534183E-3</v>
      </c>
      <c r="O10" s="8">
        <v>1.1547326000000001E-3</v>
      </c>
      <c r="P10" s="8">
        <v>1.1572654600000001E-3</v>
      </c>
      <c r="Q10" s="8">
        <v>1.1531145599999999E-3</v>
      </c>
      <c r="R10" s="8">
        <v>4.4367970171499991</v>
      </c>
      <c r="S10" s="8">
        <v>1.1544075E-3</v>
      </c>
      <c r="T10" s="8">
        <v>1.1570880699999998E-3</v>
      </c>
      <c r="U10" s="8">
        <v>1.1636531836500001</v>
      </c>
      <c r="V10" s="8">
        <v>1.1531986E-3</v>
      </c>
      <c r="W10" s="8">
        <v>1.0163303628</v>
      </c>
      <c r="X10" s="8">
        <v>1.1564759E-3</v>
      </c>
      <c r="Y10" s="8">
        <v>1.1521359E-3</v>
      </c>
      <c r="Z10" s="8">
        <v>1.1614646500000001E-3</v>
      </c>
      <c r="AA10" s="8">
        <v>1.1017766248</v>
      </c>
    </row>
    <row r="11" spans="1:27">
      <c r="A11" s="72" t="s">
        <v>16</v>
      </c>
      <c r="B11" s="72" t="s">
        <v>82</v>
      </c>
      <c r="C11" s="71">
        <v>19646.431080951748</v>
      </c>
      <c r="D11" s="71">
        <v>6439.8586558112502</v>
      </c>
      <c r="E11" s="71">
        <v>1517.321803144669</v>
      </c>
      <c r="F11" s="71">
        <v>318974.27040656388</v>
      </c>
      <c r="G11" s="71">
        <v>1.2959066134E-2</v>
      </c>
      <c r="H11" s="71">
        <v>1.2983706015000001E-2</v>
      </c>
      <c r="I11" s="71">
        <v>26644.562616483221</v>
      </c>
      <c r="J11" s="71">
        <v>1289.9939279398641</v>
      </c>
      <c r="K11" s="71">
        <v>129.69664014417802</v>
      </c>
      <c r="L11" s="71">
        <v>25.999568454333005</v>
      </c>
      <c r="M11" s="71">
        <v>73.368782419544004</v>
      </c>
      <c r="N11" s="71">
        <v>8400.9801673831862</v>
      </c>
      <c r="O11" s="71">
        <v>190.15656850773598</v>
      </c>
      <c r="P11" s="71">
        <v>466.00248155475691</v>
      </c>
      <c r="Q11" s="71">
        <v>72.005683208370002</v>
      </c>
      <c r="R11" s="71">
        <v>10870.176063901519</v>
      </c>
      <c r="S11" s="71">
        <v>2688.7039500470046</v>
      </c>
      <c r="T11" s="71">
        <v>17386.981109859451</v>
      </c>
      <c r="U11" s="71">
        <v>3491.4208669430864</v>
      </c>
      <c r="V11" s="71">
        <v>779.604839858216</v>
      </c>
      <c r="W11" s="71">
        <v>7965.9724105839168</v>
      </c>
      <c r="X11" s="71">
        <v>1467.8411133621798</v>
      </c>
      <c r="Y11" s="71">
        <v>18554.086710016822</v>
      </c>
      <c r="Z11" s="71">
        <v>1789.1746560842398</v>
      </c>
      <c r="AA11" s="71">
        <v>1369.568724470892</v>
      </c>
    </row>
  </sheetData>
  <sheetProtection algorithmName="SHA-512" hashValue="tplANadtM2Q9gh2lqyKrzp2sgrUW95cWNlQnnViDvS+5ulQ9Yq+9HG18u9qfzPSNCy07AEa7/jWnb2K9xs3f0g==" saltValue="j2oo0SNxLO0y/JRIhVLlE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4CB5-AA3C-4B39-AD14-6CADEE95E4A0}">
  <sheetPr codeName="Sheet58">
    <tabColor rgb="FF57E188"/>
  </sheetPr>
  <dimension ref="A1:AA11"/>
  <sheetViews>
    <sheetView showGridLines="0" zoomScale="85" zoomScaleNormal="85" workbookViewId="0"/>
  </sheetViews>
  <sheetFormatPr defaultColWidth="9.140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5" t="s">
        <v>262</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260</v>
      </c>
      <c r="B2" s="6" t="s">
        <v>261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260</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23</v>
      </c>
      <c r="B7" s="16" t="s">
        <v>260</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24</v>
      </c>
      <c r="B8" s="16" t="s">
        <v>260</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25</v>
      </c>
      <c r="B9" s="16" t="s">
        <v>260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26</v>
      </c>
      <c r="B10" s="16" t="s">
        <v>260</v>
      </c>
      <c r="C10" s="8">
        <v>0</v>
      </c>
      <c r="D10" s="8">
        <v>0</v>
      </c>
      <c r="E10" s="8">
        <v>0</v>
      </c>
      <c r="F10" s="8">
        <v>983.7890900000001</v>
      </c>
      <c r="G10" s="8">
        <v>2111.2447299999999</v>
      </c>
      <c r="H10" s="8">
        <v>2260.16318</v>
      </c>
      <c r="I10" s="8">
        <v>1853.2116299999998</v>
      </c>
      <c r="J10" s="8">
        <v>1788.3037099999999</v>
      </c>
      <c r="K10" s="8">
        <v>1988.35034</v>
      </c>
      <c r="L10" s="8">
        <v>2103.7374100000002</v>
      </c>
      <c r="M10" s="8">
        <v>1922.7680600000001</v>
      </c>
      <c r="N10" s="8">
        <v>1615.9177200000001</v>
      </c>
      <c r="O10" s="8">
        <v>1590.70946</v>
      </c>
      <c r="P10" s="8">
        <v>1485.2572399999999</v>
      </c>
      <c r="Q10" s="8">
        <v>1523.5337400000001</v>
      </c>
      <c r="R10" s="8">
        <v>1309.4406200000001</v>
      </c>
      <c r="S10" s="8">
        <v>1175.4024199999999</v>
      </c>
      <c r="T10" s="8">
        <v>1123.01773</v>
      </c>
      <c r="U10" s="8">
        <v>1087.5485800000001</v>
      </c>
      <c r="V10" s="8">
        <v>1016.1762639999999</v>
      </c>
      <c r="W10" s="8">
        <v>891.56308000000001</v>
      </c>
      <c r="X10" s="8">
        <v>859.15336000000002</v>
      </c>
      <c r="Y10" s="8">
        <v>763.36657000000002</v>
      </c>
      <c r="Z10" s="8">
        <v>757.15827000000002</v>
      </c>
      <c r="AA10" s="8">
        <v>636.33303000000001</v>
      </c>
    </row>
    <row r="11" spans="1:27">
      <c r="A11" s="72" t="s">
        <v>16</v>
      </c>
      <c r="B11" s="72" t="s">
        <v>82</v>
      </c>
      <c r="C11" s="71">
        <f>SUM(C6:C10)</f>
        <v>0</v>
      </c>
      <c r="D11" s="71">
        <f t="shared" ref="D11:AA11" si="0">SUM(D6:D10)</f>
        <v>0</v>
      </c>
      <c r="E11" s="71">
        <f t="shared" si="0"/>
        <v>0</v>
      </c>
      <c r="F11" s="71">
        <f t="shared" si="0"/>
        <v>983.7890900000001</v>
      </c>
      <c r="G11" s="71">
        <f t="shared" si="0"/>
        <v>2111.2447299999999</v>
      </c>
      <c r="H11" s="71">
        <f t="shared" si="0"/>
        <v>2260.16318</v>
      </c>
      <c r="I11" s="71">
        <f t="shared" si="0"/>
        <v>1853.2116299999998</v>
      </c>
      <c r="J11" s="71">
        <f t="shared" si="0"/>
        <v>1788.3037099999999</v>
      </c>
      <c r="K11" s="71">
        <f t="shared" si="0"/>
        <v>1988.35034</v>
      </c>
      <c r="L11" s="71">
        <f t="shared" si="0"/>
        <v>2103.7374100000002</v>
      </c>
      <c r="M11" s="71">
        <f t="shared" si="0"/>
        <v>1922.7680600000001</v>
      </c>
      <c r="N11" s="71">
        <f t="shared" si="0"/>
        <v>1615.9177200000001</v>
      </c>
      <c r="O11" s="71">
        <f t="shared" si="0"/>
        <v>1590.70946</v>
      </c>
      <c r="P11" s="71">
        <f t="shared" si="0"/>
        <v>1485.2572399999999</v>
      </c>
      <c r="Q11" s="71">
        <f t="shared" si="0"/>
        <v>1523.5337400000001</v>
      </c>
      <c r="R11" s="71">
        <f t="shared" si="0"/>
        <v>1309.4406200000001</v>
      </c>
      <c r="S11" s="71">
        <f t="shared" si="0"/>
        <v>1175.4024199999999</v>
      </c>
      <c r="T11" s="71">
        <f t="shared" si="0"/>
        <v>1123.01773</v>
      </c>
      <c r="U11" s="71">
        <f t="shared" si="0"/>
        <v>1087.5485800000001</v>
      </c>
      <c r="V11" s="71">
        <f t="shared" si="0"/>
        <v>1016.1762639999999</v>
      </c>
      <c r="W11" s="71">
        <f t="shared" si="0"/>
        <v>891.56308000000001</v>
      </c>
      <c r="X11" s="71">
        <f t="shared" si="0"/>
        <v>859.15336000000002</v>
      </c>
      <c r="Y11" s="71">
        <f t="shared" si="0"/>
        <v>763.36657000000002</v>
      </c>
      <c r="Z11" s="71">
        <f t="shared" si="0"/>
        <v>757.15827000000002</v>
      </c>
      <c r="AA11" s="71">
        <f t="shared" si="0"/>
        <v>636.33303000000001</v>
      </c>
    </row>
  </sheetData>
  <sheetProtection algorithmName="SHA-512" hashValue="KL53asZCIVvOeI3YrM83PLzF731ufXGOaizJkhNMEATAeu6cG4iiYtKpEdlkQq8ojo2cUZ8GdXKzTnskhWlnsQ==" saltValue="8GNE3uYEZcEduM52iz6a6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AF9C-832A-479B-BD96-D557695F8AA7}">
  <sheetPr codeName="Sheet66">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5" t="s">
        <v>221</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211</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212</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72" t="s">
        <v>16</v>
      </c>
      <c r="B6" s="72" t="s">
        <v>82</v>
      </c>
      <c r="C6" s="71">
        <v>7472713.4374422217</v>
      </c>
      <c r="D6" s="71">
        <v>7119014.4983216254</v>
      </c>
      <c r="E6" s="71">
        <v>5567199.9646906992</v>
      </c>
      <c r="F6" s="71">
        <v>3246266.7271465813</v>
      </c>
      <c r="G6" s="71">
        <v>2223665.9342837296</v>
      </c>
      <c r="H6" s="71">
        <v>2269239.9899872569</v>
      </c>
      <c r="I6" s="71">
        <v>2356178.4521964025</v>
      </c>
      <c r="J6" s="71">
        <v>2299613.2462101686</v>
      </c>
      <c r="K6" s="71">
        <v>2058692.0119091836</v>
      </c>
      <c r="L6" s="71">
        <v>1880467.9805540566</v>
      </c>
      <c r="M6" s="71">
        <v>1954109.8000896752</v>
      </c>
      <c r="N6" s="71">
        <v>2102962.1633114778</v>
      </c>
      <c r="O6" s="71">
        <v>2071026.2817530055</v>
      </c>
      <c r="P6" s="71">
        <v>1935316.1790820078</v>
      </c>
      <c r="Q6" s="71">
        <v>1857541.6634144797</v>
      </c>
      <c r="R6" s="71">
        <v>1833961.4544096235</v>
      </c>
      <c r="S6" s="71">
        <v>1837681.5195053099</v>
      </c>
      <c r="T6" s="71">
        <v>1815226.6513883846</v>
      </c>
      <c r="U6" s="71">
        <v>1734440.1684840024</v>
      </c>
      <c r="V6" s="71">
        <v>1736904.0117433555</v>
      </c>
      <c r="W6" s="71">
        <v>1666446.8718752242</v>
      </c>
      <c r="X6" s="71">
        <v>1434260.1232333607</v>
      </c>
      <c r="Y6" s="71">
        <v>1339655.0675577815</v>
      </c>
      <c r="Z6" s="71">
        <v>1345522.6417452691</v>
      </c>
      <c r="AA6" s="71">
        <v>1301440.5914130029</v>
      </c>
    </row>
  </sheetData>
  <sheetProtection algorithmName="SHA-512" hashValue="HV/avkvQlx6qCrpLNU87b/flVdcLa7YSvhXmkxhltGzpKyptzyeZKbO5UCM/0G0Nxe6RhmViDuiuXZ5fdzO5+g==" saltValue="/vtyar4NmIywMlgJ2jbD6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47A6-E72B-423F-8995-832A740E21C6}">
  <sheetPr codeName="Sheet40">
    <tabColor rgb="FF188736"/>
  </sheetPr>
  <dimension ref="A1:AE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style="5" hidden="1" customWidth="1"/>
    <col min="32" max="16384" width="9.42578125" style="5"/>
  </cols>
  <sheetData>
    <row r="1" spans="1:27" s="19" customFormat="1" ht="23.25" customHeight="1">
      <c r="A1" s="65" t="s">
        <v>235</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s="19" customFormat="1"/>
    <row r="3" spans="1:27" s="19" customFormat="1"/>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15">
        <v>0.48947156205117615</v>
      </c>
      <c r="D6" s="15">
        <v>0.47022057318200677</v>
      </c>
      <c r="E6" s="15">
        <v>0.59492680953460275</v>
      </c>
      <c r="F6" s="15">
        <v>0.5004439227542391</v>
      </c>
      <c r="G6" s="15">
        <v>0.59247113272096852</v>
      </c>
      <c r="H6" s="15">
        <v>0.59141483490886759</v>
      </c>
      <c r="I6" s="15">
        <v>0.625333444575639</v>
      </c>
      <c r="J6" s="15">
        <v>0.6075776776607601</v>
      </c>
      <c r="K6" s="15">
        <v>0.52188244992309585</v>
      </c>
      <c r="L6" s="15">
        <v>0.4707205829243018</v>
      </c>
      <c r="M6" s="15">
        <v>0.47722717398195658</v>
      </c>
      <c r="N6" s="15">
        <v>0.58354236368976664</v>
      </c>
      <c r="O6" s="15">
        <v>0.55665090295077069</v>
      </c>
      <c r="P6" s="15">
        <v>0.53908601803717793</v>
      </c>
      <c r="Q6" s="15">
        <v>0.59602683766589271</v>
      </c>
      <c r="R6" s="15">
        <v>0.59868392410222315</v>
      </c>
      <c r="S6" s="15">
        <v>0.63005856726624898</v>
      </c>
      <c r="T6" s="15">
        <v>0.62105153661697443</v>
      </c>
      <c r="U6" s="15">
        <v>0.58463297157290095</v>
      </c>
      <c r="V6" s="15">
        <v>0.64321987643994094</v>
      </c>
      <c r="W6" s="15">
        <v>0.68372702052095824</v>
      </c>
      <c r="X6" s="15">
        <v>0.57516638869997949</v>
      </c>
      <c r="Y6" s="15">
        <v>0.56137236606323604</v>
      </c>
      <c r="Z6" s="15">
        <v>0.61885949323704359</v>
      </c>
      <c r="AA6" s="15">
        <v>0.63497025351641345</v>
      </c>
    </row>
    <row r="7" spans="1:27">
      <c r="A7" s="16" t="s">
        <v>16</v>
      </c>
      <c r="B7" s="16" t="s">
        <v>11</v>
      </c>
      <c r="C7" s="15">
        <v>0.61958753240498077</v>
      </c>
      <c r="D7" s="15">
        <v>0.64114366798411504</v>
      </c>
      <c r="E7" s="15">
        <v>0.64974453504920326</v>
      </c>
      <c r="F7" s="15">
        <v>0.62083005977241201</v>
      </c>
      <c r="G7" s="15">
        <v>0.64381930544086052</v>
      </c>
      <c r="H7" s="15">
        <v>0.65465669452694331</v>
      </c>
      <c r="I7" s="15">
        <v>0.56174598116183472</v>
      </c>
      <c r="J7" s="15">
        <v>0.71276153182419966</v>
      </c>
      <c r="K7" s="15">
        <v>0.67075454254611222</v>
      </c>
      <c r="L7" s="15">
        <v>0.61431934341094807</v>
      </c>
      <c r="M7" s="15">
        <v>0.62568751780738696</v>
      </c>
      <c r="N7" s="15">
        <v>0.66151017620642594</v>
      </c>
      <c r="O7" s="15">
        <v>0.44596663549482657</v>
      </c>
      <c r="P7" s="15">
        <v>0.38159451337102046</v>
      </c>
      <c r="Q7" s="15">
        <v>0.61010709884540559</v>
      </c>
      <c r="R7" s="15">
        <v>0.63965773894572298</v>
      </c>
      <c r="S7" s="15">
        <v>0.64116438065192916</v>
      </c>
      <c r="T7" s="15">
        <v>0.66864620829867027</v>
      </c>
      <c r="U7" s="15">
        <v>0.62391995837238212</v>
      </c>
      <c r="V7" s="15">
        <v>0.59542337116193833</v>
      </c>
      <c r="W7" s="15">
        <v>0.65727156870639158</v>
      </c>
      <c r="X7" s="15" t="s">
        <v>258</v>
      </c>
      <c r="Y7" s="15" t="s">
        <v>258</v>
      </c>
      <c r="Z7" s="15" t="s">
        <v>258</v>
      </c>
      <c r="AA7" s="15" t="s">
        <v>258</v>
      </c>
    </row>
    <row r="8" spans="1:27">
      <c r="A8" s="16" t="s">
        <v>16</v>
      </c>
      <c r="B8" s="16" t="s">
        <v>7</v>
      </c>
      <c r="C8" s="15">
        <v>7.0905359884769842E-2</v>
      </c>
      <c r="D8" s="15">
        <v>4.9433726736269334E-2</v>
      </c>
      <c r="E8" s="15">
        <v>0.15071309128569887</v>
      </c>
      <c r="F8" s="15">
        <v>0.26921863730756707</v>
      </c>
      <c r="G8" s="15">
        <v>0.21335880630115814</v>
      </c>
      <c r="H8" s="15">
        <v>0.21508411900991001</v>
      </c>
      <c r="I8" s="15">
        <v>0.21183307272888247</v>
      </c>
      <c r="J8" s="15">
        <v>0.26254201403385463</v>
      </c>
      <c r="K8" s="15">
        <v>0.12352747189157756</v>
      </c>
      <c r="L8" s="15">
        <v>7.1369600464959951E-2</v>
      </c>
      <c r="M8" s="15">
        <v>0.10685091525312464</v>
      </c>
      <c r="N8" s="15">
        <v>0.15387554730976002</v>
      </c>
      <c r="O8" s="15">
        <v>0.1952463948024192</v>
      </c>
      <c r="P8" s="15">
        <v>0.23983919990621205</v>
      </c>
      <c r="Q8" s="15">
        <v>0.27418290499533937</v>
      </c>
      <c r="R8" s="15">
        <v>0.30931762112383099</v>
      </c>
      <c r="S8" s="15">
        <v>0.39323353106895198</v>
      </c>
      <c r="T8" s="15">
        <v>0.38650925612373049</v>
      </c>
      <c r="U8" s="15">
        <v>0.29899916678080518</v>
      </c>
      <c r="V8" s="15">
        <v>0.35205722517306659</v>
      </c>
      <c r="W8" s="15">
        <v>0.54607137118773963</v>
      </c>
      <c r="X8" s="15">
        <v>0.54768738709796239</v>
      </c>
      <c r="Y8" s="15">
        <v>0.52682698619104718</v>
      </c>
      <c r="Z8" s="15">
        <v>0.52784670483465168</v>
      </c>
      <c r="AA8" s="15">
        <v>0.62884882104967055</v>
      </c>
    </row>
    <row r="9" spans="1:27">
      <c r="A9" s="16" t="s">
        <v>16</v>
      </c>
      <c r="B9" s="16" t="s">
        <v>12</v>
      </c>
      <c r="C9" s="15">
        <v>1.2064284018264839E-2</v>
      </c>
      <c r="D9" s="15">
        <v>4.6086575342465753E-3</v>
      </c>
      <c r="E9" s="15">
        <v>2.9259675799086757E-2</v>
      </c>
      <c r="F9" s="15">
        <v>3.6132442922374428E-2</v>
      </c>
      <c r="G9" s="15">
        <v>7.6079242009132422E-2</v>
      </c>
      <c r="H9" s="15">
        <v>4.9231187214611873E-2</v>
      </c>
      <c r="I9" s="15">
        <v>0.21050707762557078</v>
      </c>
      <c r="J9" s="15">
        <v>6.1775771689497716E-2</v>
      </c>
      <c r="K9" s="15">
        <v>1.5254317351598174E-2</v>
      </c>
      <c r="L9" s="15">
        <v>9.5989844748858438E-3</v>
      </c>
      <c r="M9" s="15">
        <v>7.7899550228310499E-3</v>
      </c>
      <c r="N9" s="15">
        <v>2.0347285388127852E-2</v>
      </c>
      <c r="O9" s="15">
        <v>2.9290732876712328E-2</v>
      </c>
      <c r="P9" s="15" t="s">
        <v>258</v>
      </c>
      <c r="Q9" s="15" t="s">
        <v>258</v>
      </c>
      <c r="R9" s="15" t="s">
        <v>258</v>
      </c>
      <c r="S9" s="15" t="s">
        <v>258</v>
      </c>
      <c r="T9" s="15" t="s">
        <v>258</v>
      </c>
      <c r="U9" s="15" t="s">
        <v>258</v>
      </c>
      <c r="V9" s="15" t="s">
        <v>258</v>
      </c>
      <c r="W9" s="15" t="s">
        <v>258</v>
      </c>
      <c r="X9" s="15" t="s">
        <v>258</v>
      </c>
      <c r="Y9" s="15" t="s">
        <v>258</v>
      </c>
      <c r="Z9" s="15" t="s">
        <v>258</v>
      </c>
      <c r="AA9" s="15" t="s">
        <v>258</v>
      </c>
    </row>
    <row r="10" spans="1:27">
      <c r="A10" s="16" t="s">
        <v>16</v>
      </c>
      <c r="B10" s="16" t="s">
        <v>4</v>
      </c>
      <c r="C10" s="15">
        <v>4.3366029572935979E-3</v>
      </c>
      <c r="D10" s="15">
        <v>2.1175606578984138E-3</v>
      </c>
      <c r="E10" s="15">
        <v>7.5107505442632153E-3</v>
      </c>
      <c r="F10" s="15">
        <v>8.9523454956065299E-2</v>
      </c>
      <c r="G10" s="15">
        <v>2.390679919915948E-2</v>
      </c>
      <c r="H10" s="15">
        <v>1.6563324012421145E-2</v>
      </c>
      <c r="I10" s="15">
        <v>4.5012406912529862E-2</v>
      </c>
      <c r="J10" s="15">
        <v>2.2944350374352336E-2</v>
      </c>
      <c r="K10" s="15">
        <v>6.204741246449522E-3</v>
      </c>
      <c r="L10" s="15">
        <v>3.3290240648113957E-3</v>
      </c>
      <c r="M10" s="15">
        <v>4.6612955833193383E-3</v>
      </c>
      <c r="N10" s="15">
        <v>1.8450473589026132E-2</v>
      </c>
      <c r="O10" s="15">
        <v>1.9118785784618553E-2</v>
      </c>
      <c r="P10" s="15">
        <v>3.7137441832503462E-2</v>
      </c>
      <c r="Q10" s="15">
        <v>4.5114598352417837E-2</v>
      </c>
      <c r="R10" s="15">
        <v>7.0667791011299705E-2</v>
      </c>
      <c r="S10" s="15">
        <v>9.2896894290270537E-2</v>
      </c>
      <c r="T10" s="15">
        <v>0.15429333269520551</v>
      </c>
      <c r="U10" s="15">
        <v>9.4552857525014258E-2</v>
      </c>
      <c r="V10" s="15">
        <v>0.13826318073150332</v>
      </c>
      <c r="W10" s="15">
        <v>0.12352843054846215</v>
      </c>
      <c r="X10" s="15">
        <v>0.18238914378561205</v>
      </c>
      <c r="Y10" s="15">
        <v>0.16436756624248222</v>
      </c>
      <c r="Z10" s="15">
        <v>0.16962032363243881</v>
      </c>
      <c r="AA10" s="15">
        <v>0.1326608470154311</v>
      </c>
    </row>
    <row r="11" spans="1:27">
      <c r="A11" s="16" t="s">
        <v>16</v>
      </c>
      <c r="B11" s="16" t="s">
        <v>2</v>
      </c>
      <c r="C11" s="15">
        <v>0.21216353444372385</v>
      </c>
      <c r="D11" s="15">
        <v>0.18526890893143141</v>
      </c>
      <c r="E11" s="15">
        <v>0.23658463984712549</v>
      </c>
      <c r="F11" s="15">
        <v>0.22030262626288152</v>
      </c>
      <c r="G11" s="15">
        <v>0.23720797888068029</v>
      </c>
      <c r="H11" s="15">
        <v>0.22533766107211259</v>
      </c>
      <c r="I11" s="15">
        <v>0.23161091660305519</v>
      </c>
      <c r="J11" s="15">
        <v>0.247527454223645</v>
      </c>
      <c r="K11" s="15">
        <v>0.24087708311038453</v>
      </c>
      <c r="L11" s="15">
        <v>0.21726664483958108</v>
      </c>
      <c r="M11" s="15">
        <v>0.20741611306823582</v>
      </c>
      <c r="N11" s="15">
        <v>0.25704299372887368</v>
      </c>
      <c r="O11" s="15">
        <v>0.22943954409536385</v>
      </c>
      <c r="P11" s="15">
        <v>0.21166801624805906</v>
      </c>
      <c r="Q11" s="15">
        <v>0.19963899188092901</v>
      </c>
      <c r="R11" s="15">
        <v>0.2075223603040969</v>
      </c>
      <c r="S11" s="15">
        <v>0.22762489964969315</v>
      </c>
      <c r="T11" s="15">
        <v>0.23259734554577274</v>
      </c>
      <c r="U11" s="15">
        <v>0.21435189585193115</v>
      </c>
      <c r="V11" s="15">
        <v>0.20635075479881929</v>
      </c>
      <c r="W11" s="15">
        <v>0.25459040368054525</v>
      </c>
      <c r="X11" s="15">
        <v>0.24006689212174789</v>
      </c>
      <c r="Y11" s="15">
        <v>0.22046543418098957</v>
      </c>
      <c r="Z11" s="15">
        <v>0.21591061122131869</v>
      </c>
      <c r="AA11" s="15">
        <v>0.21770485133274245</v>
      </c>
    </row>
    <row r="12" spans="1:27">
      <c r="A12" s="16" t="s">
        <v>16</v>
      </c>
      <c r="B12" s="16" t="s">
        <v>90</v>
      </c>
      <c r="C12" s="15" t="s">
        <v>258</v>
      </c>
      <c r="D12" s="15" t="s">
        <v>258</v>
      </c>
      <c r="E12" s="15" t="s">
        <v>258</v>
      </c>
      <c r="F12" s="15" t="s">
        <v>258</v>
      </c>
      <c r="G12" s="15" t="s">
        <v>258</v>
      </c>
      <c r="H12" s="15" t="s">
        <v>258</v>
      </c>
      <c r="I12" s="15" t="s">
        <v>258</v>
      </c>
      <c r="J12" s="15" t="s">
        <v>258</v>
      </c>
      <c r="K12" s="15" t="s">
        <v>258</v>
      </c>
      <c r="L12" s="15" t="s">
        <v>258</v>
      </c>
      <c r="M12" s="15" t="s">
        <v>258</v>
      </c>
      <c r="N12" s="15" t="s">
        <v>258</v>
      </c>
      <c r="O12" s="15" t="s">
        <v>258</v>
      </c>
      <c r="P12" s="15" t="s">
        <v>258</v>
      </c>
      <c r="Q12" s="15" t="s">
        <v>258</v>
      </c>
      <c r="R12" s="15" t="s">
        <v>258</v>
      </c>
      <c r="S12" s="15" t="s">
        <v>258</v>
      </c>
      <c r="T12" s="15" t="s">
        <v>258</v>
      </c>
      <c r="U12" s="15" t="s">
        <v>258</v>
      </c>
      <c r="V12" s="15" t="s">
        <v>258</v>
      </c>
      <c r="W12" s="15" t="s">
        <v>258</v>
      </c>
      <c r="X12" s="15" t="s">
        <v>258</v>
      </c>
      <c r="Y12" s="15" t="s">
        <v>258</v>
      </c>
      <c r="Z12" s="15" t="s">
        <v>258</v>
      </c>
      <c r="AA12" s="15" t="s">
        <v>258</v>
      </c>
    </row>
    <row r="13" spans="1:27">
      <c r="A13" s="16" t="s">
        <v>16</v>
      </c>
      <c r="B13" s="16" t="s">
        <v>9</v>
      </c>
      <c r="C13" s="15">
        <v>0.32131621041500041</v>
      </c>
      <c r="D13" s="15">
        <v>0.33501103666676613</v>
      </c>
      <c r="E13" s="15">
        <v>0.31351320124770338</v>
      </c>
      <c r="F13" s="15">
        <v>0.32047052264701764</v>
      </c>
      <c r="G13" s="15">
        <v>0.33016962011262613</v>
      </c>
      <c r="H13" s="15">
        <v>0.34475740239390751</v>
      </c>
      <c r="I13" s="15">
        <v>0.33284148162167054</v>
      </c>
      <c r="J13" s="15">
        <v>0.32597497198344222</v>
      </c>
      <c r="K13" s="15">
        <v>0.31508815928011769</v>
      </c>
      <c r="L13" s="15">
        <v>0.3233520641227805</v>
      </c>
      <c r="M13" s="15">
        <v>0.33031683495249886</v>
      </c>
      <c r="N13" s="15">
        <v>0.32001410665956753</v>
      </c>
      <c r="O13" s="15">
        <v>0.31886545369681685</v>
      </c>
      <c r="P13" s="15">
        <v>0.31090857098210783</v>
      </c>
      <c r="Q13" s="15">
        <v>0.32375715738549043</v>
      </c>
      <c r="R13" s="15">
        <v>0.31564059011419532</v>
      </c>
      <c r="S13" s="15">
        <v>0.31861498882549338</v>
      </c>
      <c r="T13" s="15">
        <v>0.32695136770995176</v>
      </c>
      <c r="U13" s="15">
        <v>0.34036920447239105</v>
      </c>
      <c r="V13" s="15">
        <v>0.34738134310033686</v>
      </c>
      <c r="W13" s="15">
        <v>0.33991091533261003</v>
      </c>
      <c r="X13" s="15">
        <v>0.33629619312833886</v>
      </c>
      <c r="Y13" s="15">
        <v>0.33006176234037277</v>
      </c>
      <c r="Z13" s="15">
        <v>0.33624422093607681</v>
      </c>
      <c r="AA13" s="15">
        <v>0.33141145156829832</v>
      </c>
    </row>
    <row r="14" spans="1:27">
      <c r="A14" s="16" t="s">
        <v>16</v>
      </c>
      <c r="B14" s="16" t="s">
        <v>8</v>
      </c>
      <c r="C14" s="15">
        <v>0.20397398358101446</v>
      </c>
      <c r="D14" s="15">
        <v>0.20553734758997261</v>
      </c>
      <c r="E14" s="15">
        <v>0.19233062011733842</v>
      </c>
      <c r="F14" s="15">
        <v>0.21022609718388402</v>
      </c>
      <c r="G14" s="15">
        <v>0.24108040489651092</v>
      </c>
      <c r="H14" s="15">
        <v>0.24057892638618875</v>
      </c>
      <c r="I14" s="15">
        <v>0.24475503331515744</v>
      </c>
      <c r="J14" s="15">
        <v>0.23658632860940451</v>
      </c>
      <c r="K14" s="15">
        <v>0.20608934154986697</v>
      </c>
      <c r="L14" s="15">
        <v>0.20678515635429279</v>
      </c>
      <c r="M14" s="15">
        <v>0.2158480373775977</v>
      </c>
      <c r="N14" s="15">
        <v>0.19570609815486228</v>
      </c>
      <c r="O14" s="15">
        <v>0.20395698243741414</v>
      </c>
      <c r="P14" s="15">
        <v>0.20609475637436528</v>
      </c>
      <c r="Q14" s="15">
        <v>0.2103486914776112</v>
      </c>
      <c r="R14" s="15">
        <v>0.22064185482741405</v>
      </c>
      <c r="S14" s="15">
        <v>0.22625011895763328</v>
      </c>
      <c r="T14" s="15">
        <v>0.23435240263177037</v>
      </c>
      <c r="U14" s="15">
        <v>0.23973315697337894</v>
      </c>
      <c r="V14" s="15">
        <v>0.2455086914809618</v>
      </c>
      <c r="W14" s="15">
        <v>0.21387201094815259</v>
      </c>
      <c r="X14" s="15">
        <v>0.22418851735875486</v>
      </c>
      <c r="Y14" s="15">
        <v>0.22372562035999097</v>
      </c>
      <c r="Z14" s="15">
        <v>0.22164262887788341</v>
      </c>
      <c r="AA14" s="15">
        <v>0.23842932205295525</v>
      </c>
    </row>
    <row r="15" spans="1:27">
      <c r="A15" s="16" t="s">
        <v>16</v>
      </c>
      <c r="B15" s="16" t="s">
        <v>83</v>
      </c>
      <c r="C15" s="15">
        <v>9.2228662180796658E-2</v>
      </c>
      <c r="D15" s="15">
        <v>0.123919819889203</v>
      </c>
      <c r="E15" s="15">
        <v>0.12103591751974505</v>
      </c>
      <c r="F15" s="15">
        <v>0.15410843157685286</v>
      </c>
      <c r="G15" s="15">
        <v>0.17038158349232568</v>
      </c>
      <c r="H15" s="15">
        <v>0.16443632093861263</v>
      </c>
      <c r="I15" s="15">
        <v>0.17143032873253886</v>
      </c>
      <c r="J15" s="15">
        <v>0.17206065503094814</v>
      </c>
      <c r="K15" s="15">
        <v>0.11658266435563745</v>
      </c>
      <c r="L15" s="15">
        <v>0.11636861397271842</v>
      </c>
      <c r="M15" s="15">
        <v>0.12054203152376275</v>
      </c>
      <c r="N15" s="15">
        <v>0.11921429863709326</v>
      </c>
      <c r="O15" s="15">
        <v>0.11965325237617586</v>
      </c>
      <c r="P15" s="15">
        <v>0.11801940438747834</v>
      </c>
      <c r="Q15" s="15">
        <v>0.11055858610224546</v>
      </c>
      <c r="R15" s="15">
        <v>0.12547068359471006</v>
      </c>
      <c r="S15" s="15">
        <v>0.12713548456398033</v>
      </c>
      <c r="T15" s="15">
        <v>0.1346088080618601</v>
      </c>
      <c r="U15" s="15">
        <v>0.13894809476844336</v>
      </c>
      <c r="V15" s="15">
        <v>0.14046690052061067</v>
      </c>
      <c r="W15" s="15">
        <v>0.13655040657899659</v>
      </c>
      <c r="X15" s="15">
        <v>0.13913992667426153</v>
      </c>
      <c r="Y15" s="15">
        <v>0.14572295404705907</v>
      </c>
      <c r="Z15" s="15">
        <v>0.11318009689413872</v>
      </c>
      <c r="AA15" s="15">
        <v>0.13932500528006417</v>
      </c>
    </row>
    <row r="16" spans="1:27">
      <c r="A16" s="16" t="s">
        <v>16</v>
      </c>
      <c r="B16" s="16" t="s">
        <v>192</v>
      </c>
      <c r="C16" s="15">
        <v>0.12636793252258638</v>
      </c>
      <c r="D16" s="15">
        <v>0.12866895672409881</v>
      </c>
      <c r="E16" s="15">
        <v>0.12243698590122185</v>
      </c>
      <c r="F16" s="15">
        <v>0.19327479135345599</v>
      </c>
      <c r="G16" s="15">
        <v>0.2157848997629406</v>
      </c>
      <c r="H16" s="15">
        <v>0.20378480847066577</v>
      </c>
      <c r="I16" s="15">
        <v>0.22929411639420844</v>
      </c>
      <c r="J16" s="15">
        <v>0.2349174104794598</v>
      </c>
      <c r="K16" s="15">
        <v>0.2371224381470734</v>
      </c>
      <c r="L16" s="15">
        <v>0.24529022562212399</v>
      </c>
      <c r="M16" s="15">
        <v>0.24880702893331039</v>
      </c>
      <c r="N16" s="15">
        <v>0.24720136474457902</v>
      </c>
      <c r="O16" s="15">
        <v>0.23930406485736019</v>
      </c>
      <c r="P16" s="15">
        <v>0.2474287711554406</v>
      </c>
      <c r="Q16" s="15">
        <v>0.23116160904446648</v>
      </c>
      <c r="R16" s="15">
        <v>0.24476414800619986</v>
      </c>
      <c r="S16" s="15">
        <v>0.23597630977469874</v>
      </c>
      <c r="T16" s="15">
        <v>0.23119776710456</v>
      </c>
      <c r="U16" s="15">
        <v>0.24649241377750317</v>
      </c>
      <c r="V16" s="15">
        <v>0.24169193511752257</v>
      </c>
      <c r="W16" s="15">
        <v>0.21108660878871707</v>
      </c>
      <c r="X16" s="15">
        <v>0.21350231011565121</v>
      </c>
      <c r="Y16" s="15">
        <v>0.21256485364593519</v>
      </c>
      <c r="Z16" s="15">
        <v>0.21604099090258225</v>
      </c>
      <c r="AA16" s="15">
        <v>0.22128279951781454</v>
      </c>
    </row>
    <row r="17" spans="1:27">
      <c r="A17" s="16" t="s">
        <v>16</v>
      </c>
      <c r="B17" s="16" t="s">
        <v>15</v>
      </c>
      <c r="C17" s="15">
        <v>8.5149722563830729E-2</v>
      </c>
      <c r="D17" s="15">
        <v>9.5173426522520921E-2</v>
      </c>
      <c r="E17" s="15">
        <v>0.10274485009704054</v>
      </c>
      <c r="F17" s="15">
        <v>8.1421158926301251E-2</v>
      </c>
      <c r="G17" s="15">
        <v>0.10493989336629916</v>
      </c>
      <c r="H17" s="15">
        <v>0.1276263637570747</v>
      </c>
      <c r="I17" s="15">
        <v>0.15499371686003471</v>
      </c>
      <c r="J17" s="15">
        <v>0.16982840323065401</v>
      </c>
      <c r="K17" s="15">
        <v>0.1798944270750279</v>
      </c>
      <c r="L17" s="15">
        <v>0.18678759841407744</v>
      </c>
      <c r="M17" s="15">
        <v>0.19762945057563966</v>
      </c>
      <c r="N17" s="15">
        <v>0.20368734109179393</v>
      </c>
      <c r="O17" s="15">
        <v>0.20911428243892433</v>
      </c>
      <c r="P17" s="15">
        <v>0.21052376067657497</v>
      </c>
      <c r="Q17" s="15">
        <v>0.20140964197759817</v>
      </c>
      <c r="R17" s="15">
        <v>0.20939654777527433</v>
      </c>
      <c r="S17" s="15">
        <v>0.20927186615468413</v>
      </c>
      <c r="T17" s="15">
        <v>0.20430987547485238</v>
      </c>
      <c r="U17" s="15">
        <v>0.20802828039332513</v>
      </c>
      <c r="V17" s="15">
        <v>0.20955535435363612</v>
      </c>
      <c r="W17" s="15">
        <v>0.20103170103596329</v>
      </c>
      <c r="X17" s="15">
        <v>0.2072929147981889</v>
      </c>
      <c r="Y17" s="15">
        <v>0.20393085819493673</v>
      </c>
      <c r="Z17" s="15">
        <v>0.19842016027882556</v>
      </c>
      <c r="AA17" s="15">
        <v>0.18980230142956417</v>
      </c>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15">
        <v>0.43646778985566831</v>
      </c>
      <c r="D21" s="15">
        <v>0.39009789025199121</v>
      </c>
      <c r="E21" s="15">
        <v>0.5910381341376566</v>
      </c>
      <c r="F21" s="15">
        <v>0.50239331870908266</v>
      </c>
      <c r="G21" s="15">
        <v>0.59520614677900274</v>
      </c>
      <c r="H21" s="15">
        <v>0.56331598051770948</v>
      </c>
      <c r="I21" s="15">
        <v>0.6233490362498243</v>
      </c>
      <c r="J21" s="15">
        <v>0.63372569524550093</v>
      </c>
      <c r="K21" s="15">
        <v>0.5230251925924988</v>
      </c>
      <c r="L21" s="15">
        <v>0.43864797379242143</v>
      </c>
      <c r="M21" s="15">
        <v>0.43718660759896733</v>
      </c>
      <c r="N21" s="15">
        <v>0.53127633169736288</v>
      </c>
      <c r="O21" s="15">
        <v>0.54785671097191413</v>
      </c>
      <c r="P21" s="15">
        <v>0.50984041625734533</v>
      </c>
      <c r="Q21" s="15" t="s">
        <v>258</v>
      </c>
      <c r="R21" s="15" t="s">
        <v>258</v>
      </c>
      <c r="S21" s="15" t="s">
        <v>258</v>
      </c>
      <c r="T21" s="15" t="s">
        <v>258</v>
      </c>
      <c r="U21" s="15" t="s">
        <v>258</v>
      </c>
      <c r="V21" s="15" t="s">
        <v>258</v>
      </c>
      <c r="W21" s="15" t="s">
        <v>258</v>
      </c>
      <c r="X21" s="15" t="s">
        <v>258</v>
      </c>
      <c r="Y21" s="15" t="s">
        <v>258</v>
      </c>
      <c r="Z21" s="15" t="s">
        <v>258</v>
      </c>
      <c r="AA21" s="15" t="s">
        <v>258</v>
      </c>
    </row>
    <row r="22" spans="1:27" s="19" customFormat="1">
      <c r="A22" s="16" t="s">
        <v>22</v>
      </c>
      <c r="B22" s="16" t="s">
        <v>11</v>
      </c>
      <c r="C22" s="15" t="s">
        <v>258</v>
      </c>
      <c r="D22" s="15" t="s">
        <v>258</v>
      </c>
      <c r="E22" s="15" t="s">
        <v>258</v>
      </c>
      <c r="F22" s="15" t="s">
        <v>258</v>
      </c>
      <c r="G22" s="15" t="s">
        <v>258</v>
      </c>
      <c r="H22" s="15" t="s">
        <v>258</v>
      </c>
      <c r="I22" s="15" t="s">
        <v>258</v>
      </c>
      <c r="J22" s="15" t="s">
        <v>258</v>
      </c>
      <c r="K22" s="15" t="s">
        <v>258</v>
      </c>
      <c r="L22" s="15" t="s">
        <v>258</v>
      </c>
      <c r="M22" s="15" t="s">
        <v>258</v>
      </c>
      <c r="N22" s="15" t="s">
        <v>258</v>
      </c>
      <c r="O22" s="15" t="s">
        <v>258</v>
      </c>
      <c r="P22" s="15" t="s">
        <v>258</v>
      </c>
      <c r="Q22" s="15" t="s">
        <v>258</v>
      </c>
      <c r="R22" s="15" t="s">
        <v>258</v>
      </c>
      <c r="S22" s="15" t="s">
        <v>258</v>
      </c>
      <c r="T22" s="15" t="s">
        <v>258</v>
      </c>
      <c r="U22" s="15" t="s">
        <v>258</v>
      </c>
      <c r="V22" s="15" t="s">
        <v>258</v>
      </c>
      <c r="W22" s="15" t="s">
        <v>258</v>
      </c>
      <c r="X22" s="15" t="s">
        <v>258</v>
      </c>
      <c r="Y22" s="15" t="s">
        <v>258</v>
      </c>
      <c r="Z22" s="15" t="s">
        <v>258</v>
      </c>
      <c r="AA22" s="15" t="s">
        <v>258</v>
      </c>
    </row>
    <row r="23" spans="1:27" s="19" customFormat="1">
      <c r="A23" s="16" t="s">
        <v>22</v>
      </c>
      <c r="B23" s="16" t="s">
        <v>7</v>
      </c>
      <c r="C23" s="15">
        <v>1.4391962650625909E-2</v>
      </c>
      <c r="D23" s="15">
        <v>2.1483646486631095E-2</v>
      </c>
      <c r="E23" s="15">
        <v>0.11915632084662596</v>
      </c>
      <c r="F23" s="15">
        <v>0.33941308709737711</v>
      </c>
      <c r="G23" s="15">
        <v>0.28264962280989275</v>
      </c>
      <c r="H23" s="15">
        <v>0.2646069443994683</v>
      </c>
      <c r="I23" s="15">
        <v>0.28740193213411891</v>
      </c>
      <c r="J23" s="15">
        <v>0.33210660733794389</v>
      </c>
      <c r="K23" s="15">
        <v>0.11612676602179678</v>
      </c>
      <c r="L23" s="15">
        <v>3.1204656190850714E-2</v>
      </c>
      <c r="M23" s="15">
        <v>6.3559575269682173E-2</v>
      </c>
      <c r="N23" s="15">
        <v>0.14241302358675459</v>
      </c>
      <c r="O23" s="15">
        <v>0.16882544875828145</v>
      </c>
      <c r="P23" s="15">
        <v>0.27864347518486349</v>
      </c>
      <c r="Q23" s="15">
        <v>0.30169061660585766</v>
      </c>
      <c r="R23" s="15">
        <v>0.35538976760623697</v>
      </c>
      <c r="S23" s="15">
        <v>0.47570385152526073</v>
      </c>
      <c r="T23" s="15" t="s">
        <v>258</v>
      </c>
      <c r="U23" s="15" t="s">
        <v>258</v>
      </c>
      <c r="V23" s="15" t="s">
        <v>258</v>
      </c>
      <c r="W23" s="15" t="s">
        <v>258</v>
      </c>
      <c r="X23" s="15" t="s">
        <v>258</v>
      </c>
      <c r="Y23" s="15" t="s">
        <v>258</v>
      </c>
      <c r="Z23" s="15" t="s">
        <v>258</v>
      </c>
      <c r="AA23" s="15" t="s">
        <v>258</v>
      </c>
    </row>
    <row r="24" spans="1:27" s="19" customFormat="1">
      <c r="A24" s="16" t="s">
        <v>22</v>
      </c>
      <c r="B24" s="16" t="s">
        <v>12</v>
      </c>
      <c r="C24" s="15" t="s">
        <v>258</v>
      </c>
      <c r="D24" s="15" t="s">
        <v>258</v>
      </c>
      <c r="E24" s="15" t="s">
        <v>258</v>
      </c>
      <c r="F24" s="15" t="s">
        <v>258</v>
      </c>
      <c r="G24" s="15" t="s">
        <v>258</v>
      </c>
      <c r="H24" s="15" t="s">
        <v>258</v>
      </c>
      <c r="I24" s="15" t="s">
        <v>258</v>
      </c>
      <c r="J24" s="15" t="s">
        <v>258</v>
      </c>
      <c r="K24" s="15" t="s">
        <v>258</v>
      </c>
      <c r="L24" s="15" t="s">
        <v>258</v>
      </c>
      <c r="M24" s="15" t="s">
        <v>258</v>
      </c>
      <c r="N24" s="15" t="s">
        <v>258</v>
      </c>
      <c r="O24" s="15" t="s">
        <v>258</v>
      </c>
      <c r="P24" s="15" t="s">
        <v>258</v>
      </c>
      <c r="Q24" s="15" t="s">
        <v>258</v>
      </c>
      <c r="R24" s="15" t="s">
        <v>258</v>
      </c>
      <c r="S24" s="15" t="s">
        <v>258</v>
      </c>
      <c r="T24" s="15" t="s">
        <v>258</v>
      </c>
      <c r="U24" s="15" t="s">
        <v>258</v>
      </c>
      <c r="V24" s="15" t="s">
        <v>258</v>
      </c>
      <c r="W24" s="15" t="s">
        <v>258</v>
      </c>
      <c r="X24" s="15" t="s">
        <v>258</v>
      </c>
      <c r="Y24" s="15" t="s">
        <v>258</v>
      </c>
      <c r="Z24" s="15" t="s">
        <v>258</v>
      </c>
      <c r="AA24" s="15" t="s">
        <v>258</v>
      </c>
    </row>
    <row r="25" spans="1:27" s="19" customFormat="1">
      <c r="A25" s="16" t="s">
        <v>22</v>
      </c>
      <c r="B25" s="16" t="s">
        <v>4</v>
      </c>
      <c r="C25" s="15">
        <v>1.1071015076936325E-3</v>
      </c>
      <c r="D25" s="15">
        <v>2.2856565809027383E-3</v>
      </c>
      <c r="E25" s="15">
        <v>4.2777020216581288E-3</v>
      </c>
      <c r="F25" s="15">
        <v>0.11300688443181296</v>
      </c>
      <c r="G25" s="15">
        <v>2.3907170757702136E-2</v>
      </c>
      <c r="H25" s="15">
        <v>5.6171630525966776E-3</v>
      </c>
      <c r="I25" s="15">
        <v>4.9374930186745276E-2</v>
      </c>
      <c r="J25" s="15">
        <v>1.115549727815391E-2</v>
      </c>
      <c r="K25" s="15">
        <v>2.6561982606837474E-3</v>
      </c>
      <c r="L25" s="15">
        <v>1.1838580452114668E-3</v>
      </c>
      <c r="M25" s="15">
        <v>7.6134850717806378E-4</v>
      </c>
      <c r="N25" s="15">
        <v>1.0490655365059842E-2</v>
      </c>
      <c r="O25" s="15">
        <v>6.5048776631874174E-3</v>
      </c>
      <c r="P25" s="15">
        <v>2.3331353221430106E-2</v>
      </c>
      <c r="Q25" s="15">
        <v>3.1288750048513975E-2</v>
      </c>
      <c r="R25" s="15">
        <v>6.2694141361713529E-2</v>
      </c>
      <c r="S25" s="15">
        <v>6.8003655975585248E-2</v>
      </c>
      <c r="T25" s="15">
        <v>0.1663639098836979</v>
      </c>
      <c r="U25" s="15">
        <v>0.10259389446744116</v>
      </c>
      <c r="V25" s="15">
        <v>0.15278087013389133</v>
      </c>
      <c r="W25" s="15">
        <v>0.14228134735057857</v>
      </c>
      <c r="X25" s="15">
        <v>0.21372963345627702</v>
      </c>
      <c r="Y25" s="15">
        <v>0.19895123150705032</v>
      </c>
      <c r="Z25" s="15">
        <v>0.21789588637961221</v>
      </c>
      <c r="AA25" s="15">
        <v>0.16048484366619511</v>
      </c>
    </row>
    <row r="26" spans="1:27" s="19" customFormat="1">
      <c r="A26" s="16" t="s">
        <v>22</v>
      </c>
      <c r="B26" s="16" t="s">
        <v>2</v>
      </c>
      <c r="C26" s="15">
        <v>0.15766258402278585</v>
      </c>
      <c r="D26" s="15">
        <v>0.13433271531262717</v>
      </c>
      <c r="E26" s="15">
        <v>0.20392415705954156</v>
      </c>
      <c r="F26" s="15">
        <v>0.15979835752068358</v>
      </c>
      <c r="G26" s="15">
        <v>0.13460057959220581</v>
      </c>
      <c r="H26" s="15">
        <v>0.13741753379447533</v>
      </c>
      <c r="I26" s="15">
        <v>0.12892721257742212</v>
      </c>
      <c r="J26" s="15">
        <v>0.15596552556625523</v>
      </c>
      <c r="K26" s="15">
        <v>0.15510207559112077</v>
      </c>
      <c r="L26" s="15">
        <v>0.1500944775532348</v>
      </c>
      <c r="M26" s="15">
        <v>0.13216721619422214</v>
      </c>
      <c r="N26" s="15">
        <v>0.18788227361092272</v>
      </c>
      <c r="O26" s="15">
        <v>0.15832277517066778</v>
      </c>
      <c r="P26" s="15">
        <v>0.14307281477462813</v>
      </c>
      <c r="Q26" s="15">
        <v>0.14119545187395452</v>
      </c>
      <c r="R26" s="15">
        <v>0.1324771492834215</v>
      </c>
      <c r="S26" s="15">
        <v>0.1491670098105701</v>
      </c>
      <c r="T26" s="15">
        <v>0.16078561643835615</v>
      </c>
      <c r="U26" s="15">
        <v>0.15006601175460013</v>
      </c>
      <c r="V26" s="15">
        <v>0.12612445002034453</v>
      </c>
      <c r="W26" s="15">
        <v>0.17524570233735703</v>
      </c>
      <c r="X26" s="15">
        <v>0.14774544916135451</v>
      </c>
      <c r="Y26" s="15">
        <v>0.13116577060445772</v>
      </c>
      <c r="Z26" s="15">
        <v>0.13135524164745238</v>
      </c>
      <c r="AA26" s="15">
        <v>0.12636125751616259</v>
      </c>
    </row>
    <row r="27" spans="1:27" s="19" customFormat="1">
      <c r="A27" s="16" t="s">
        <v>22</v>
      </c>
      <c r="B27" s="16" t="s">
        <v>90</v>
      </c>
      <c r="C27" s="15" t="s">
        <v>258</v>
      </c>
      <c r="D27" s="15" t="s">
        <v>258</v>
      </c>
      <c r="E27" s="15" t="s">
        <v>258</v>
      </c>
      <c r="F27" s="15" t="s">
        <v>258</v>
      </c>
      <c r="G27" s="15" t="s">
        <v>258</v>
      </c>
      <c r="H27" s="15" t="s">
        <v>258</v>
      </c>
      <c r="I27" s="15" t="s">
        <v>258</v>
      </c>
      <c r="J27" s="15" t="s">
        <v>258</v>
      </c>
      <c r="K27" s="15" t="s">
        <v>258</v>
      </c>
      <c r="L27" s="15" t="s">
        <v>258</v>
      </c>
      <c r="M27" s="15" t="s">
        <v>258</v>
      </c>
      <c r="N27" s="15" t="s">
        <v>258</v>
      </c>
      <c r="O27" s="15" t="s">
        <v>258</v>
      </c>
      <c r="P27" s="15" t="s">
        <v>258</v>
      </c>
      <c r="Q27" s="15" t="s">
        <v>258</v>
      </c>
      <c r="R27" s="15" t="s">
        <v>258</v>
      </c>
      <c r="S27" s="15" t="s">
        <v>258</v>
      </c>
      <c r="T27" s="15" t="s">
        <v>258</v>
      </c>
      <c r="U27" s="15" t="s">
        <v>258</v>
      </c>
      <c r="V27" s="15" t="s">
        <v>258</v>
      </c>
      <c r="W27" s="15" t="s">
        <v>258</v>
      </c>
      <c r="X27" s="15" t="s">
        <v>258</v>
      </c>
      <c r="Y27" s="15" t="s">
        <v>258</v>
      </c>
      <c r="Z27" s="15" t="s">
        <v>258</v>
      </c>
      <c r="AA27" s="15" t="s">
        <v>258</v>
      </c>
    </row>
    <row r="28" spans="1:27" s="19" customFormat="1">
      <c r="A28" s="16" t="s">
        <v>22</v>
      </c>
      <c r="B28" s="16" t="s">
        <v>9</v>
      </c>
      <c r="C28" s="15">
        <v>0.32807606314640536</v>
      </c>
      <c r="D28" s="15">
        <v>0.32150184310267199</v>
      </c>
      <c r="E28" s="15">
        <v>0.29779241128956851</v>
      </c>
      <c r="F28" s="15">
        <v>0.29466906361445311</v>
      </c>
      <c r="G28" s="15">
        <v>0.31760314071598139</v>
      </c>
      <c r="H28" s="15">
        <v>0.32861439378570134</v>
      </c>
      <c r="I28" s="15">
        <v>0.33051996074255408</v>
      </c>
      <c r="J28" s="15">
        <v>0.32627150662872839</v>
      </c>
      <c r="K28" s="15">
        <v>0.32315259243584349</v>
      </c>
      <c r="L28" s="15">
        <v>0.33967517583150292</v>
      </c>
      <c r="M28" s="15">
        <v>0.34528564432158415</v>
      </c>
      <c r="N28" s="15">
        <v>0.33126571975289221</v>
      </c>
      <c r="O28" s="15">
        <v>0.30364712995261711</v>
      </c>
      <c r="P28" s="15">
        <v>0.31910055299113282</v>
      </c>
      <c r="Q28" s="15">
        <v>0.33139974551116957</v>
      </c>
      <c r="R28" s="15">
        <v>0.33495162138153411</v>
      </c>
      <c r="S28" s="15">
        <v>0.33282047831412737</v>
      </c>
      <c r="T28" s="15">
        <v>0.33732268304137814</v>
      </c>
      <c r="U28" s="15">
        <v>0.35454944887999612</v>
      </c>
      <c r="V28" s="15">
        <v>0.35310239003650329</v>
      </c>
      <c r="W28" s="15">
        <v>0.35158932807652388</v>
      </c>
      <c r="X28" s="15">
        <v>0.31882721553871946</v>
      </c>
      <c r="Y28" s="15">
        <v>0.33337237977681528</v>
      </c>
      <c r="Z28" s="15">
        <v>0.31601047889607903</v>
      </c>
      <c r="AA28" s="15">
        <v>0.32753265927735403</v>
      </c>
    </row>
    <row r="29" spans="1:27" s="19" customFormat="1">
      <c r="A29" s="16" t="s">
        <v>22</v>
      </c>
      <c r="B29" s="16" t="s">
        <v>8</v>
      </c>
      <c r="C29" s="15">
        <v>0.21392983945149133</v>
      </c>
      <c r="D29" s="15">
        <v>0.20646382584358167</v>
      </c>
      <c r="E29" s="15">
        <v>0.19607817397720495</v>
      </c>
      <c r="F29" s="15">
        <v>0.22731819307238521</v>
      </c>
      <c r="G29" s="15">
        <v>0.25600216663061176</v>
      </c>
      <c r="H29" s="15">
        <v>0.24893250179819629</v>
      </c>
      <c r="I29" s="15">
        <v>0.25652251438909374</v>
      </c>
      <c r="J29" s="15">
        <v>0.24930684593271668</v>
      </c>
      <c r="K29" s="15">
        <v>0.23411943546177519</v>
      </c>
      <c r="L29" s="15">
        <v>0.24652605209791442</v>
      </c>
      <c r="M29" s="15">
        <v>0.25769006886403539</v>
      </c>
      <c r="N29" s="15">
        <v>0.2312960791006945</v>
      </c>
      <c r="O29" s="15">
        <v>0.2384393324574782</v>
      </c>
      <c r="P29" s="15">
        <v>0.25219727420129473</v>
      </c>
      <c r="Q29" s="15">
        <v>0.24861908852784712</v>
      </c>
      <c r="R29" s="15">
        <v>0.26145680624962331</v>
      </c>
      <c r="S29" s="15">
        <v>0.25866046204219645</v>
      </c>
      <c r="T29" s="15">
        <v>0.2578496796892723</v>
      </c>
      <c r="U29" s="15">
        <v>0.26831204910977169</v>
      </c>
      <c r="V29" s="15">
        <v>0.27002249622265839</v>
      </c>
      <c r="W29" s="15">
        <v>0.23471838609597537</v>
      </c>
      <c r="X29" s="15">
        <v>0.23859788582673913</v>
      </c>
      <c r="Y29" s="15">
        <v>0.25137343864245026</v>
      </c>
      <c r="Z29" s="15">
        <v>0.23675409154880411</v>
      </c>
      <c r="AA29" s="15">
        <v>0.24853838778769782</v>
      </c>
    </row>
    <row r="30" spans="1:27" s="19" customFormat="1">
      <c r="A30" s="16" t="s">
        <v>22</v>
      </c>
      <c r="B30" s="16" t="s">
        <v>83</v>
      </c>
      <c r="C30" s="15">
        <v>0.13842745461579309</v>
      </c>
      <c r="D30" s="15">
        <v>0.21786312299391439</v>
      </c>
      <c r="E30" s="15">
        <v>0.21649046181555584</v>
      </c>
      <c r="F30" s="15">
        <v>0.22328879082702099</v>
      </c>
      <c r="G30" s="15">
        <v>0.24586822950172077</v>
      </c>
      <c r="H30" s="15">
        <v>0.23713367983825542</v>
      </c>
      <c r="I30" s="15">
        <v>0.24473004996811984</v>
      </c>
      <c r="J30" s="15">
        <v>0.24161751435502565</v>
      </c>
      <c r="K30" s="15">
        <v>0.23892608096766119</v>
      </c>
      <c r="L30" s="15">
        <v>0.24468155395030816</v>
      </c>
      <c r="M30" s="15">
        <v>0.25338378403865336</v>
      </c>
      <c r="N30" s="15">
        <v>0.25073389922422024</v>
      </c>
      <c r="O30" s="15">
        <v>0.25428445374474129</v>
      </c>
      <c r="P30" s="15">
        <v>0.25095542907234314</v>
      </c>
      <c r="Q30" s="15">
        <v>0.24115886469962389</v>
      </c>
      <c r="R30" s="15">
        <v>0.24698178734637552</v>
      </c>
      <c r="S30" s="15">
        <v>0.24520049385115589</v>
      </c>
      <c r="T30" s="15">
        <v>0.23884223129352505</v>
      </c>
      <c r="U30" s="15">
        <v>0.24952640122845329</v>
      </c>
      <c r="V30" s="15">
        <v>0.24916266246269</v>
      </c>
      <c r="W30" s="15">
        <v>0.22151162736926597</v>
      </c>
      <c r="X30" s="15">
        <v>0.2310669331397088</v>
      </c>
      <c r="Y30" s="15">
        <v>0.22466045661421549</v>
      </c>
      <c r="Z30" s="15">
        <v>0.14074263696402062</v>
      </c>
      <c r="AA30" s="15">
        <v>0.1423693339499422</v>
      </c>
    </row>
    <row r="31" spans="1:27" s="19" customFormat="1">
      <c r="A31" s="16" t="s">
        <v>22</v>
      </c>
      <c r="B31" s="16" t="s">
        <v>192</v>
      </c>
      <c r="C31" s="15">
        <v>0.20529686073059361</v>
      </c>
      <c r="D31" s="15">
        <v>0.21445767694063925</v>
      </c>
      <c r="E31" s="15">
        <v>0.219289454517474</v>
      </c>
      <c r="F31" s="15">
        <v>0.53303923770608841</v>
      </c>
      <c r="G31" s="15">
        <v>0.21549606006525024</v>
      </c>
      <c r="H31" s="15">
        <v>0.20642143258911091</v>
      </c>
      <c r="I31" s="15">
        <v>0.23334681252965503</v>
      </c>
      <c r="J31" s="15">
        <v>0.23767312697653303</v>
      </c>
      <c r="K31" s="15">
        <v>0.21878109754370767</v>
      </c>
      <c r="L31" s="15">
        <v>0.23726979690006572</v>
      </c>
      <c r="M31" s="15">
        <v>0.2448480021264702</v>
      </c>
      <c r="N31" s="15">
        <v>0.25112586590532904</v>
      </c>
      <c r="O31" s="15">
        <v>0.2267509605043786</v>
      </c>
      <c r="P31" s="15">
        <v>0.2431486629313733</v>
      </c>
      <c r="Q31" s="15">
        <v>0.21478743355329394</v>
      </c>
      <c r="R31" s="15">
        <v>0.23834518598708068</v>
      </c>
      <c r="S31" s="15">
        <v>0.22338160986689226</v>
      </c>
      <c r="T31" s="15">
        <v>0.22157394101570393</v>
      </c>
      <c r="U31" s="15">
        <v>0.24834521486010516</v>
      </c>
      <c r="V31" s="15">
        <v>0.2442244376764405</v>
      </c>
      <c r="W31" s="15">
        <v>0.21197136140306133</v>
      </c>
      <c r="X31" s="15">
        <v>0.197827103241207</v>
      </c>
      <c r="Y31" s="15">
        <v>0.19877477400706314</v>
      </c>
      <c r="Z31" s="15">
        <v>0.19822929671457265</v>
      </c>
      <c r="AA31" s="15">
        <v>0.21223957510277816</v>
      </c>
    </row>
    <row r="32" spans="1:27" s="19" customFormat="1">
      <c r="A32" s="16" t="s">
        <v>22</v>
      </c>
      <c r="B32" s="16" t="s">
        <v>15</v>
      </c>
      <c r="C32" s="15">
        <v>8.1011616111469967E-2</v>
      </c>
      <c r="D32" s="15">
        <v>9.330288809295563E-2</v>
      </c>
      <c r="E32" s="15">
        <v>0.10213560050324172</v>
      </c>
      <c r="F32" s="15">
        <v>8.3082078565432857E-2</v>
      </c>
      <c r="G32" s="15">
        <v>0.10244201116391614</v>
      </c>
      <c r="H32" s="15">
        <v>0.12711340484667272</v>
      </c>
      <c r="I32" s="15">
        <v>0.15047953233950281</v>
      </c>
      <c r="J32" s="15">
        <v>0.16697471229304783</v>
      </c>
      <c r="K32" s="15">
        <v>0.17615481182470016</v>
      </c>
      <c r="L32" s="15">
        <v>0.18804787764051903</v>
      </c>
      <c r="M32" s="15">
        <v>0.19606076886054088</v>
      </c>
      <c r="N32" s="15">
        <v>0.21019900700880587</v>
      </c>
      <c r="O32" s="15">
        <v>0.22006909206033134</v>
      </c>
      <c r="P32" s="15">
        <v>0.22636474003858614</v>
      </c>
      <c r="Q32" s="15">
        <v>0.22375244788569723</v>
      </c>
      <c r="R32" s="15">
        <v>0.22650251268417851</v>
      </c>
      <c r="S32" s="15">
        <v>0.22651564367020047</v>
      </c>
      <c r="T32" s="15">
        <v>0.22257539295053039</v>
      </c>
      <c r="U32" s="15">
        <v>0.22780282890617162</v>
      </c>
      <c r="V32" s="15">
        <v>0.22728157696249596</v>
      </c>
      <c r="W32" s="15">
        <v>0.21690895143535802</v>
      </c>
      <c r="X32" s="15">
        <v>0.22321598699344788</v>
      </c>
      <c r="Y32" s="15">
        <v>0.21525457321008615</v>
      </c>
      <c r="Z32" s="15">
        <v>0.2055907311037988</v>
      </c>
      <c r="AA32" s="15">
        <v>0.19752285224592298</v>
      </c>
    </row>
    <row r="34" spans="1:27" s="19" customFormat="1"/>
    <row r="35" spans="1:27" s="19" customFormat="1">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s="19" customFormat="1">
      <c r="A36" s="16" t="s">
        <v>23</v>
      </c>
      <c r="B36" s="16" t="s">
        <v>1</v>
      </c>
      <c r="C36" s="15">
        <v>0.54380597287920729</v>
      </c>
      <c r="D36" s="15">
        <v>0.55235470421905219</v>
      </c>
      <c r="E36" s="15">
        <v>0.59776291804065473</v>
      </c>
      <c r="F36" s="15">
        <v>0.49931866449562984</v>
      </c>
      <c r="G36" s="15">
        <v>0.59089238872667171</v>
      </c>
      <c r="H36" s="15">
        <v>0.60763445816321549</v>
      </c>
      <c r="I36" s="15">
        <v>0.62647891317658067</v>
      </c>
      <c r="J36" s="15">
        <v>0.59454121454589604</v>
      </c>
      <c r="K36" s="15">
        <v>0.52131271957122038</v>
      </c>
      <c r="L36" s="15">
        <v>0.4867108311013611</v>
      </c>
      <c r="M36" s="15">
        <v>0.49718995876760763</v>
      </c>
      <c r="N36" s="15">
        <v>0.60960032546494214</v>
      </c>
      <c r="O36" s="15">
        <v>0.56103537044701957</v>
      </c>
      <c r="P36" s="15">
        <v>0.55366682213153962</v>
      </c>
      <c r="Q36" s="15">
        <v>0.59602683766589271</v>
      </c>
      <c r="R36" s="15">
        <v>0.59868392410222315</v>
      </c>
      <c r="S36" s="15">
        <v>0.63005856726624898</v>
      </c>
      <c r="T36" s="15">
        <v>0.62105153661697443</v>
      </c>
      <c r="U36" s="15">
        <v>0.58463297157290095</v>
      </c>
      <c r="V36" s="15">
        <v>0.64321987643994094</v>
      </c>
      <c r="W36" s="15">
        <v>0.68372702052095824</v>
      </c>
      <c r="X36" s="15">
        <v>0.57516638869997949</v>
      </c>
      <c r="Y36" s="15">
        <v>0.56137236606323604</v>
      </c>
      <c r="Z36" s="15">
        <v>0.61885949323704359</v>
      </c>
      <c r="AA36" s="15">
        <v>0.63497025351641345</v>
      </c>
    </row>
    <row r="37" spans="1:27" s="19" customFormat="1">
      <c r="A37" s="16" t="s">
        <v>23</v>
      </c>
      <c r="B37" s="16" t="s">
        <v>11</v>
      </c>
      <c r="C37" s="15" t="s">
        <v>258</v>
      </c>
      <c r="D37" s="15" t="s">
        <v>258</v>
      </c>
      <c r="E37" s="15" t="s">
        <v>258</v>
      </c>
      <c r="F37" s="15" t="s">
        <v>258</v>
      </c>
      <c r="G37" s="15" t="s">
        <v>258</v>
      </c>
      <c r="H37" s="15" t="s">
        <v>258</v>
      </c>
      <c r="I37" s="15" t="s">
        <v>258</v>
      </c>
      <c r="J37" s="15" t="s">
        <v>258</v>
      </c>
      <c r="K37" s="15" t="s">
        <v>258</v>
      </c>
      <c r="L37" s="15" t="s">
        <v>258</v>
      </c>
      <c r="M37" s="15" t="s">
        <v>258</v>
      </c>
      <c r="N37" s="15" t="s">
        <v>258</v>
      </c>
      <c r="O37" s="15" t="s">
        <v>258</v>
      </c>
      <c r="P37" s="15" t="s">
        <v>258</v>
      </c>
      <c r="Q37" s="15" t="s">
        <v>258</v>
      </c>
      <c r="R37" s="15" t="s">
        <v>258</v>
      </c>
      <c r="S37" s="15" t="s">
        <v>258</v>
      </c>
      <c r="T37" s="15" t="s">
        <v>258</v>
      </c>
      <c r="U37" s="15" t="s">
        <v>258</v>
      </c>
      <c r="V37" s="15" t="s">
        <v>258</v>
      </c>
      <c r="W37" s="15" t="s">
        <v>258</v>
      </c>
      <c r="X37" s="15" t="s">
        <v>258</v>
      </c>
      <c r="Y37" s="15" t="s">
        <v>258</v>
      </c>
      <c r="Z37" s="15" t="s">
        <v>258</v>
      </c>
      <c r="AA37" s="15" t="s">
        <v>258</v>
      </c>
    </row>
    <row r="38" spans="1:27" s="19" customFormat="1">
      <c r="A38" s="16" t="s">
        <v>23</v>
      </c>
      <c r="B38" s="16" t="s">
        <v>7</v>
      </c>
      <c r="C38" s="15">
        <v>6.5098011523871763E-2</v>
      </c>
      <c r="D38" s="15">
        <v>6.9266277167647758E-2</v>
      </c>
      <c r="E38" s="15">
        <v>0.12948982431549927</v>
      </c>
      <c r="F38" s="15">
        <v>0.2470339145773916</v>
      </c>
      <c r="G38" s="15">
        <v>0.18256525195962175</v>
      </c>
      <c r="H38" s="15">
        <v>0.20452243234197515</v>
      </c>
      <c r="I38" s="15">
        <v>0.17352224540423908</v>
      </c>
      <c r="J38" s="15">
        <v>0.24257164370471565</v>
      </c>
      <c r="K38" s="15">
        <v>0.13156177900280797</v>
      </c>
      <c r="L38" s="15">
        <v>9.3229638366163645E-2</v>
      </c>
      <c r="M38" s="15">
        <v>0.14713680505276597</v>
      </c>
      <c r="N38" s="15">
        <v>0.18442185966430016</v>
      </c>
      <c r="O38" s="15">
        <v>0.23831380709618408</v>
      </c>
      <c r="P38" s="15">
        <v>0.2705482968207007</v>
      </c>
      <c r="Q38" s="15">
        <v>0.31622937063855927</v>
      </c>
      <c r="R38" s="15">
        <v>0.35055890874231049</v>
      </c>
      <c r="S38" s="15">
        <v>0.4358218590059153</v>
      </c>
      <c r="T38" s="15">
        <v>0.46174921943982089</v>
      </c>
      <c r="U38" s="15">
        <v>0.357203943502657</v>
      </c>
      <c r="V38" s="15">
        <v>0.52476448690276345</v>
      </c>
      <c r="W38" s="15">
        <v>0.65645615181532913</v>
      </c>
      <c r="X38" s="15">
        <v>0.65839883466629312</v>
      </c>
      <c r="Y38" s="15">
        <v>0.63332163864203961</v>
      </c>
      <c r="Z38" s="15">
        <v>0.6345474867043962</v>
      </c>
      <c r="AA38" s="15">
        <v>0.62884879018254902</v>
      </c>
    </row>
    <row r="39" spans="1:27" s="19" customFormat="1">
      <c r="A39" s="16" t="s">
        <v>23</v>
      </c>
      <c r="B39" s="16" t="s">
        <v>12</v>
      </c>
      <c r="C39" s="15" t="s">
        <v>258</v>
      </c>
      <c r="D39" s="15" t="s">
        <v>258</v>
      </c>
      <c r="E39" s="15" t="s">
        <v>258</v>
      </c>
      <c r="F39" s="15" t="s">
        <v>258</v>
      </c>
      <c r="G39" s="15" t="s">
        <v>258</v>
      </c>
      <c r="H39" s="15" t="s">
        <v>258</v>
      </c>
      <c r="I39" s="15" t="s">
        <v>258</v>
      </c>
      <c r="J39" s="15" t="s">
        <v>258</v>
      </c>
      <c r="K39" s="15" t="s">
        <v>258</v>
      </c>
      <c r="L39" s="15" t="s">
        <v>258</v>
      </c>
      <c r="M39" s="15" t="s">
        <v>258</v>
      </c>
      <c r="N39" s="15" t="s">
        <v>258</v>
      </c>
      <c r="O39" s="15" t="s">
        <v>258</v>
      </c>
      <c r="P39" s="15" t="s">
        <v>258</v>
      </c>
      <c r="Q39" s="15" t="s">
        <v>258</v>
      </c>
      <c r="R39" s="15" t="s">
        <v>258</v>
      </c>
      <c r="S39" s="15" t="s">
        <v>258</v>
      </c>
      <c r="T39" s="15" t="s">
        <v>258</v>
      </c>
      <c r="U39" s="15" t="s">
        <v>258</v>
      </c>
      <c r="V39" s="15" t="s">
        <v>258</v>
      </c>
      <c r="W39" s="15" t="s">
        <v>258</v>
      </c>
      <c r="X39" s="15" t="s">
        <v>258</v>
      </c>
      <c r="Y39" s="15" t="s">
        <v>258</v>
      </c>
      <c r="Z39" s="15" t="s">
        <v>258</v>
      </c>
      <c r="AA39" s="15" t="s">
        <v>258</v>
      </c>
    </row>
    <row r="40" spans="1:27" s="19" customFormat="1">
      <c r="A40" s="16" t="s">
        <v>23</v>
      </c>
      <c r="B40" s="16" t="s">
        <v>4</v>
      </c>
      <c r="C40" s="15">
        <v>2.933090239002358E-4</v>
      </c>
      <c r="D40" s="15">
        <v>4.9553241456642592E-4</v>
      </c>
      <c r="E40" s="15">
        <v>2.0532196128419298E-3</v>
      </c>
      <c r="F40" s="15">
        <v>3.429109905499618E-2</v>
      </c>
      <c r="G40" s="15">
        <v>7.7135502237503622E-4</v>
      </c>
      <c r="H40" s="15">
        <v>1.3919783785316664E-3</v>
      </c>
      <c r="I40" s="15">
        <v>4.3933117221290445E-3</v>
      </c>
      <c r="J40" s="15">
        <v>2.6412819031725468E-3</v>
      </c>
      <c r="K40" s="15">
        <v>5.4927207883151343E-4</v>
      </c>
      <c r="L40" s="15">
        <v>1.7117527292590232E-3</v>
      </c>
      <c r="M40" s="15">
        <v>4.4627584935555574E-3</v>
      </c>
      <c r="N40" s="15">
        <v>1.7873143832478761E-2</v>
      </c>
      <c r="O40" s="15">
        <v>1.6836553328633794E-2</v>
      </c>
      <c r="P40" s="15">
        <v>4.0541600273564515E-2</v>
      </c>
      <c r="Q40" s="15">
        <v>5.0948396985074293E-2</v>
      </c>
      <c r="R40" s="15">
        <v>6.7767792586333156E-2</v>
      </c>
      <c r="S40" s="15">
        <v>0.14470816990802718</v>
      </c>
      <c r="T40" s="15">
        <v>0.18010763430448332</v>
      </c>
      <c r="U40" s="15">
        <v>0.12839170826146926</v>
      </c>
      <c r="V40" s="15">
        <v>0.18345412619961785</v>
      </c>
      <c r="W40" s="15">
        <v>0.14355869571612376</v>
      </c>
      <c r="X40" s="15">
        <v>0.18229374370267087</v>
      </c>
      <c r="Y40" s="15">
        <v>0.10686312520745893</v>
      </c>
      <c r="Z40" s="15">
        <v>6.2437814301033734E-2</v>
      </c>
      <c r="AA40" s="15">
        <v>5.3929759790698212E-3</v>
      </c>
    </row>
    <row r="41" spans="1:27" s="19" customFormat="1">
      <c r="A41" s="16" t="s">
        <v>23</v>
      </c>
      <c r="B41" s="16" t="s">
        <v>2</v>
      </c>
      <c r="C41" s="15">
        <v>0.51201699232075437</v>
      </c>
      <c r="D41" s="15">
        <v>0.48960910324873741</v>
      </c>
      <c r="E41" s="15">
        <v>0.51110391511180897</v>
      </c>
      <c r="F41" s="15">
        <v>0.50331194291067471</v>
      </c>
      <c r="G41" s="15">
        <v>0.5103667373605878</v>
      </c>
      <c r="H41" s="15">
        <v>0.51025589291245921</v>
      </c>
      <c r="I41" s="15">
        <v>0.47150945128887201</v>
      </c>
      <c r="J41" s="15">
        <v>0.51839592626855968</v>
      </c>
      <c r="K41" s="15">
        <v>0.48008496744841195</v>
      </c>
      <c r="L41" s="15">
        <v>0.47698051392659974</v>
      </c>
      <c r="M41" s="15">
        <v>0.49058306325768208</v>
      </c>
      <c r="N41" s="15">
        <v>0.16665705468391975</v>
      </c>
      <c r="O41" s="15">
        <v>0.15922924072648181</v>
      </c>
      <c r="P41" s="15">
        <v>0.15011372678953708</v>
      </c>
      <c r="Q41" s="15">
        <v>0.1542330908945552</v>
      </c>
      <c r="R41" s="15">
        <v>0.16312959004444552</v>
      </c>
      <c r="S41" s="15">
        <v>8.0967727110320683E-5</v>
      </c>
      <c r="T41" s="15">
        <v>4.9145674042627375E-5</v>
      </c>
      <c r="U41" s="15">
        <v>3.9262373916267915E-11</v>
      </c>
      <c r="V41" s="15">
        <v>3.9000481997845946E-11</v>
      </c>
      <c r="W41" s="15">
        <v>1.4743693598710946E-4</v>
      </c>
      <c r="X41" s="15">
        <v>3.9148232149172869E-11</v>
      </c>
      <c r="Y41" s="15">
        <v>4.3861461227451368E-4</v>
      </c>
      <c r="Z41" s="15">
        <v>4.4891641947970162E-11</v>
      </c>
      <c r="AA41" s="15">
        <v>1.0622983450489112E-10</v>
      </c>
    </row>
    <row r="42" spans="1:27" s="19" customFormat="1">
      <c r="A42" s="16" t="s">
        <v>23</v>
      </c>
      <c r="B42" s="16" t="s">
        <v>90</v>
      </c>
      <c r="C42" s="15" t="s">
        <v>258</v>
      </c>
      <c r="D42" s="15" t="s">
        <v>258</v>
      </c>
      <c r="E42" s="15" t="s">
        <v>258</v>
      </c>
      <c r="F42" s="15" t="s">
        <v>258</v>
      </c>
      <c r="G42" s="15" t="s">
        <v>258</v>
      </c>
      <c r="H42" s="15" t="s">
        <v>258</v>
      </c>
      <c r="I42" s="15" t="s">
        <v>258</v>
      </c>
      <c r="J42" s="15" t="s">
        <v>258</v>
      </c>
      <c r="K42" s="15" t="s">
        <v>258</v>
      </c>
      <c r="L42" s="15" t="s">
        <v>258</v>
      </c>
      <c r="M42" s="15" t="s">
        <v>258</v>
      </c>
      <c r="N42" s="15" t="s">
        <v>258</v>
      </c>
      <c r="O42" s="15" t="s">
        <v>258</v>
      </c>
      <c r="P42" s="15" t="s">
        <v>258</v>
      </c>
      <c r="Q42" s="15" t="s">
        <v>258</v>
      </c>
      <c r="R42" s="15" t="s">
        <v>258</v>
      </c>
      <c r="S42" s="15" t="s">
        <v>258</v>
      </c>
      <c r="T42" s="15" t="s">
        <v>258</v>
      </c>
      <c r="U42" s="15" t="s">
        <v>258</v>
      </c>
      <c r="V42" s="15" t="s">
        <v>258</v>
      </c>
      <c r="W42" s="15" t="s">
        <v>258</v>
      </c>
      <c r="X42" s="15" t="s">
        <v>258</v>
      </c>
      <c r="Y42" s="15" t="s">
        <v>258</v>
      </c>
      <c r="Z42" s="15" t="s">
        <v>258</v>
      </c>
      <c r="AA42" s="15" t="s">
        <v>258</v>
      </c>
    </row>
    <row r="43" spans="1:27" s="19" customFormat="1">
      <c r="A43" s="16" t="s">
        <v>23</v>
      </c>
      <c r="B43" s="16" t="s">
        <v>9</v>
      </c>
      <c r="C43" s="15">
        <v>0.31268514105873579</v>
      </c>
      <c r="D43" s="15">
        <v>0.32487914866940831</v>
      </c>
      <c r="E43" s="15">
        <v>0.32656857167880771</v>
      </c>
      <c r="F43" s="15">
        <v>0.30737868866694251</v>
      </c>
      <c r="G43" s="15">
        <v>0.33224655136290143</v>
      </c>
      <c r="H43" s="15">
        <v>0.32500442928484735</v>
      </c>
      <c r="I43" s="15">
        <v>0.33640682268805638</v>
      </c>
      <c r="J43" s="15">
        <v>0.3142048514547619</v>
      </c>
      <c r="K43" s="15">
        <v>0.30148127872598529</v>
      </c>
      <c r="L43" s="15">
        <v>0.30559974948811802</v>
      </c>
      <c r="M43" s="15">
        <v>0.30547934205635374</v>
      </c>
      <c r="N43" s="15">
        <v>0.31645391316241178</v>
      </c>
      <c r="O43" s="15">
        <v>0.31105631318649901</v>
      </c>
      <c r="P43" s="15">
        <v>0.31574923329033544</v>
      </c>
      <c r="Q43" s="15">
        <v>0.309276059094031</v>
      </c>
      <c r="R43" s="15">
        <v>0.31896085842280986</v>
      </c>
      <c r="S43" s="15">
        <v>0.30623808807402519</v>
      </c>
      <c r="T43" s="15">
        <v>0.31690579658255863</v>
      </c>
      <c r="U43" s="15">
        <v>0.32466971368819886</v>
      </c>
      <c r="V43" s="15">
        <v>0.32080455265834823</v>
      </c>
      <c r="W43" s="15">
        <v>0.33185129277656711</v>
      </c>
      <c r="X43" s="15">
        <v>0.32562388487111382</v>
      </c>
      <c r="Y43" s="15">
        <v>0.32334783470194678</v>
      </c>
      <c r="Z43" s="15">
        <v>0.31411980295193082</v>
      </c>
      <c r="AA43" s="15">
        <v>0.3199270174087579</v>
      </c>
    </row>
    <row r="44" spans="1:27" s="19" customFormat="1">
      <c r="A44" s="16" t="s">
        <v>23</v>
      </c>
      <c r="B44" s="16" t="s">
        <v>8</v>
      </c>
      <c r="C44" s="15">
        <v>0.20156897669178067</v>
      </c>
      <c r="D44" s="15">
        <v>0.20646562419488984</v>
      </c>
      <c r="E44" s="15">
        <v>0.18209119576849828</v>
      </c>
      <c r="F44" s="15">
        <v>0.18572645911930771</v>
      </c>
      <c r="G44" s="15">
        <v>0.23781145888657018</v>
      </c>
      <c r="H44" s="15">
        <v>0.24872373420826593</v>
      </c>
      <c r="I44" s="15">
        <v>0.24651155790950424</v>
      </c>
      <c r="J44" s="15">
        <v>0.23639415333161498</v>
      </c>
      <c r="K44" s="15">
        <v>0.18997125636657872</v>
      </c>
      <c r="L44" s="15">
        <v>0.18555300833223914</v>
      </c>
      <c r="M44" s="15">
        <v>0.19199483342517759</v>
      </c>
      <c r="N44" s="15">
        <v>0.17612649368381345</v>
      </c>
      <c r="O44" s="15">
        <v>0.18488663005891345</v>
      </c>
      <c r="P44" s="15">
        <v>0.18045572132551174</v>
      </c>
      <c r="Q44" s="15">
        <v>0.19370656763169347</v>
      </c>
      <c r="R44" s="15">
        <v>0.20182383367396065</v>
      </c>
      <c r="S44" s="15">
        <v>0.21699965083714212</v>
      </c>
      <c r="T44" s="15">
        <v>0.23157119883201732</v>
      </c>
      <c r="U44" s="15">
        <v>0.23384914546510621</v>
      </c>
      <c r="V44" s="15">
        <v>0.23754132933486594</v>
      </c>
      <c r="W44" s="15">
        <v>0.20849068010625124</v>
      </c>
      <c r="X44" s="15">
        <v>0.22400419038651509</v>
      </c>
      <c r="Y44" s="15">
        <v>0.21792579313278926</v>
      </c>
      <c r="Z44" s="15">
        <v>0.2235148676033199</v>
      </c>
      <c r="AA44" s="15">
        <v>0.24378125792525848</v>
      </c>
    </row>
    <row r="45" spans="1:27" s="19" customFormat="1">
      <c r="A45" s="16" t="s">
        <v>23</v>
      </c>
      <c r="B45" s="16" t="s">
        <v>83</v>
      </c>
      <c r="C45" s="15">
        <v>7.1807504298270639E-2</v>
      </c>
      <c r="D45" s="15">
        <v>7.4485370808460016E-2</v>
      </c>
      <c r="E45" s="15">
        <v>7.6815212521315721E-2</v>
      </c>
      <c r="F45" s="15">
        <v>0.18732316769699275</v>
      </c>
      <c r="G45" s="15">
        <v>0.19278584890278819</v>
      </c>
      <c r="H45" s="15">
        <v>0.19043790190501747</v>
      </c>
      <c r="I45" s="15">
        <v>0.19751298986383217</v>
      </c>
      <c r="J45" s="15">
        <v>0.19613416764042033</v>
      </c>
      <c r="K45" s="15">
        <v>0.19464566231836131</v>
      </c>
      <c r="L45" s="15">
        <v>0.19692051728048285</v>
      </c>
      <c r="M45" s="15">
        <v>0.19739271704737685</v>
      </c>
      <c r="N45" s="15">
        <v>0.19518729271878493</v>
      </c>
      <c r="O45" s="15">
        <v>0.1980764432186021</v>
      </c>
      <c r="P45" s="15">
        <v>0.19619149539733979</v>
      </c>
      <c r="Q45" s="15">
        <v>0.19366871815161923</v>
      </c>
      <c r="R45" s="15">
        <v>0.21846108956937682</v>
      </c>
      <c r="S45" s="15">
        <v>0.22602616489632385</v>
      </c>
      <c r="T45" s="15">
        <v>0.23402031502420259</v>
      </c>
      <c r="U45" s="15">
        <v>0.23831053462975926</v>
      </c>
      <c r="V45" s="15">
        <v>0.23643480670603784</v>
      </c>
      <c r="W45" s="15">
        <v>0.23307363449758256</v>
      </c>
      <c r="X45" s="15">
        <v>0.24234021644474529</v>
      </c>
      <c r="Y45" s="15">
        <v>0.24242832580996279</v>
      </c>
      <c r="Z45" s="15">
        <v>0.23828900337720671</v>
      </c>
      <c r="AA45" s="15">
        <v>0.24450552375201751</v>
      </c>
    </row>
    <row r="46" spans="1:27" s="19" customFormat="1">
      <c r="A46" s="16" t="s">
        <v>23</v>
      </c>
      <c r="B46" s="16" t="s">
        <v>192</v>
      </c>
      <c r="C46" s="15">
        <v>0.10326678280316962</v>
      </c>
      <c r="D46" s="15">
        <v>0.10356006300218454</v>
      </c>
      <c r="E46" s="15">
        <v>9.4089915419118805E-2</v>
      </c>
      <c r="F46" s="15">
        <v>9.3831528904721004E-2</v>
      </c>
      <c r="G46" s="15">
        <v>0.21601859195422177</v>
      </c>
      <c r="H46" s="15">
        <v>0.20165155327879031</v>
      </c>
      <c r="I46" s="15">
        <v>0.22601513900504519</v>
      </c>
      <c r="J46" s="15">
        <v>0.23268779902398626</v>
      </c>
      <c r="K46" s="15">
        <v>0.25196212682439262</v>
      </c>
      <c r="L46" s="15">
        <v>0.25177942472276021</v>
      </c>
      <c r="M46" s="15">
        <v>0.25201021026306153</v>
      </c>
      <c r="N46" s="15">
        <v>0.24402610525753288</v>
      </c>
      <c r="O46" s="15">
        <v>0.24946057822617221</v>
      </c>
      <c r="P46" s="15">
        <v>0.25089173192476594</v>
      </c>
      <c r="Q46" s="15">
        <v>0.24440969054559872</v>
      </c>
      <c r="R46" s="15">
        <v>0.24865845411981918</v>
      </c>
      <c r="S46" s="15">
        <v>0.24433340943471524</v>
      </c>
      <c r="T46" s="15">
        <v>0.23832504947265101</v>
      </c>
      <c r="U46" s="15">
        <v>0.24401462008022004</v>
      </c>
      <c r="V46" s="15">
        <v>0.23996596693063246</v>
      </c>
      <c r="W46" s="15">
        <v>0.20848268210534213</v>
      </c>
      <c r="X46" s="15">
        <v>0.22335241251419635</v>
      </c>
      <c r="Y46" s="15">
        <v>0.2220704525586408</v>
      </c>
      <c r="Z46" s="15">
        <v>0.23050108821839588</v>
      </c>
      <c r="AA46" s="15">
        <v>0.22864739241728968</v>
      </c>
    </row>
    <row r="47" spans="1:27" s="19" customFormat="1">
      <c r="A47" s="16" t="s">
        <v>23</v>
      </c>
      <c r="B47" s="16" t="s">
        <v>15</v>
      </c>
      <c r="C47" s="15">
        <v>8.7463132459676296E-2</v>
      </c>
      <c r="D47" s="15">
        <v>0.112950875472864</v>
      </c>
      <c r="E47" s="15">
        <v>0.13894052225450609</v>
      </c>
      <c r="F47" s="15">
        <v>0.10864838741617464</v>
      </c>
      <c r="G47" s="15">
        <v>0.13863600890370439</v>
      </c>
      <c r="H47" s="15">
        <v>0.1716880769031956</v>
      </c>
      <c r="I47" s="15">
        <v>0.20079101101638822</v>
      </c>
      <c r="J47" s="15">
        <v>0.2114583365270471</v>
      </c>
      <c r="K47" s="15">
        <v>0.21407776986931104</v>
      </c>
      <c r="L47" s="15">
        <v>0.2226341845011798</v>
      </c>
      <c r="M47" s="15">
        <v>0.22690050115643456</v>
      </c>
      <c r="N47" s="15">
        <v>0.22831466641855463</v>
      </c>
      <c r="O47" s="15">
        <v>0.23043313019875339</v>
      </c>
      <c r="P47" s="15">
        <v>0.23031650718802313</v>
      </c>
      <c r="Q47" s="15">
        <v>0.22911917004342344</v>
      </c>
      <c r="R47" s="15">
        <v>0.23118004862176403</v>
      </c>
      <c r="S47" s="15">
        <v>0.23093053345514003</v>
      </c>
      <c r="T47" s="15">
        <v>0.22871653559791838</v>
      </c>
      <c r="U47" s="15">
        <v>0.22717719435976913</v>
      </c>
      <c r="V47" s="15">
        <v>0.2248976568490042</v>
      </c>
      <c r="W47" s="15">
        <v>0.22058268183687516</v>
      </c>
      <c r="X47" s="15">
        <v>0.22138115258024543</v>
      </c>
      <c r="Y47" s="15">
        <v>0.21756808852655052</v>
      </c>
      <c r="Z47" s="15">
        <v>0.21375868717109439</v>
      </c>
      <c r="AA47" s="15">
        <v>0.20346902992360955</v>
      </c>
    </row>
    <row r="49" spans="1:27" s="19" customFormat="1"/>
    <row r="50" spans="1:27" s="19" customFormat="1">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s="19" customFormat="1">
      <c r="A51" s="16" t="s">
        <v>24</v>
      </c>
      <c r="B51" s="16" t="s">
        <v>1</v>
      </c>
      <c r="C51" s="15" t="s">
        <v>258</v>
      </c>
      <c r="D51" s="15" t="s">
        <v>258</v>
      </c>
      <c r="E51" s="15" t="s">
        <v>258</v>
      </c>
      <c r="F51" s="15" t="s">
        <v>258</v>
      </c>
      <c r="G51" s="15" t="s">
        <v>258</v>
      </c>
      <c r="H51" s="15" t="s">
        <v>258</v>
      </c>
      <c r="I51" s="15" t="s">
        <v>258</v>
      </c>
      <c r="J51" s="15" t="s">
        <v>258</v>
      </c>
      <c r="K51" s="15" t="s">
        <v>258</v>
      </c>
      <c r="L51" s="15" t="s">
        <v>258</v>
      </c>
      <c r="M51" s="15" t="s">
        <v>258</v>
      </c>
      <c r="N51" s="15" t="s">
        <v>258</v>
      </c>
      <c r="O51" s="15" t="s">
        <v>258</v>
      </c>
      <c r="P51" s="15" t="s">
        <v>258</v>
      </c>
      <c r="Q51" s="15" t="s">
        <v>258</v>
      </c>
      <c r="R51" s="15" t="s">
        <v>258</v>
      </c>
      <c r="S51" s="15" t="s">
        <v>258</v>
      </c>
      <c r="T51" s="15" t="s">
        <v>258</v>
      </c>
      <c r="U51" s="15" t="s">
        <v>258</v>
      </c>
      <c r="V51" s="15" t="s">
        <v>258</v>
      </c>
      <c r="W51" s="15" t="s">
        <v>258</v>
      </c>
      <c r="X51" s="15" t="s">
        <v>258</v>
      </c>
      <c r="Y51" s="15" t="s">
        <v>258</v>
      </c>
      <c r="Z51" s="15" t="s">
        <v>258</v>
      </c>
      <c r="AA51" s="15" t="s">
        <v>258</v>
      </c>
    </row>
    <row r="52" spans="1:27" s="19" customFormat="1">
      <c r="A52" s="16" t="s">
        <v>24</v>
      </c>
      <c r="B52" s="16" t="s">
        <v>11</v>
      </c>
      <c r="C52" s="15">
        <v>0.61958753240498077</v>
      </c>
      <c r="D52" s="15">
        <v>0.64114366798411504</v>
      </c>
      <c r="E52" s="15">
        <v>0.64974453504920326</v>
      </c>
      <c r="F52" s="15">
        <v>0.62083005977241201</v>
      </c>
      <c r="G52" s="15">
        <v>0.64381930544086052</v>
      </c>
      <c r="H52" s="15">
        <v>0.65465669452694331</v>
      </c>
      <c r="I52" s="15">
        <v>0.56174598116183472</v>
      </c>
      <c r="J52" s="15">
        <v>0.71276153182419966</v>
      </c>
      <c r="K52" s="15">
        <v>0.67075454254611222</v>
      </c>
      <c r="L52" s="15">
        <v>0.61431934341094807</v>
      </c>
      <c r="M52" s="15">
        <v>0.62568751780738696</v>
      </c>
      <c r="N52" s="15">
        <v>0.66151017620642594</v>
      </c>
      <c r="O52" s="15">
        <v>0.44596663549482657</v>
      </c>
      <c r="P52" s="15">
        <v>0.38159451337102046</v>
      </c>
      <c r="Q52" s="15">
        <v>0.61010709884540559</v>
      </c>
      <c r="R52" s="15">
        <v>0.63965773894572298</v>
      </c>
      <c r="S52" s="15">
        <v>0.64116438065192916</v>
      </c>
      <c r="T52" s="15">
        <v>0.66864620829867027</v>
      </c>
      <c r="U52" s="15">
        <v>0.62391995837238212</v>
      </c>
      <c r="V52" s="15">
        <v>0.59542337116193833</v>
      </c>
      <c r="W52" s="15">
        <v>0.65727156870639158</v>
      </c>
      <c r="X52" s="15" t="s">
        <v>258</v>
      </c>
      <c r="Y52" s="15" t="s">
        <v>258</v>
      </c>
      <c r="Z52" s="15" t="s">
        <v>258</v>
      </c>
      <c r="AA52" s="15" t="s">
        <v>258</v>
      </c>
    </row>
    <row r="53" spans="1:27" s="19" customFormat="1">
      <c r="A53" s="16" t="s">
        <v>24</v>
      </c>
      <c r="B53" s="16" t="s">
        <v>7</v>
      </c>
      <c r="C53" s="15" t="s">
        <v>258</v>
      </c>
      <c r="D53" s="15" t="s">
        <v>258</v>
      </c>
      <c r="E53" s="15" t="s">
        <v>258</v>
      </c>
      <c r="F53" s="15" t="s">
        <v>258</v>
      </c>
      <c r="G53" s="15" t="s">
        <v>258</v>
      </c>
      <c r="H53" s="15" t="s">
        <v>258</v>
      </c>
      <c r="I53" s="15" t="s">
        <v>258</v>
      </c>
      <c r="J53" s="15" t="s">
        <v>258</v>
      </c>
      <c r="K53" s="15" t="s">
        <v>258</v>
      </c>
      <c r="L53" s="15" t="s">
        <v>258</v>
      </c>
      <c r="M53" s="15" t="s">
        <v>258</v>
      </c>
      <c r="N53" s="15" t="s">
        <v>258</v>
      </c>
      <c r="O53" s="15" t="s">
        <v>258</v>
      </c>
      <c r="P53" s="15" t="s">
        <v>258</v>
      </c>
      <c r="Q53" s="15" t="s">
        <v>258</v>
      </c>
      <c r="R53" s="15" t="s">
        <v>258</v>
      </c>
      <c r="S53" s="15" t="s">
        <v>258</v>
      </c>
      <c r="T53" s="15" t="s">
        <v>258</v>
      </c>
      <c r="U53" s="15" t="s">
        <v>258</v>
      </c>
      <c r="V53" s="15" t="s">
        <v>258</v>
      </c>
      <c r="W53" s="15" t="s">
        <v>258</v>
      </c>
      <c r="X53" s="15" t="s">
        <v>258</v>
      </c>
      <c r="Y53" s="15" t="s">
        <v>258</v>
      </c>
      <c r="Z53" s="15" t="s">
        <v>258</v>
      </c>
      <c r="AA53" s="15" t="s">
        <v>258</v>
      </c>
    </row>
    <row r="54" spans="1:27" s="19" customFormat="1">
      <c r="A54" s="16" t="s">
        <v>24</v>
      </c>
      <c r="B54" s="16" t="s">
        <v>12</v>
      </c>
      <c r="C54" s="15">
        <v>1.2064284018264839E-2</v>
      </c>
      <c r="D54" s="15">
        <v>4.6086575342465753E-3</v>
      </c>
      <c r="E54" s="15">
        <v>2.9259675799086757E-2</v>
      </c>
      <c r="F54" s="15">
        <v>3.6132442922374428E-2</v>
      </c>
      <c r="G54" s="15">
        <v>7.6079242009132422E-2</v>
      </c>
      <c r="H54" s="15">
        <v>4.9231187214611873E-2</v>
      </c>
      <c r="I54" s="15">
        <v>0.21050707762557078</v>
      </c>
      <c r="J54" s="15">
        <v>6.1775771689497716E-2</v>
      </c>
      <c r="K54" s="15">
        <v>1.5254317351598174E-2</v>
      </c>
      <c r="L54" s="15">
        <v>9.5989844748858438E-3</v>
      </c>
      <c r="M54" s="15">
        <v>7.7899550228310499E-3</v>
      </c>
      <c r="N54" s="15">
        <v>2.0347285388127852E-2</v>
      </c>
      <c r="O54" s="15">
        <v>2.9290732876712328E-2</v>
      </c>
      <c r="P54" s="15" t="s">
        <v>258</v>
      </c>
      <c r="Q54" s="15" t="s">
        <v>258</v>
      </c>
      <c r="R54" s="15" t="s">
        <v>258</v>
      </c>
      <c r="S54" s="15" t="s">
        <v>258</v>
      </c>
      <c r="T54" s="15" t="s">
        <v>258</v>
      </c>
      <c r="U54" s="15" t="s">
        <v>258</v>
      </c>
      <c r="V54" s="15" t="s">
        <v>258</v>
      </c>
      <c r="W54" s="15" t="s">
        <v>258</v>
      </c>
      <c r="X54" s="15" t="s">
        <v>258</v>
      </c>
      <c r="Y54" s="15" t="s">
        <v>258</v>
      </c>
      <c r="Z54" s="15" t="s">
        <v>258</v>
      </c>
      <c r="AA54" s="15" t="s">
        <v>258</v>
      </c>
    </row>
    <row r="55" spans="1:27" s="19" customFormat="1">
      <c r="A55" s="16" t="s">
        <v>24</v>
      </c>
      <c r="B55" s="16" t="s">
        <v>4</v>
      </c>
      <c r="C55" s="15">
        <v>3.5263725753501207E-3</v>
      </c>
      <c r="D55" s="15">
        <v>7.0519381042163064E-4</v>
      </c>
      <c r="E55" s="15">
        <v>5.6406064306479074E-3</v>
      </c>
      <c r="F55" s="15">
        <v>8.1512895461853127E-2</v>
      </c>
      <c r="G55" s="15">
        <v>2.0202440528629271E-2</v>
      </c>
      <c r="H55" s="15">
        <v>1.4742693361645192E-2</v>
      </c>
      <c r="I55" s="15">
        <v>5.0017153091722645E-2</v>
      </c>
      <c r="J55" s="15">
        <v>1.551573081179811E-2</v>
      </c>
      <c r="K55" s="15">
        <v>3.4963786492217316E-3</v>
      </c>
      <c r="L55" s="15">
        <v>3.158072117591447E-3</v>
      </c>
      <c r="M55" s="15">
        <v>2.2107684885943769E-3</v>
      </c>
      <c r="N55" s="15">
        <v>1.1442884508739877E-2</v>
      </c>
      <c r="O55" s="15">
        <v>8.9933581051178102E-3</v>
      </c>
      <c r="P55" s="15">
        <v>2.3040701853262284E-2</v>
      </c>
      <c r="Q55" s="15">
        <v>1.8290130224932196E-2</v>
      </c>
      <c r="R55" s="15">
        <v>4.1322850731424159E-2</v>
      </c>
      <c r="S55" s="15">
        <v>2.1663287134581218E-2</v>
      </c>
      <c r="T55" s="15">
        <v>7.47958422227923E-2</v>
      </c>
      <c r="U55" s="15">
        <v>4.0277735609727146E-2</v>
      </c>
      <c r="V55" s="15">
        <v>6.4569810996894891E-2</v>
      </c>
      <c r="W55" s="15">
        <v>6.9091853540625511E-2</v>
      </c>
      <c r="X55" s="15">
        <v>8.6863790768152357E-2</v>
      </c>
      <c r="Y55" s="15">
        <v>0.1515349714459556</v>
      </c>
      <c r="Z55" s="15">
        <v>0.14674280390962618</v>
      </c>
      <c r="AA55" s="15">
        <v>0.14054834784829456</v>
      </c>
    </row>
    <row r="56" spans="1:27" s="19" customFormat="1">
      <c r="A56" s="16" t="s">
        <v>24</v>
      </c>
      <c r="B56" s="16" t="s">
        <v>2</v>
      </c>
      <c r="C56" s="15">
        <v>0.16238835852802744</v>
      </c>
      <c r="D56" s="15">
        <v>0.13649599444992996</v>
      </c>
      <c r="E56" s="15">
        <v>0.20392827009929776</v>
      </c>
      <c r="F56" s="15">
        <v>0.16950923021074274</v>
      </c>
      <c r="G56" s="15">
        <v>0.14656460996800985</v>
      </c>
      <c r="H56" s="15">
        <v>0.14717056517021168</v>
      </c>
      <c r="I56" s="15">
        <v>0.13436539909324155</v>
      </c>
      <c r="J56" s="15">
        <v>0.16347583529018231</v>
      </c>
      <c r="K56" s="15">
        <v>0.16862343059838183</v>
      </c>
      <c r="L56" s="15">
        <v>0.15967447672909829</v>
      </c>
      <c r="M56" s="15">
        <v>0.13439414152048032</v>
      </c>
      <c r="N56" s="15">
        <v>0.20173477109257984</v>
      </c>
      <c r="O56" s="15">
        <v>0.16813160610395675</v>
      </c>
      <c r="P56" s="15">
        <v>0.1465171906231931</v>
      </c>
      <c r="Q56" s="15">
        <v>0.14568765608282039</v>
      </c>
      <c r="R56" s="15">
        <v>0.13326751420840713</v>
      </c>
      <c r="S56" s="15">
        <v>0.16230697215788689</v>
      </c>
      <c r="T56" s="15">
        <v>0.16851281417852651</v>
      </c>
      <c r="U56" s="15">
        <v>0.15963647423332986</v>
      </c>
      <c r="V56" s="15">
        <v>0.13439887198443842</v>
      </c>
      <c r="W56" s="15">
        <v>0.20170095188173229</v>
      </c>
      <c r="X56" s="15">
        <v>0.16936108794796764</v>
      </c>
      <c r="Y56" s="15">
        <v>0.14626765263864888</v>
      </c>
      <c r="Z56" s="15">
        <v>0.14635587619218432</v>
      </c>
      <c r="AA56" s="15">
        <v>0.13297045870338592</v>
      </c>
    </row>
    <row r="57" spans="1:27" s="19" customFormat="1">
      <c r="A57" s="16" t="s">
        <v>24</v>
      </c>
      <c r="B57" s="16" t="s">
        <v>90</v>
      </c>
      <c r="C57" s="15" t="s">
        <v>258</v>
      </c>
      <c r="D57" s="15" t="s">
        <v>258</v>
      </c>
      <c r="E57" s="15" t="s">
        <v>258</v>
      </c>
      <c r="F57" s="15" t="s">
        <v>258</v>
      </c>
      <c r="G57" s="15" t="s">
        <v>258</v>
      </c>
      <c r="H57" s="15" t="s">
        <v>258</v>
      </c>
      <c r="I57" s="15" t="s">
        <v>258</v>
      </c>
      <c r="J57" s="15" t="s">
        <v>258</v>
      </c>
      <c r="K57" s="15" t="s">
        <v>258</v>
      </c>
      <c r="L57" s="15" t="s">
        <v>258</v>
      </c>
      <c r="M57" s="15" t="s">
        <v>258</v>
      </c>
      <c r="N57" s="15" t="s">
        <v>258</v>
      </c>
      <c r="O57" s="15" t="s">
        <v>258</v>
      </c>
      <c r="P57" s="15" t="s">
        <v>258</v>
      </c>
      <c r="Q57" s="15" t="s">
        <v>258</v>
      </c>
      <c r="R57" s="15" t="s">
        <v>258</v>
      </c>
      <c r="S57" s="15" t="s">
        <v>258</v>
      </c>
      <c r="T57" s="15" t="s">
        <v>258</v>
      </c>
      <c r="U57" s="15" t="s">
        <v>258</v>
      </c>
      <c r="V57" s="15" t="s">
        <v>258</v>
      </c>
      <c r="W57" s="15" t="s">
        <v>258</v>
      </c>
      <c r="X57" s="15" t="s">
        <v>258</v>
      </c>
      <c r="Y57" s="15" t="s">
        <v>258</v>
      </c>
      <c r="Z57" s="15" t="s">
        <v>258</v>
      </c>
      <c r="AA57" s="15" t="s">
        <v>258</v>
      </c>
    </row>
    <row r="58" spans="1:27" s="19" customFormat="1">
      <c r="A58" s="16" t="s">
        <v>24</v>
      </c>
      <c r="B58" s="16" t="s">
        <v>9</v>
      </c>
      <c r="C58" s="15">
        <v>0.30872439801362273</v>
      </c>
      <c r="D58" s="15">
        <v>0.32113706459315533</v>
      </c>
      <c r="E58" s="15">
        <v>0.30607958796373097</v>
      </c>
      <c r="F58" s="15">
        <v>0.33156466249371047</v>
      </c>
      <c r="G58" s="15">
        <v>0.32499087981046676</v>
      </c>
      <c r="H58" s="15">
        <v>0.35811433542028337</v>
      </c>
      <c r="I58" s="15">
        <v>0.3230325561192241</v>
      </c>
      <c r="J58" s="15">
        <v>0.32635303345831435</v>
      </c>
      <c r="K58" s="15">
        <v>0.31288883294730024</v>
      </c>
      <c r="L58" s="15">
        <v>0.31745490033428692</v>
      </c>
      <c r="M58" s="15">
        <v>0.32740029345652327</v>
      </c>
      <c r="N58" s="15">
        <v>0.30913190676675584</v>
      </c>
      <c r="O58" s="15">
        <v>0.32309965945052027</v>
      </c>
      <c r="P58" s="15">
        <v>0.30177043399428455</v>
      </c>
      <c r="Q58" s="15">
        <v>0.32623389775612238</v>
      </c>
      <c r="R58" s="15">
        <v>0.29924197992159612</v>
      </c>
      <c r="S58" s="15">
        <v>0.31234069654740265</v>
      </c>
      <c r="T58" s="15">
        <v>0.32188825067804011</v>
      </c>
      <c r="U58" s="15">
        <v>0.33231678713314328</v>
      </c>
      <c r="V58" s="15">
        <v>0.34703074272986378</v>
      </c>
      <c r="W58" s="15">
        <v>0.32773625156791131</v>
      </c>
      <c r="X58" s="15">
        <v>0.34481514590262652</v>
      </c>
      <c r="Y58" s="15">
        <v>0.325910035516637</v>
      </c>
      <c r="Z58" s="15">
        <v>0.35796503621024967</v>
      </c>
      <c r="AA58" s="15">
        <v>0.33038982250147636</v>
      </c>
    </row>
    <row r="59" spans="1:27" s="19" customFormat="1">
      <c r="A59" s="16" t="s">
        <v>24</v>
      </c>
      <c r="B59" s="16" t="s">
        <v>8</v>
      </c>
      <c r="C59" s="15">
        <v>0.18478312768355157</v>
      </c>
      <c r="D59" s="15">
        <v>0.19046403279810045</v>
      </c>
      <c r="E59" s="15">
        <v>0.19752140271055205</v>
      </c>
      <c r="F59" s="15">
        <v>0.20666831565311866</v>
      </c>
      <c r="G59" s="15">
        <v>0.21259100956435753</v>
      </c>
      <c r="H59" s="15">
        <v>0.20719710054493903</v>
      </c>
      <c r="I59" s="15">
        <v>0.21652689365449704</v>
      </c>
      <c r="J59" s="15">
        <v>0.20877511317225547</v>
      </c>
      <c r="K59" s="15">
        <v>0.1980797719087399</v>
      </c>
      <c r="L59" s="15">
        <v>0.19061790615972779</v>
      </c>
      <c r="M59" s="15">
        <v>0.20114494688874987</v>
      </c>
      <c r="N59" s="15">
        <v>0.18130744172827451</v>
      </c>
      <c r="O59" s="15">
        <v>0.18931480550006824</v>
      </c>
      <c r="P59" s="15">
        <v>0.18834466209319192</v>
      </c>
      <c r="Q59" s="15">
        <v>0.18371672714336199</v>
      </c>
      <c r="R59" s="15">
        <v>0.19520751966830893</v>
      </c>
      <c r="S59" s="15">
        <v>0.1946260769454605</v>
      </c>
      <c r="T59" s="15">
        <v>0.20374903066864453</v>
      </c>
      <c r="U59" s="15">
        <v>0.21294888417807395</v>
      </c>
      <c r="V59" s="15">
        <v>0.22681045253520415</v>
      </c>
      <c r="W59" s="15">
        <v>0.19709393904682321</v>
      </c>
      <c r="X59" s="15">
        <v>0.21196447609794258</v>
      </c>
      <c r="Y59" s="15">
        <v>0.20838988565807817</v>
      </c>
      <c r="Z59" s="15">
        <v>0.20901705442430502</v>
      </c>
      <c r="AA59" s="15">
        <v>0.22041198726466849</v>
      </c>
    </row>
    <row r="60" spans="1:27" s="19" customFormat="1">
      <c r="A60" s="16" t="s">
        <v>24</v>
      </c>
      <c r="B60" s="16" t="s">
        <v>83</v>
      </c>
      <c r="C60" s="15">
        <v>0.1143463519291112</v>
      </c>
      <c r="D60" s="15">
        <v>0.12508448074142711</v>
      </c>
      <c r="E60" s="15">
        <v>0.12071339584562012</v>
      </c>
      <c r="F60" s="15">
        <v>0.1018157758247985</v>
      </c>
      <c r="G60" s="15">
        <v>0.11420523913786733</v>
      </c>
      <c r="H60" s="15">
        <v>0.10915971220789569</v>
      </c>
      <c r="I60" s="15">
        <v>0.11601194645007017</v>
      </c>
      <c r="J60" s="15">
        <v>0.11979907779079475</v>
      </c>
      <c r="K60" s="15">
        <v>6.3132987700714932E-2</v>
      </c>
      <c r="L60" s="15">
        <v>6.0191672155987815E-2</v>
      </c>
      <c r="M60" s="15">
        <v>6.4204637067948031E-2</v>
      </c>
      <c r="N60" s="15">
        <v>6.3568650360492751E-2</v>
      </c>
      <c r="O60" s="15">
        <v>6.2496402992499901E-2</v>
      </c>
      <c r="P60" s="15">
        <v>6.1346655030325783E-2</v>
      </c>
      <c r="Q60" s="15">
        <v>5.3945579766398334E-2</v>
      </c>
      <c r="R60" s="15">
        <v>6.0200128783125965E-2</v>
      </c>
      <c r="S60" s="15">
        <v>6.0290755900488234E-2</v>
      </c>
      <c r="T60" s="15">
        <v>5.8838250028070097E-2</v>
      </c>
      <c r="U60" s="15">
        <v>6.0397693453936148E-2</v>
      </c>
      <c r="V60" s="15">
        <v>6.2942584457888362E-2</v>
      </c>
      <c r="W60" s="15">
        <v>5.7772605533321288E-2</v>
      </c>
      <c r="X60" s="15">
        <v>5.150026428297267E-2</v>
      </c>
      <c r="Y60" s="15">
        <v>4.1028637002800593E-2</v>
      </c>
      <c r="Z60" s="15">
        <v>3.3431556748547253E-2</v>
      </c>
      <c r="AA60" s="15">
        <v>3.4121007034870858E-2</v>
      </c>
    </row>
    <row r="61" spans="1:27" s="19" customFormat="1">
      <c r="A61" s="16" t="s">
        <v>24</v>
      </c>
      <c r="B61" s="16" t="s">
        <v>192</v>
      </c>
      <c r="C61" s="15" t="s">
        <v>258</v>
      </c>
      <c r="D61" s="15" t="s">
        <v>258</v>
      </c>
      <c r="E61" s="15" t="s">
        <v>258</v>
      </c>
      <c r="F61" s="15" t="s">
        <v>258</v>
      </c>
      <c r="G61" s="15" t="s">
        <v>258</v>
      </c>
      <c r="H61" s="15" t="s">
        <v>258</v>
      </c>
      <c r="I61" s="15" t="s">
        <v>258</v>
      </c>
      <c r="J61" s="15" t="s">
        <v>258</v>
      </c>
      <c r="K61" s="15" t="s">
        <v>258</v>
      </c>
      <c r="L61" s="15" t="s">
        <v>258</v>
      </c>
      <c r="M61" s="15" t="s">
        <v>258</v>
      </c>
      <c r="N61" s="15" t="s">
        <v>258</v>
      </c>
      <c r="O61" s="15" t="s">
        <v>258</v>
      </c>
      <c r="P61" s="15" t="s">
        <v>258</v>
      </c>
      <c r="Q61" s="15" t="s">
        <v>258</v>
      </c>
      <c r="R61" s="15" t="s">
        <v>258</v>
      </c>
      <c r="S61" s="15" t="s">
        <v>258</v>
      </c>
      <c r="T61" s="15" t="s">
        <v>258</v>
      </c>
      <c r="U61" s="15" t="s">
        <v>258</v>
      </c>
      <c r="V61" s="15" t="s">
        <v>258</v>
      </c>
      <c r="W61" s="15" t="s">
        <v>258</v>
      </c>
      <c r="X61" s="15" t="s">
        <v>258</v>
      </c>
      <c r="Y61" s="15" t="s">
        <v>258</v>
      </c>
      <c r="Z61" s="15" t="s">
        <v>258</v>
      </c>
      <c r="AA61" s="15" t="s">
        <v>258</v>
      </c>
    </row>
    <row r="62" spans="1:27" s="19" customFormat="1">
      <c r="A62" s="16" t="s">
        <v>24</v>
      </c>
      <c r="B62" s="16" t="s">
        <v>15</v>
      </c>
      <c r="C62" s="15">
        <v>9.6157817279340571E-2</v>
      </c>
      <c r="D62" s="15">
        <v>0.10622750671739782</v>
      </c>
      <c r="E62" s="15">
        <v>0.11411275643402893</v>
      </c>
      <c r="F62" s="15">
        <v>8.162642620393204E-2</v>
      </c>
      <c r="G62" s="15">
        <v>0.1136503501565663</v>
      </c>
      <c r="H62" s="15">
        <v>0.12660330896688807</v>
      </c>
      <c r="I62" s="15">
        <v>0.15969441682462168</v>
      </c>
      <c r="J62" s="15">
        <v>0.1787776032631373</v>
      </c>
      <c r="K62" s="15">
        <v>0.19607122448782408</v>
      </c>
      <c r="L62" s="15">
        <v>0.18992515234064516</v>
      </c>
      <c r="M62" s="15">
        <v>0.20881659440843417</v>
      </c>
      <c r="N62" s="15">
        <v>0.20844331267547</v>
      </c>
      <c r="O62" s="15">
        <v>0.20892131300581374</v>
      </c>
      <c r="P62" s="15">
        <v>0.20469708816707186</v>
      </c>
      <c r="Q62" s="15">
        <v>0.1758557051943764</v>
      </c>
      <c r="R62" s="15">
        <v>0.19394792368870448</v>
      </c>
      <c r="S62" s="15">
        <v>0.19274725356455921</v>
      </c>
      <c r="T62" s="15">
        <v>0.18305587205176388</v>
      </c>
      <c r="U62" s="15">
        <v>0.18843029949351325</v>
      </c>
      <c r="V62" s="15">
        <v>0.19487381349196278</v>
      </c>
      <c r="W62" s="15">
        <v>0.18158765514664285</v>
      </c>
      <c r="X62" s="15">
        <v>0.19445382429088273</v>
      </c>
      <c r="Y62" s="15">
        <v>0.19555463950712565</v>
      </c>
      <c r="Z62" s="15">
        <v>0.19237073759819887</v>
      </c>
      <c r="AA62" s="15">
        <v>0.1825436557137248</v>
      </c>
    </row>
    <row r="64" spans="1:27" s="19" customFormat="1"/>
    <row r="65" spans="1:27" s="19" customFormat="1">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s="19" customFormat="1">
      <c r="A66" s="16" t="s">
        <v>25</v>
      </c>
      <c r="B66" s="16" t="s">
        <v>1</v>
      </c>
      <c r="C66" s="15" t="s">
        <v>258</v>
      </c>
      <c r="D66" s="15" t="s">
        <v>258</v>
      </c>
      <c r="E66" s="15" t="s">
        <v>258</v>
      </c>
      <c r="F66" s="15" t="s">
        <v>258</v>
      </c>
      <c r="G66" s="15" t="s">
        <v>258</v>
      </c>
      <c r="H66" s="15" t="s">
        <v>258</v>
      </c>
      <c r="I66" s="15" t="s">
        <v>258</v>
      </c>
      <c r="J66" s="15" t="s">
        <v>258</v>
      </c>
      <c r="K66" s="15" t="s">
        <v>258</v>
      </c>
      <c r="L66" s="15" t="s">
        <v>258</v>
      </c>
      <c r="M66" s="15" t="s">
        <v>258</v>
      </c>
      <c r="N66" s="15" t="s">
        <v>258</v>
      </c>
      <c r="O66" s="15" t="s">
        <v>258</v>
      </c>
      <c r="P66" s="15" t="s">
        <v>258</v>
      </c>
      <c r="Q66" s="15" t="s">
        <v>258</v>
      </c>
      <c r="R66" s="15" t="s">
        <v>258</v>
      </c>
      <c r="S66" s="15" t="s">
        <v>258</v>
      </c>
      <c r="T66" s="15" t="s">
        <v>258</v>
      </c>
      <c r="U66" s="15" t="s">
        <v>258</v>
      </c>
      <c r="V66" s="15" t="s">
        <v>258</v>
      </c>
      <c r="W66" s="15" t="s">
        <v>258</v>
      </c>
      <c r="X66" s="15" t="s">
        <v>258</v>
      </c>
      <c r="Y66" s="15" t="s">
        <v>258</v>
      </c>
      <c r="Z66" s="15" t="s">
        <v>258</v>
      </c>
      <c r="AA66" s="15" t="s">
        <v>258</v>
      </c>
    </row>
    <row r="67" spans="1:27" s="19" customFormat="1">
      <c r="A67" s="16" t="s">
        <v>25</v>
      </c>
      <c r="B67" s="16" t="s">
        <v>11</v>
      </c>
      <c r="C67" s="15" t="s">
        <v>258</v>
      </c>
      <c r="D67" s="15" t="s">
        <v>258</v>
      </c>
      <c r="E67" s="15" t="s">
        <v>258</v>
      </c>
      <c r="F67" s="15" t="s">
        <v>258</v>
      </c>
      <c r="G67" s="15" t="s">
        <v>258</v>
      </c>
      <c r="H67" s="15" t="s">
        <v>258</v>
      </c>
      <c r="I67" s="15" t="s">
        <v>258</v>
      </c>
      <c r="J67" s="15" t="s">
        <v>258</v>
      </c>
      <c r="K67" s="15" t="s">
        <v>258</v>
      </c>
      <c r="L67" s="15" t="s">
        <v>258</v>
      </c>
      <c r="M67" s="15" t="s">
        <v>258</v>
      </c>
      <c r="N67" s="15" t="s">
        <v>258</v>
      </c>
      <c r="O67" s="15" t="s">
        <v>258</v>
      </c>
      <c r="P67" s="15" t="s">
        <v>258</v>
      </c>
      <c r="Q67" s="15" t="s">
        <v>258</v>
      </c>
      <c r="R67" s="15" t="s">
        <v>258</v>
      </c>
      <c r="S67" s="15" t="s">
        <v>258</v>
      </c>
      <c r="T67" s="15" t="s">
        <v>258</v>
      </c>
      <c r="U67" s="15" t="s">
        <v>258</v>
      </c>
      <c r="V67" s="15" t="s">
        <v>258</v>
      </c>
      <c r="W67" s="15" t="s">
        <v>258</v>
      </c>
      <c r="X67" s="15" t="s">
        <v>258</v>
      </c>
      <c r="Y67" s="15" t="s">
        <v>258</v>
      </c>
      <c r="Z67" s="15" t="s">
        <v>258</v>
      </c>
      <c r="AA67" s="15" t="s">
        <v>258</v>
      </c>
    </row>
    <row r="68" spans="1:27" s="19" customFormat="1">
      <c r="A68" s="16" t="s">
        <v>25</v>
      </c>
      <c r="B68" s="16" t="s">
        <v>7</v>
      </c>
      <c r="C68" s="15">
        <v>0.13986695564436152</v>
      </c>
      <c r="D68" s="15">
        <v>3.6584386963455104E-2</v>
      </c>
      <c r="E68" s="15">
        <v>0.30032738237380041</v>
      </c>
      <c r="F68" s="15">
        <v>0.38370046499355526</v>
      </c>
      <c r="G68" s="15">
        <v>0.33263232678995863</v>
      </c>
      <c r="H68" s="15">
        <v>0.29036573003026389</v>
      </c>
      <c r="I68" s="15">
        <v>0.3479915817052725</v>
      </c>
      <c r="J68" s="15">
        <v>0.36823383253029002</v>
      </c>
      <c r="K68" s="15">
        <v>0.15398494807091545</v>
      </c>
      <c r="L68" s="15">
        <v>6.6808725974113289E-2</v>
      </c>
      <c r="M68" s="15">
        <v>9.2503890483543072E-2</v>
      </c>
      <c r="N68" s="15" t="s">
        <v>258</v>
      </c>
      <c r="O68" s="15" t="s">
        <v>258</v>
      </c>
      <c r="P68" s="15" t="s">
        <v>258</v>
      </c>
      <c r="Q68" s="15" t="s">
        <v>258</v>
      </c>
      <c r="R68" s="15" t="s">
        <v>258</v>
      </c>
      <c r="S68" s="15" t="s">
        <v>258</v>
      </c>
      <c r="T68" s="15" t="s">
        <v>258</v>
      </c>
      <c r="U68" s="15" t="s">
        <v>258</v>
      </c>
      <c r="V68" s="15" t="s">
        <v>258</v>
      </c>
      <c r="W68" s="15" t="s">
        <v>258</v>
      </c>
      <c r="X68" s="15" t="s">
        <v>258</v>
      </c>
      <c r="Y68" s="15" t="s">
        <v>258</v>
      </c>
      <c r="Z68" s="15" t="s">
        <v>258</v>
      </c>
      <c r="AA68" s="15" t="s">
        <v>258</v>
      </c>
    </row>
    <row r="69" spans="1:27" s="19" customFormat="1">
      <c r="A69" s="16" t="s">
        <v>25</v>
      </c>
      <c r="B69" s="16" t="s">
        <v>12</v>
      </c>
      <c r="C69" s="15" t="s">
        <v>258</v>
      </c>
      <c r="D69" s="15" t="s">
        <v>258</v>
      </c>
      <c r="E69" s="15" t="s">
        <v>258</v>
      </c>
      <c r="F69" s="15" t="s">
        <v>258</v>
      </c>
      <c r="G69" s="15" t="s">
        <v>258</v>
      </c>
      <c r="H69" s="15" t="s">
        <v>258</v>
      </c>
      <c r="I69" s="15" t="s">
        <v>258</v>
      </c>
      <c r="J69" s="15" t="s">
        <v>258</v>
      </c>
      <c r="K69" s="15" t="s">
        <v>258</v>
      </c>
      <c r="L69" s="15" t="s">
        <v>258</v>
      </c>
      <c r="M69" s="15" t="s">
        <v>258</v>
      </c>
      <c r="N69" s="15" t="s">
        <v>258</v>
      </c>
      <c r="O69" s="15" t="s">
        <v>258</v>
      </c>
      <c r="P69" s="15" t="s">
        <v>258</v>
      </c>
      <c r="Q69" s="15" t="s">
        <v>258</v>
      </c>
      <c r="R69" s="15" t="s">
        <v>258</v>
      </c>
      <c r="S69" s="15" t="s">
        <v>258</v>
      </c>
      <c r="T69" s="15" t="s">
        <v>258</v>
      </c>
      <c r="U69" s="15" t="s">
        <v>258</v>
      </c>
      <c r="V69" s="15" t="s">
        <v>258</v>
      </c>
      <c r="W69" s="15" t="s">
        <v>258</v>
      </c>
      <c r="X69" s="15" t="s">
        <v>258</v>
      </c>
      <c r="Y69" s="15" t="s">
        <v>258</v>
      </c>
      <c r="Z69" s="15" t="s">
        <v>258</v>
      </c>
      <c r="AA69" s="15" t="s">
        <v>258</v>
      </c>
    </row>
    <row r="70" spans="1:27" s="19" customFormat="1">
      <c r="A70" s="16" t="s">
        <v>25</v>
      </c>
      <c r="B70" s="16" t="s">
        <v>4</v>
      </c>
      <c r="C70" s="15">
        <v>1.656368811540327E-2</v>
      </c>
      <c r="D70" s="15">
        <v>5.9837453941205812E-3</v>
      </c>
      <c r="E70" s="15">
        <v>2.4702638637732109E-2</v>
      </c>
      <c r="F70" s="15">
        <v>0.15445043883836873</v>
      </c>
      <c r="G70" s="15">
        <v>7.5003431776374349E-2</v>
      </c>
      <c r="H70" s="15">
        <v>7.1948226490404721E-2</v>
      </c>
      <c r="I70" s="15">
        <v>0.12698593232724092</v>
      </c>
      <c r="J70" s="15">
        <v>0.10939260693828065</v>
      </c>
      <c r="K70" s="15">
        <v>2.9677154377514767E-2</v>
      </c>
      <c r="L70" s="15">
        <v>1.2864106430628927E-2</v>
      </c>
      <c r="M70" s="15">
        <v>2.0462453917678404E-2</v>
      </c>
      <c r="N70" s="15">
        <v>5.6205709886453133E-2</v>
      </c>
      <c r="O70" s="15">
        <v>7.7217279149484619E-2</v>
      </c>
      <c r="P70" s="15">
        <v>9.0125272450975139E-2</v>
      </c>
      <c r="Q70" s="15">
        <v>0.11086869132163797</v>
      </c>
      <c r="R70" s="15">
        <v>0.14063185358911481</v>
      </c>
      <c r="S70" s="15">
        <v>0.15687510840857138</v>
      </c>
      <c r="T70" s="15">
        <v>0.17139234093126554</v>
      </c>
      <c r="U70" s="15">
        <v>7.7982581341703883E-2</v>
      </c>
      <c r="V70" s="15">
        <v>0.1017801161341427</v>
      </c>
      <c r="W70" s="15">
        <v>0.10467584099245608</v>
      </c>
      <c r="X70" s="15">
        <v>0.1336214911468947</v>
      </c>
      <c r="Y70" s="15">
        <v>0.13188350123561396</v>
      </c>
      <c r="Z70" s="15">
        <v>0.13039760378719042</v>
      </c>
      <c r="AA70" s="15">
        <v>0.12056731067850822</v>
      </c>
    </row>
    <row r="71" spans="1:27" s="19" customFormat="1">
      <c r="A71" s="16" t="s">
        <v>25</v>
      </c>
      <c r="B71" s="16" t="s">
        <v>2</v>
      </c>
      <c r="C71" s="15" t="s">
        <v>258</v>
      </c>
      <c r="D71" s="15" t="s">
        <v>258</v>
      </c>
      <c r="E71" s="15" t="s">
        <v>258</v>
      </c>
      <c r="F71" s="15" t="s">
        <v>258</v>
      </c>
      <c r="G71" s="15" t="s">
        <v>258</v>
      </c>
      <c r="H71" s="15" t="s">
        <v>258</v>
      </c>
      <c r="I71" s="15" t="s">
        <v>258</v>
      </c>
      <c r="J71" s="15" t="s">
        <v>258</v>
      </c>
      <c r="K71" s="15" t="s">
        <v>258</v>
      </c>
      <c r="L71" s="15" t="s">
        <v>258</v>
      </c>
      <c r="M71" s="15" t="s">
        <v>258</v>
      </c>
      <c r="N71" s="15" t="s">
        <v>258</v>
      </c>
      <c r="O71" s="15" t="s">
        <v>258</v>
      </c>
      <c r="P71" s="15" t="s">
        <v>258</v>
      </c>
      <c r="Q71" s="15" t="s">
        <v>258</v>
      </c>
      <c r="R71" s="15" t="s">
        <v>258</v>
      </c>
      <c r="S71" s="15" t="s">
        <v>258</v>
      </c>
      <c r="T71" s="15" t="s">
        <v>258</v>
      </c>
      <c r="U71" s="15" t="s">
        <v>258</v>
      </c>
      <c r="V71" s="15" t="s">
        <v>258</v>
      </c>
      <c r="W71" s="15" t="s">
        <v>258</v>
      </c>
      <c r="X71" s="15" t="s">
        <v>258</v>
      </c>
      <c r="Y71" s="15" t="s">
        <v>258</v>
      </c>
      <c r="Z71" s="15" t="s">
        <v>258</v>
      </c>
      <c r="AA71" s="15" t="s">
        <v>258</v>
      </c>
    </row>
    <row r="72" spans="1:27" s="19" customFormat="1">
      <c r="A72" s="16" t="s">
        <v>25</v>
      </c>
      <c r="B72" s="16" t="s">
        <v>90</v>
      </c>
      <c r="C72" s="15" t="s">
        <v>258</v>
      </c>
      <c r="D72" s="15" t="s">
        <v>258</v>
      </c>
      <c r="E72" s="15" t="s">
        <v>258</v>
      </c>
      <c r="F72" s="15" t="s">
        <v>258</v>
      </c>
      <c r="G72" s="15" t="s">
        <v>258</v>
      </c>
      <c r="H72" s="15" t="s">
        <v>258</v>
      </c>
      <c r="I72" s="15" t="s">
        <v>258</v>
      </c>
      <c r="J72" s="15" t="s">
        <v>258</v>
      </c>
      <c r="K72" s="15" t="s">
        <v>258</v>
      </c>
      <c r="L72" s="15" t="s">
        <v>258</v>
      </c>
      <c r="M72" s="15" t="s">
        <v>258</v>
      </c>
      <c r="N72" s="15" t="s">
        <v>258</v>
      </c>
      <c r="O72" s="15" t="s">
        <v>258</v>
      </c>
      <c r="P72" s="15" t="s">
        <v>258</v>
      </c>
      <c r="Q72" s="15" t="s">
        <v>258</v>
      </c>
      <c r="R72" s="15" t="s">
        <v>258</v>
      </c>
      <c r="S72" s="15" t="s">
        <v>258</v>
      </c>
      <c r="T72" s="15" t="s">
        <v>258</v>
      </c>
      <c r="U72" s="15" t="s">
        <v>258</v>
      </c>
      <c r="V72" s="15" t="s">
        <v>258</v>
      </c>
      <c r="W72" s="15" t="s">
        <v>258</v>
      </c>
      <c r="X72" s="15" t="s">
        <v>258</v>
      </c>
      <c r="Y72" s="15" t="s">
        <v>258</v>
      </c>
      <c r="Z72" s="15" t="s">
        <v>258</v>
      </c>
      <c r="AA72" s="15" t="s">
        <v>258</v>
      </c>
    </row>
    <row r="73" spans="1:27" s="19" customFormat="1">
      <c r="A73" s="16" t="s">
        <v>25</v>
      </c>
      <c r="B73" s="16" t="s">
        <v>9</v>
      </c>
      <c r="C73" s="15">
        <v>0.31872826391460785</v>
      </c>
      <c r="D73" s="15">
        <v>0.35185212676751493</v>
      </c>
      <c r="E73" s="15">
        <v>0.3239417681499604</v>
      </c>
      <c r="F73" s="15">
        <v>0.3369401065090642</v>
      </c>
      <c r="G73" s="15">
        <v>0.34159015965161604</v>
      </c>
      <c r="H73" s="15">
        <v>0.36708004940186256</v>
      </c>
      <c r="I73" s="15">
        <v>0.32879286582028605</v>
      </c>
      <c r="J73" s="15">
        <v>0.33449283858089546</v>
      </c>
      <c r="K73" s="15">
        <v>0.31798113472242995</v>
      </c>
      <c r="L73" s="15">
        <v>0.36167471010606683</v>
      </c>
      <c r="M73" s="15">
        <v>0.36356891365355026</v>
      </c>
      <c r="N73" s="15">
        <v>0.34604278210300948</v>
      </c>
      <c r="O73" s="15">
        <v>0.35633264641458517</v>
      </c>
      <c r="P73" s="15">
        <v>0.36080769510805222</v>
      </c>
      <c r="Q73" s="15">
        <v>0.38299964684225152</v>
      </c>
      <c r="R73" s="15">
        <v>0.35463648405305526</v>
      </c>
      <c r="S73" s="15">
        <v>0.35593339644723787</v>
      </c>
      <c r="T73" s="15">
        <v>0.33683569755842035</v>
      </c>
      <c r="U73" s="15">
        <v>0.36405358927665715</v>
      </c>
      <c r="V73" s="15">
        <v>0.35757330738453769</v>
      </c>
      <c r="W73" s="15">
        <v>0.33339976545972722</v>
      </c>
      <c r="X73" s="15">
        <v>0.32597243272506421</v>
      </c>
      <c r="Y73" s="15">
        <v>0.32283428417987209</v>
      </c>
      <c r="Z73" s="15">
        <v>0.33355321603614346</v>
      </c>
      <c r="AA73" s="15">
        <v>0.3195448229621608</v>
      </c>
    </row>
    <row r="74" spans="1:27" s="19" customFormat="1">
      <c r="A74" s="16" t="s">
        <v>25</v>
      </c>
      <c r="B74" s="16" t="s">
        <v>8</v>
      </c>
      <c r="C74" s="15">
        <v>0.17321103264043014</v>
      </c>
      <c r="D74" s="15">
        <v>0.21688860673030474</v>
      </c>
      <c r="E74" s="15">
        <v>0.19350086419092916</v>
      </c>
      <c r="F74" s="15">
        <v>0.21087100954439822</v>
      </c>
      <c r="G74" s="15">
        <v>0.21020070681039563</v>
      </c>
      <c r="H74" s="15">
        <v>0.21452258326311299</v>
      </c>
      <c r="I74" s="15">
        <v>0.21191005799756346</v>
      </c>
      <c r="J74" s="15">
        <v>0.20554441677595536</v>
      </c>
      <c r="K74" s="15">
        <v>0.20387868101882797</v>
      </c>
      <c r="L74" s="15">
        <v>0.20677246417947978</v>
      </c>
      <c r="M74" s="15">
        <v>0.21992231286049202</v>
      </c>
      <c r="N74" s="15">
        <v>0.19870983760510935</v>
      </c>
      <c r="O74" s="15">
        <v>0.21116881497138415</v>
      </c>
      <c r="P74" s="15">
        <v>0.20903568286463359</v>
      </c>
      <c r="Q74" s="15">
        <v>0.21388127822500005</v>
      </c>
      <c r="R74" s="15">
        <v>0.22328911123065387</v>
      </c>
      <c r="S74" s="15">
        <v>0.21805013436472115</v>
      </c>
      <c r="T74" s="15">
        <v>0.22962522443864777</v>
      </c>
      <c r="U74" s="15">
        <v>0.22672744682145451</v>
      </c>
      <c r="V74" s="15">
        <v>0.23907169613171983</v>
      </c>
      <c r="W74" s="15">
        <v>0.20290635829051401</v>
      </c>
      <c r="X74" s="15">
        <v>0.2010513471389837</v>
      </c>
      <c r="Y74" s="15">
        <v>0.19302351462839931</v>
      </c>
      <c r="Z74" s="15">
        <v>0.18813202356746256</v>
      </c>
      <c r="AA74" s="15">
        <v>0.21217708348404554</v>
      </c>
    </row>
    <row r="75" spans="1:27" s="19" customFormat="1">
      <c r="A75" s="16" t="s">
        <v>25</v>
      </c>
      <c r="B75" s="16" t="s">
        <v>83</v>
      </c>
      <c r="C75" s="15">
        <v>4.239481020096874E-2</v>
      </c>
      <c r="D75" s="15">
        <v>4.1338479268888534E-2</v>
      </c>
      <c r="E75" s="15">
        <v>3.8953287362844168E-2</v>
      </c>
      <c r="F75" s="15">
        <v>9.1047151287553696E-2</v>
      </c>
      <c r="G75" s="15">
        <v>0.10892316469546555</v>
      </c>
      <c r="H75" s="15">
        <v>0.10497087900161438</v>
      </c>
      <c r="I75" s="15">
        <v>0.11057148142066135</v>
      </c>
      <c r="J75" s="15">
        <v>0.11006669554877352</v>
      </c>
      <c r="K75" s="15">
        <v>0.1099713120687682</v>
      </c>
      <c r="L75" s="15">
        <v>0.11169836745980419</v>
      </c>
      <c r="M75" s="15">
        <v>0.11588962419842132</v>
      </c>
      <c r="N75" s="15">
        <v>0.11362025225951226</v>
      </c>
      <c r="O75" s="15">
        <v>0.11491691026378784</v>
      </c>
      <c r="P75" s="15">
        <v>0.11460013631042854</v>
      </c>
      <c r="Q75" s="15">
        <v>0.10889630807674054</v>
      </c>
      <c r="R75" s="15">
        <v>0.14590896230558234</v>
      </c>
      <c r="S75" s="15">
        <v>0.14205761852519044</v>
      </c>
      <c r="T75" s="15">
        <v>0.20173784095896274</v>
      </c>
      <c r="U75" s="15">
        <v>0.20851313627904736</v>
      </c>
      <c r="V75" s="15">
        <v>0.21445588180211003</v>
      </c>
      <c r="W75" s="15">
        <v>0.20266881985939886</v>
      </c>
      <c r="X75" s="15">
        <v>0.1990472652703808</v>
      </c>
      <c r="Y75" s="15">
        <v>0.20476348150520174</v>
      </c>
      <c r="Z75" s="15">
        <v>0.18081185656012697</v>
      </c>
      <c r="AA75" s="15">
        <v>0.20638197487658339</v>
      </c>
    </row>
    <row r="76" spans="1:27" s="19" customFormat="1">
      <c r="A76" s="16" t="s">
        <v>25</v>
      </c>
      <c r="B76" s="16" t="s">
        <v>192</v>
      </c>
      <c r="C76" s="15" t="s">
        <v>258</v>
      </c>
      <c r="D76" s="15" t="s">
        <v>258</v>
      </c>
      <c r="E76" s="15" t="s">
        <v>258</v>
      </c>
      <c r="F76" s="15" t="s">
        <v>258</v>
      </c>
      <c r="G76" s="15" t="s">
        <v>258</v>
      </c>
      <c r="H76" s="15" t="s">
        <v>258</v>
      </c>
      <c r="I76" s="15" t="s">
        <v>258</v>
      </c>
      <c r="J76" s="15" t="s">
        <v>258</v>
      </c>
      <c r="K76" s="15" t="s">
        <v>258</v>
      </c>
      <c r="L76" s="15" t="s">
        <v>258</v>
      </c>
      <c r="M76" s="15" t="s">
        <v>258</v>
      </c>
      <c r="N76" s="15" t="s">
        <v>258</v>
      </c>
      <c r="O76" s="15" t="s">
        <v>258</v>
      </c>
      <c r="P76" s="15" t="s">
        <v>258</v>
      </c>
      <c r="Q76" s="15" t="s">
        <v>258</v>
      </c>
      <c r="R76" s="15" t="s">
        <v>258</v>
      </c>
      <c r="S76" s="15" t="s">
        <v>258</v>
      </c>
      <c r="T76" s="15" t="s">
        <v>258</v>
      </c>
      <c r="U76" s="15" t="s">
        <v>258</v>
      </c>
      <c r="V76" s="15" t="s">
        <v>258</v>
      </c>
      <c r="W76" s="15" t="s">
        <v>258</v>
      </c>
      <c r="X76" s="15" t="s">
        <v>258</v>
      </c>
      <c r="Y76" s="15" t="s">
        <v>258</v>
      </c>
      <c r="Z76" s="15" t="s">
        <v>258</v>
      </c>
      <c r="AA76" s="15" t="s">
        <v>258</v>
      </c>
    </row>
    <row r="77" spans="1:27" s="19" customFormat="1">
      <c r="A77" s="16" t="s">
        <v>25</v>
      </c>
      <c r="B77" s="16" t="s">
        <v>15</v>
      </c>
      <c r="C77" s="15">
        <v>8.46001550257683E-2</v>
      </c>
      <c r="D77" s="15">
        <v>8.2949319560130005E-2</v>
      </c>
      <c r="E77" s="15">
        <v>7.9481307266169324E-2</v>
      </c>
      <c r="F77" s="15">
        <v>6.190800970985505E-2</v>
      </c>
      <c r="G77" s="15">
        <v>7.7736281468727089E-2</v>
      </c>
      <c r="H77" s="15">
        <v>9.4198541838375019E-2</v>
      </c>
      <c r="I77" s="15">
        <v>0.11661164751525575</v>
      </c>
      <c r="J77" s="15">
        <v>0.12257502542481052</v>
      </c>
      <c r="K77" s="15">
        <v>0.12513006768236656</v>
      </c>
      <c r="L77" s="15">
        <v>0.13527854465583725</v>
      </c>
      <c r="M77" s="15">
        <v>0.1423829727420467</v>
      </c>
      <c r="N77" s="15">
        <v>0.14589986174150849</v>
      </c>
      <c r="O77" s="15">
        <v>0.15211507917707451</v>
      </c>
      <c r="P77" s="15">
        <v>0.15363296261772372</v>
      </c>
      <c r="Q77" s="15">
        <v>0.15372295332761074</v>
      </c>
      <c r="R77" s="15">
        <v>0.15978571245351211</v>
      </c>
      <c r="S77" s="15">
        <v>0.16157658586659726</v>
      </c>
      <c r="T77" s="15">
        <v>0.16076420909634032</v>
      </c>
      <c r="U77" s="15">
        <v>0.16459372197827182</v>
      </c>
      <c r="V77" s="15">
        <v>0.16657946219782885</v>
      </c>
      <c r="W77" s="15">
        <v>0.16664487857633031</v>
      </c>
      <c r="X77" s="15">
        <v>0.16706324859599933</v>
      </c>
      <c r="Y77" s="15">
        <v>0.16478841251225723</v>
      </c>
      <c r="Z77" s="15">
        <v>0.16138620938865347</v>
      </c>
      <c r="AA77" s="15">
        <v>0.157434913889404</v>
      </c>
    </row>
    <row r="79" spans="1:27" s="19" customFormat="1"/>
    <row r="80" spans="1:27" s="19" customFormat="1">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s="19" customFormat="1">
      <c r="A81" s="16" t="s">
        <v>26</v>
      </c>
      <c r="B81" s="16" t="s">
        <v>1</v>
      </c>
      <c r="C81" s="15" t="s">
        <v>258</v>
      </c>
      <c r="D81" s="15" t="s">
        <v>258</v>
      </c>
      <c r="E81" s="15" t="s">
        <v>258</v>
      </c>
      <c r="F81" s="15" t="s">
        <v>258</v>
      </c>
      <c r="G81" s="15" t="s">
        <v>258</v>
      </c>
      <c r="H81" s="15" t="s">
        <v>258</v>
      </c>
      <c r="I81" s="15" t="s">
        <v>258</v>
      </c>
      <c r="J81" s="15" t="s">
        <v>258</v>
      </c>
      <c r="K81" s="15" t="s">
        <v>258</v>
      </c>
      <c r="L81" s="15" t="s">
        <v>258</v>
      </c>
      <c r="M81" s="15" t="s">
        <v>258</v>
      </c>
      <c r="N81" s="15" t="s">
        <v>258</v>
      </c>
      <c r="O81" s="15" t="s">
        <v>258</v>
      </c>
      <c r="P81" s="15" t="s">
        <v>258</v>
      </c>
      <c r="Q81" s="15" t="s">
        <v>258</v>
      </c>
      <c r="R81" s="15" t="s">
        <v>258</v>
      </c>
      <c r="S81" s="15" t="s">
        <v>258</v>
      </c>
      <c r="T81" s="15" t="s">
        <v>258</v>
      </c>
      <c r="U81" s="15" t="s">
        <v>258</v>
      </c>
      <c r="V81" s="15" t="s">
        <v>258</v>
      </c>
      <c r="W81" s="15" t="s">
        <v>258</v>
      </c>
      <c r="X81" s="15" t="s">
        <v>258</v>
      </c>
      <c r="Y81" s="15" t="s">
        <v>258</v>
      </c>
      <c r="Z81" s="15" t="s">
        <v>258</v>
      </c>
      <c r="AA81" s="15" t="s">
        <v>258</v>
      </c>
    </row>
    <row r="82" spans="1:27" s="19" customFormat="1">
      <c r="A82" s="16" t="s">
        <v>26</v>
      </c>
      <c r="B82" s="16" t="s">
        <v>11</v>
      </c>
      <c r="C82" s="15" t="s">
        <v>258</v>
      </c>
      <c r="D82" s="15" t="s">
        <v>258</v>
      </c>
      <c r="E82" s="15" t="s">
        <v>258</v>
      </c>
      <c r="F82" s="15" t="s">
        <v>258</v>
      </c>
      <c r="G82" s="15" t="s">
        <v>258</v>
      </c>
      <c r="H82" s="15" t="s">
        <v>258</v>
      </c>
      <c r="I82" s="15" t="s">
        <v>258</v>
      </c>
      <c r="J82" s="15" t="s">
        <v>258</v>
      </c>
      <c r="K82" s="15" t="s">
        <v>258</v>
      </c>
      <c r="L82" s="15" t="s">
        <v>258</v>
      </c>
      <c r="M82" s="15" t="s">
        <v>258</v>
      </c>
      <c r="N82" s="15" t="s">
        <v>258</v>
      </c>
      <c r="O82" s="15" t="s">
        <v>258</v>
      </c>
      <c r="P82" s="15" t="s">
        <v>258</v>
      </c>
      <c r="Q82" s="15" t="s">
        <v>258</v>
      </c>
      <c r="R82" s="15" t="s">
        <v>258</v>
      </c>
      <c r="S82" s="15" t="s">
        <v>258</v>
      </c>
      <c r="T82" s="15" t="s">
        <v>258</v>
      </c>
      <c r="U82" s="15" t="s">
        <v>258</v>
      </c>
      <c r="V82" s="15" t="s">
        <v>258</v>
      </c>
      <c r="W82" s="15" t="s">
        <v>258</v>
      </c>
      <c r="X82" s="15" t="s">
        <v>258</v>
      </c>
      <c r="Y82" s="15" t="s">
        <v>258</v>
      </c>
      <c r="Z82" s="15" t="s">
        <v>258</v>
      </c>
      <c r="AA82" s="15" t="s">
        <v>258</v>
      </c>
    </row>
    <row r="83" spans="1:27" s="19" customFormat="1">
      <c r="A83" s="16" t="s">
        <v>26</v>
      </c>
      <c r="B83" s="16" t="s">
        <v>7</v>
      </c>
      <c r="C83" s="15">
        <v>7.4970555628732003E-10</v>
      </c>
      <c r="D83" s="15">
        <v>7.5316742404285215E-10</v>
      </c>
      <c r="E83" s="15">
        <v>7.5556325737618544E-10</v>
      </c>
      <c r="F83" s="15">
        <v>5.8515646952932913E-10</v>
      </c>
      <c r="G83" s="15">
        <v>1.9356450869336145E-9</v>
      </c>
      <c r="H83" s="15">
        <v>1.9957599556550754E-9</v>
      </c>
      <c r="I83" s="15">
        <v>2.3510103837372671E-9</v>
      </c>
      <c r="J83" s="15">
        <v>2.4407204952581669E-9</v>
      </c>
      <c r="K83" s="15">
        <v>2.6600209650509305E-9</v>
      </c>
      <c r="L83" s="15">
        <v>2.663785344221988E-9</v>
      </c>
      <c r="M83" s="15">
        <v>2.771028165612926E-9</v>
      </c>
      <c r="N83" s="15">
        <v>3.2327235906217069E-9</v>
      </c>
      <c r="O83" s="15">
        <v>3.3229812631717598E-9</v>
      </c>
      <c r="P83" s="15">
        <v>3.791782468387777E-9</v>
      </c>
      <c r="Q83" s="15">
        <v>3.9636187763435196E-9</v>
      </c>
      <c r="R83" s="15">
        <v>4.7031870170354762E-9</v>
      </c>
      <c r="S83" s="15">
        <v>4.8786183921671937E-9</v>
      </c>
      <c r="T83" s="15">
        <v>5.90965160695469E-9</v>
      </c>
      <c r="U83" s="15">
        <v>6.4929196303126099E-9</v>
      </c>
      <c r="V83" s="15">
        <v>6.5228925184404643E-9</v>
      </c>
      <c r="W83" s="15">
        <v>7.2621668642430635E-9</v>
      </c>
      <c r="X83" s="15">
        <v>7.2930036002809981E-9</v>
      </c>
      <c r="Y83" s="15">
        <v>8.9059772348085706E-9</v>
      </c>
      <c r="Z83" s="15">
        <v>9.0441133210396908E-9</v>
      </c>
      <c r="AA83" s="15" t="s">
        <v>258</v>
      </c>
    </row>
    <row r="84" spans="1:27" s="19" customFormat="1">
      <c r="A84" s="16" t="s">
        <v>26</v>
      </c>
      <c r="B84" s="16" t="s">
        <v>12</v>
      </c>
      <c r="C84" s="15" t="s">
        <v>258</v>
      </c>
      <c r="D84" s="15" t="s">
        <v>258</v>
      </c>
      <c r="E84" s="15" t="s">
        <v>258</v>
      </c>
      <c r="F84" s="15" t="s">
        <v>258</v>
      </c>
      <c r="G84" s="15" t="s">
        <v>258</v>
      </c>
      <c r="H84" s="15" t="s">
        <v>258</v>
      </c>
      <c r="I84" s="15" t="s">
        <v>258</v>
      </c>
      <c r="J84" s="15" t="s">
        <v>258</v>
      </c>
      <c r="K84" s="15" t="s">
        <v>258</v>
      </c>
      <c r="L84" s="15" t="s">
        <v>258</v>
      </c>
      <c r="M84" s="15" t="s">
        <v>258</v>
      </c>
      <c r="N84" s="15" t="s">
        <v>258</v>
      </c>
      <c r="O84" s="15" t="s">
        <v>258</v>
      </c>
      <c r="P84" s="15" t="s">
        <v>258</v>
      </c>
      <c r="Q84" s="15" t="s">
        <v>258</v>
      </c>
      <c r="R84" s="15" t="s">
        <v>258</v>
      </c>
      <c r="S84" s="15" t="s">
        <v>258</v>
      </c>
      <c r="T84" s="15" t="s">
        <v>258</v>
      </c>
      <c r="U84" s="15" t="s">
        <v>258</v>
      </c>
      <c r="V84" s="15" t="s">
        <v>258</v>
      </c>
      <c r="W84" s="15" t="s">
        <v>258</v>
      </c>
      <c r="X84" s="15" t="s">
        <v>258</v>
      </c>
      <c r="Y84" s="15" t="s">
        <v>258</v>
      </c>
      <c r="Z84" s="15" t="s">
        <v>258</v>
      </c>
      <c r="AA84" s="15" t="s">
        <v>258</v>
      </c>
    </row>
    <row r="85" spans="1:27" s="19" customFormat="1">
      <c r="A85" s="16" t="s">
        <v>26</v>
      </c>
      <c r="B85" s="16" t="s">
        <v>4</v>
      </c>
      <c r="C85" s="15">
        <v>1.688374442050177E-9</v>
      </c>
      <c r="D85" s="15">
        <v>1.7488665730337083E-9</v>
      </c>
      <c r="E85" s="15">
        <v>1.9215205800112872E-9</v>
      </c>
      <c r="F85" s="15">
        <v>4.6373957748852026E-5</v>
      </c>
      <c r="G85" s="15">
        <v>1.4104318277783979E-3</v>
      </c>
      <c r="H85" s="15">
        <v>1.688341224933944E-5</v>
      </c>
      <c r="I85" s="15">
        <v>1.2369143351144759E-3</v>
      </c>
      <c r="J85" s="15">
        <v>1.9391607780219079E-3</v>
      </c>
      <c r="K85" s="15">
        <v>1.0206273978360846E-2</v>
      </c>
      <c r="L85" s="15">
        <v>3.7096776093984403E-3</v>
      </c>
      <c r="M85" s="15">
        <v>6.1820976415012689E-3</v>
      </c>
      <c r="N85" s="15">
        <v>1.4188886212287916E-2</v>
      </c>
      <c r="O85" s="15">
        <v>2.5784597715792158E-2</v>
      </c>
      <c r="P85" s="15">
        <v>3.3846798411586498E-2</v>
      </c>
      <c r="Q85" s="15">
        <v>3.9342024918461657E-2</v>
      </c>
      <c r="R85" s="15">
        <v>6.0672557376972913E-2</v>
      </c>
      <c r="S85" s="15">
        <v>5.3309472837025071E-2</v>
      </c>
      <c r="T85" s="15">
        <v>5.3950007277518697E-2</v>
      </c>
      <c r="U85" s="15">
        <v>1.9444440228678552E-2</v>
      </c>
      <c r="V85" s="15">
        <v>2.3314458117496852E-2</v>
      </c>
      <c r="W85" s="15">
        <v>2.9663328338780506E-2</v>
      </c>
      <c r="X85" s="15">
        <v>6.7324529077569473E-2</v>
      </c>
      <c r="Y85" s="15">
        <v>9.6337217044085585E-2</v>
      </c>
      <c r="Z85" s="15">
        <v>0.11132407595994233</v>
      </c>
      <c r="AA85" s="15" t="s">
        <v>258</v>
      </c>
    </row>
    <row r="86" spans="1:27" s="19" customFormat="1">
      <c r="A86" s="16" t="s">
        <v>26</v>
      </c>
      <c r="B86" s="16" t="s">
        <v>2</v>
      </c>
      <c r="C86" s="15">
        <v>0.28686827222951977</v>
      </c>
      <c r="D86" s="15">
        <v>0.2556195547404167</v>
      </c>
      <c r="E86" s="15">
        <v>0.27843974579816499</v>
      </c>
      <c r="F86" s="15">
        <v>0.30229972462887189</v>
      </c>
      <c r="G86" s="15">
        <v>0.39146325865050413</v>
      </c>
      <c r="H86" s="15">
        <v>0.35510635300140819</v>
      </c>
      <c r="I86" s="15">
        <v>0.39325386281644364</v>
      </c>
      <c r="J86" s="15">
        <v>0.38629890273478285</v>
      </c>
      <c r="K86" s="15">
        <v>0.36630693911376339</v>
      </c>
      <c r="L86" s="15">
        <v>0.31231667622211085</v>
      </c>
      <c r="M86" s="15">
        <v>0.32137709908301243</v>
      </c>
      <c r="N86" s="15">
        <v>0.37143572579963829</v>
      </c>
      <c r="O86" s="15">
        <v>0.34948461986230045</v>
      </c>
      <c r="P86" s="15">
        <v>0.33210302376477724</v>
      </c>
      <c r="Q86" s="15">
        <v>0.30056880789137791</v>
      </c>
      <c r="R86" s="15">
        <v>0.34047841378993648</v>
      </c>
      <c r="S86" s="15">
        <v>0.36646033588169435</v>
      </c>
      <c r="T86" s="15">
        <v>0.36458282729833641</v>
      </c>
      <c r="U86" s="15">
        <v>0.33064809683436241</v>
      </c>
      <c r="V86" s="15">
        <v>0.35113559781629949</v>
      </c>
      <c r="W86" s="15">
        <v>0.38542768334430433</v>
      </c>
      <c r="X86" s="15">
        <v>0.3967978682222375</v>
      </c>
      <c r="Y86" s="15">
        <v>0.37620480861977279</v>
      </c>
      <c r="Z86" s="15">
        <v>0.36321452115175329</v>
      </c>
      <c r="AA86" s="15">
        <v>0.38392849337856472</v>
      </c>
    </row>
    <row r="87" spans="1:27" s="19" customFormat="1">
      <c r="A87" s="16" t="s">
        <v>26</v>
      </c>
      <c r="B87" s="16" t="s">
        <v>90</v>
      </c>
      <c r="C87" s="15" t="s">
        <v>258</v>
      </c>
      <c r="D87" s="15" t="s">
        <v>258</v>
      </c>
      <c r="E87" s="15" t="s">
        <v>258</v>
      </c>
      <c r="F87" s="15" t="s">
        <v>258</v>
      </c>
      <c r="G87" s="15" t="s">
        <v>258</v>
      </c>
      <c r="H87" s="15" t="s">
        <v>258</v>
      </c>
      <c r="I87" s="15" t="s">
        <v>258</v>
      </c>
      <c r="J87" s="15" t="s">
        <v>258</v>
      </c>
      <c r="K87" s="15" t="s">
        <v>258</v>
      </c>
      <c r="L87" s="15" t="s">
        <v>258</v>
      </c>
      <c r="M87" s="15" t="s">
        <v>258</v>
      </c>
      <c r="N87" s="15" t="s">
        <v>258</v>
      </c>
      <c r="O87" s="15" t="s">
        <v>258</v>
      </c>
      <c r="P87" s="15" t="s">
        <v>258</v>
      </c>
      <c r="Q87" s="15" t="s">
        <v>258</v>
      </c>
      <c r="R87" s="15" t="s">
        <v>258</v>
      </c>
      <c r="S87" s="15" t="s">
        <v>258</v>
      </c>
      <c r="T87" s="15" t="s">
        <v>258</v>
      </c>
      <c r="U87" s="15" t="s">
        <v>258</v>
      </c>
      <c r="V87" s="15" t="s">
        <v>258</v>
      </c>
      <c r="W87" s="15" t="s">
        <v>258</v>
      </c>
      <c r="X87" s="15" t="s">
        <v>258</v>
      </c>
      <c r="Y87" s="15" t="s">
        <v>258</v>
      </c>
      <c r="Z87" s="15" t="s">
        <v>258</v>
      </c>
      <c r="AA87" s="15" t="s">
        <v>258</v>
      </c>
    </row>
    <row r="88" spans="1:27" s="19" customFormat="1">
      <c r="A88" s="16" t="s">
        <v>26</v>
      </c>
      <c r="B88" s="16" t="s">
        <v>9</v>
      </c>
      <c r="C88" s="15">
        <v>0.40492689523868985</v>
      </c>
      <c r="D88" s="15">
        <v>0.43228621328455863</v>
      </c>
      <c r="E88" s="15">
        <v>0.36107234919468073</v>
      </c>
      <c r="F88" s="15">
        <v>0.4027989618961707</v>
      </c>
      <c r="G88" s="15">
        <v>0.37612839695086459</v>
      </c>
      <c r="H88" s="15">
        <v>0.3898234981262052</v>
      </c>
      <c r="I88" s="15">
        <v>0.37565880233797999</v>
      </c>
      <c r="J88" s="15">
        <v>0.3548860327408544</v>
      </c>
      <c r="K88" s="15">
        <v>0.34436446217524225</v>
      </c>
      <c r="L88" s="15">
        <v>0.31720143411236895</v>
      </c>
      <c r="M88" s="15">
        <v>0.34536285574679071</v>
      </c>
      <c r="N88" s="15">
        <v>0.32601363110424258</v>
      </c>
      <c r="O88" s="15">
        <v>0.32704036678247961</v>
      </c>
      <c r="P88" s="15">
        <v>0.28571807125949505</v>
      </c>
      <c r="Q88" s="15">
        <v>0.29192535911138634</v>
      </c>
      <c r="R88" s="15">
        <v>0.31342489684946651</v>
      </c>
      <c r="S88" s="15">
        <v>0.32026661956937963</v>
      </c>
      <c r="T88" s="15">
        <v>0.34894763496009312</v>
      </c>
      <c r="U88" s="15">
        <v>0.36240592350174328</v>
      </c>
      <c r="V88" s="15">
        <v>0.39615234955022138</v>
      </c>
      <c r="W88" s="15">
        <v>0.38365110864108726</v>
      </c>
      <c r="X88" s="15">
        <v>0.40317649052382515</v>
      </c>
      <c r="Y88" s="15">
        <v>0.36489621194319</v>
      </c>
      <c r="Z88" s="15">
        <v>0.38880803963326072</v>
      </c>
      <c r="AA88" s="15">
        <v>0.41599908058659751</v>
      </c>
    </row>
    <row r="89" spans="1:27" s="19" customFormat="1">
      <c r="A89" s="16" t="s">
        <v>26</v>
      </c>
      <c r="B89" s="16" t="s">
        <v>8</v>
      </c>
      <c r="C89" s="15" t="s">
        <v>258</v>
      </c>
      <c r="D89" s="15" t="s">
        <v>258</v>
      </c>
      <c r="E89" s="15" t="s">
        <v>258</v>
      </c>
      <c r="F89" s="15" t="s">
        <v>258</v>
      </c>
      <c r="G89" s="15" t="s">
        <v>258</v>
      </c>
      <c r="H89" s="15" t="s">
        <v>258</v>
      </c>
      <c r="I89" s="15" t="s">
        <v>258</v>
      </c>
      <c r="J89" s="15" t="s">
        <v>258</v>
      </c>
      <c r="K89" s="15" t="s">
        <v>258</v>
      </c>
      <c r="L89" s="15" t="s">
        <v>258</v>
      </c>
      <c r="M89" s="15" t="s">
        <v>258</v>
      </c>
      <c r="N89" s="15" t="s">
        <v>258</v>
      </c>
      <c r="O89" s="15" t="s">
        <v>258</v>
      </c>
      <c r="P89" s="15" t="s">
        <v>258</v>
      </c>
      <c r="Q89" s="15" t="s">
        <v>258</v>
      </c>
      <c r="R89" s="15" t="s">
        <v>258</v>
      </c>
      <c r="S89" s="15" t="s">
        <v>258</v>
      </c>
      <c r="T89" s="15" t="s">
        <v>258</v>
      </c>
      <c r="U89" s="15" t="s">
        <v>258</v>
      </c>
      <c r="V89" s="15" t="s">
        <v>258</v>
      </c>
      <c r="W89" s="15" t="s">
        <v>258</v>
      </c>
      <c r="X89" s="15" t="s">
        <v>258</v>
      </c>
      <c r="Y89" s="15" t="s">
        <v>258</v>
      </c>
      <c r="Z89" s="15" t="s">
        <v>258</v>
      </c>
      <c r="AA89" s="15" t="s">
        <v>258</v>
      </c>
    </row>
    <row r="90" spans="1:27" s="19" customFormat="1">
      <c r="A90" s="16" t="s">
        <v>26</v>
      </c>
      <c r="B90" s="16" t="s">
        <v>83</v>
      </c>
      <c r="C90" s="15">
        <v>5.7721599885844744E-6</v>
      </c>
      <c r="D90" s="15">
        <v>6.0394472888127854E-6</v>
      </c>
      <c r="E90" s="15">
        <v>6.0343507420091323E-6</v>
      </c>
      <c r="F90" s="15">
        <v>6.1337271118721466E-6</v>
      </c>
      <c r="G90" s="15">
        <v>5.8972091894977168E-6</v>
      </c>
      <c r="H90" s="15">
        <v>5.820831621004566E-6</v>
      </c>
      <c r="I90" s="15">
        <v>5.7573289383561634E-6</v>
      </c>
      <c r="J90" s="15">
        <v>5.9801207762557079E-6</v>
      </c>
      <c r="K90" s="15">
        <v>6.7273362442922379E-6</v>
      </c>
      <c r="L90" s="15">
        <v>7.6088616438356158E-6</v>
      </c>
      <c r="M90" s="15">
        <v>8.4300180365296814E-6</v>
      </c>
      <c r="N90" s="15">
        <v>9.0852422945205494E-6</v>
      </c>
      <c r="O90" s="15">
        <v>1.0173620947488583E-5</v>
      </c>
      <c r="P90" s="15">
        <v>1.1972010559360732E-5</v>
      </c>
      <c r="Q90" s="15">
        <v>1.2904879280821917E-5</v>
      </c>
      <c r="R90" s="15">
        <v>1.5835253424657534E-5</v>
      </c>
      <c r="S90" s="15">
        <v>1.532922163242009E-5</v>
      </c>
      <c r="T90" s="15">
        <v>1.7080058276255711E-5</v>
      </c>
      <c r="U90" s="15">
        <v>1.87658323630137E-5</v>
      </c>
      <c r="V90" s="15">
        <v>1.879907848173516E-5</v>
      </c>
      <c r="W90" s="15">
        <v>1.9778662385844751E-5</v>
      </c>
      <c r="X90" s="15">
        <v>2.1291932420091326E-5</v>
      </c>
      <c r="Y90" s="15">
        <v>2.2729823630136988E-5</v>
      </c>
      <c r="Z90" s="15">
        <v>2.3664458333333332E-5</v>
      </c>
      <c r="AA90" s="15">
        <v>2.577112728310502E-5</v>
      </c>
    </row>
    <row r="91" spans="1:27" s="19" customFormat="1">
      <c r="A91" s="16" t="s">
        <v>26</v>
      </c>
      <c r="B91" s="16" t="s">
        <v>192</v>
      </c>
      <c r="C91" s="15" t="s">
        <v>258</v>
      </c>
      <c r="D91" s="15" t="s">
        <v>258</v>
      </c>
      <c r="E91" s="15" t="s">
        <v>258</v>
      </c>
      <c r="F91" s="15" t="s">
        <v>258</v>
      </c>
      <c r="G91" s="15" t="s">
        <v>258</v>
      </c>
      <c r="H91" s="15" t="s">
        <v>258</v>
      </c>
      <c r="I91" s="15" t="s">
        <v>258</v>
      </c>
      <c r="J91" s="15" t="s">
        <v>258</v>
      </c>
      <c r="K91" s="15" t="s">
        <v>258</v>
      </c>
      <c r="L91" s="15" t="s">
        <v>258</v>
      </c>
      <c r="M91" s="15" t="s">
        <v>258</v>
      </c>
      <c r="N91" s="15" t="s">
        <v>258</v>
      </c>
      <c r="O91" s="15" t="s">
        <v>258</v>
      </c>
      <c r="P91" s="15" t="s">
        <v>258</v>
      </c>
      <c r="Q91" s="15" t="s">
        <v>258</v>
      </c>
      <c r="R91" s="15">
        <v>0.27531947279556768</v>
      </c>
      <c r="S91" s="15">
        <v>0.25698455597498676</v>
      </c>
      <c r="T91" s="15">
        <v>0.23621751875155567</v>
      </c>
      <c r="U91" s="15">
        <v>0.25394523557935345</v>
      </c>
      <c r="V91" s="15">
        <v>0.23923199580861768</v>
      </c>
      <c r="W91" s="15">
        <v>0.22546414536338497</v>
      </c>
      <c r="X91" s="15">
        <v>0.23368993299583399</v>
      </c>
      <c r="Y91" s="15">
        <v>0.22433717288555008</v>
      </c>
      <c r="Z91" s="15">
        <v>0.21570464460488692</v>
      </c>
      <c r="AA91" s="15">
        <v>0.22102823799403634</v>
      </c>
    </row>
    <row r="92" spans="1:27" s="19" customFormat="1">
      <c r="A92" s="16" t="s">
        <v>26</v>
      </c>
      <c r="B92" s="16" t="s">
        <v>15</v>
      </c>
      <c r="C92" s="15">
        <v>6.0762124024059831E-2</v>
      </c>
      <c r="D92" s="15">
        <v>7.8486017056971294E-2</v>
      </c>
      <c r="E92" s="15">
        <v>7.408702322215252E-2</v>
      </c>
      <c r="F92" s="15">
        <v>7.6060835977808702E-2</v>
      </c>
      <c r="G92" s="15">
        <v>8.8350079495166739E-2</v>
      </c>
      <c r="H92" s="15">
        <v>9.5727922089608591E-2</v>
      </c>
      <c r="I92" s="15">
        <v>0.10712741168213719</v>
      </c>
      <c r="J92" s="15">
        <v>0.11780956671943392</v>
      </c>
      <c r="K92" s="15">
        <v>0.15030845724490377</v>
      </c>
      <c r="L92" s="15">
        <v>0.15113550319326494</v>
      </c>
      <c r="M92" s="15">
        <v>0.17558578144579917</v>
      </c>
      <c r="N92" s="15">
        <v>0.16807444873592167</v>
      </c>
      <c r="O92" s="15">
        <v>0.1763233710358344</v>
      </c>
      <c r="P92" s="15">
        <v>0.17263304425218193</v>
      </c>
      <c r="Q92" s="15">
        <v>0.16471360803507354</v>
      </c>
      <c r="R92" s="15">
        <v>0.19457042801484781</v>
      </c>
      <c r="S92" s="15">
        <v>0.18421884660706817</v>
      </c>
      <c r="T92" s="15">
        <v>0.16240454008700461</v>
      </c>
      <c r="U92" s="15">
        <v>0.17423433908438701</v>
      </c>
      <c r="V92" s="15">
        <v>0.17705968814776141</v>
      </c>
      <c r="W92" s="15">
        <v>0.16581033667257325</v>
      </c>
      <c r="X92" s="15">
        <v>0.16792560008524221</v>
      </c>
      <c r="Y92" s="15">
        <v>0.17145836432353442</v>
      </c>
      <c r="Z92" s="15">
        <v>0.16461969936917695</v>
      </c>
      <c r="AA92" s="15">
        <v>0.15935933824215889</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s="19" customFormat="1">
      <c r="A98" s="16" t="s">
        <v>16</v>
      </c>
      <c r="B98" s="16" t="s">
        <v>207</v>
      </c>
      <c r="C98" s="15">
        <v>0.10857681282270766</v>
      </c>
      <c r="D98" s="15">
        <v>0.14714766005433416</v>
      </c>
      <c r="E98" s="15">
        <v>0.14343912657551847</v>
      </c>
      <c r="F98" s="15">
        <v>0.18406683426384302</v>
      </c>
      <c r="G98" s="15">
        <v>0.20385619468144245</v>
      </c>
      <c r="H98" s="15">
        <v>0.19663859826791638</v>
      </c>
      <c r="I98" s="15">
        <v>0.20503137851740053</v>
      </c>
      <c r="J98" s="15">
        <v>0.2055875044590281</v>
      </c>
      <c r="K98" s="15">
        <v>0.13942656239686599</v>
      </c>
      <c r="L98" s="15">
        <v>0.13901836298400069</v>
      </c>
      <c r="M98" s="15">
        <v>0.14406241450281873</v>
      </c>
      <c r="N98" s="15">
        <v>0.14258228720166183</v>
      </c>
      <c r="O98" s="15">
        <v>0.14318523594436389</v>
      </c>
      <c r="P98" s="15">
        <v>0.14083651930422711</v>
      </c>
      <c r="Q98" s="15">
        <v>0.13258798019491455</v>
      </c>
      <c r="R98" s="15">
        <v>0.14979619860306304</v>
      </c>
      <c r="S98" s="15">
        <v>0.15231342075563656</v>
      </c>
      <c r="T98" s="15">
        <v>0.1610849375302103</v>
      </c>
      <c r="U98" s="15">
        <v>0.16637453909107208</v>
      </c>
      <c r="V98" s="15">
        <v>0.16861429554424417</v>
      </c>
      <c r="W98" s="15">
        <v>0.16329430809740564</v>
      </c>
      <c r="X98" s="15">
        <v>0.16699048546647041</v>
      </c>
      <c r="Y98" s="15">
        <v>0.17490264662479021</v>
      </c>
      <c r="Z98" s="15">
        <v>0.13592497256930139</v>
      </c>
      <c r="AA98" s="15">
        <v>0.16728440683991921</v>
      </c>
    </row>
    <row r="99" spans="1:27" collapsed="1">
      <c r="A99" s="16" t="s">
        <v>16</v>
      </c>
      <c r="B99" s="16" t="s">
        <v>193</v>
      </c>
      <c r="C99" s="15">
        <v>0.25400929089349578</v>
      </c>
      <c r="D99" s="15">
        <v>0.26242715109966741</v>
      </c>
      <c r="E99" s="15">
        <v>0.28031926546393676</v>
      </c>
      <c r="F99" s="15">
        <v>0.30133560212977545</v>
      </c>
      <c r="G99" s="15">
        <v>0.29790740080559208</v>
      </c>
      <c r="H99" s="15">
        <v>0.28323652101016139</v>
      </c>
      <c r="I99" s="15">
        <v>0.30904487107862638</v>
      </c>
      <c r="J99" s="15">
        <v>0.31749870963887034</v>
      </c>
      <c r="K99" s="15">
        <v>0.32060362380062396</v>
      </c>
      <c r="L99" s="15">
        <v>0.33064265940950743</v>
      </c>
      <c r="M99" s="15">
        <v>0.34929273922097587</v>
      </c>
      <c r="N99" s="15">
        <v>0.33170454971606222</v>
      </c>
      <c r="O99" s="15">
        <v>0.32565102409779029</v>
      </c>
      <c r="P99" s="15">
        <v>0.33420466022217304</v>
      </c>
      <c r="Q99" s="15">
        <v>0.31418091394519648</v>
      </c>
      <c r="R99" s="15">
        <v>0.32991535350385598</v>
      </c>
      <c r="S99" s="15">
        <v>0.32410797139010394</v>
      </c>
      <c r="T99" s="15">
        <v>0.3068138030471752</v>
      </c>
      <c r="U99" s="15">
        <v>0.33355528463194939</v>
      </c>
      <c r="V99" s="15">
        <v>0.33109226193543839</v>
      </c>
      <c r="W99" s="15">
        <v>0.2826732934672434</v>
      </c>
      <c r="X99" s="15">
        <v>0.28190169624222267</v>
      </c>
      <c r="Y99" s="15">
        <v>0.29096280878932257</v>
      </c>
      <c r="Z99" s="15">
        <v>0.28972199487945632</v>
      </c>
      <c r="AA99" s="15">
        <v>0.29596414714631963</v>
      </c>
    </row>
    <row r="100" spans="1:27">
      <c r="A100" s="16" t="s">
        <v>16</v>
      </c>
      <c r="B100" s="16" t="s">
        <v>93</v>
      </c>
      <c r="C100" s="15">
        <v>9.9972923985377216E-2</v>
      </c>
      <c r="D100" s="15">
        <v>0.11218199460649908</v>
      </c>
      <c r="E100" s="15">
        <v>0.1209612369814414</v>
      </c>
      <c r="F100" s="15">
        <v>9.5553994792161548E-2</v>
      </c>
      <c r="G100" s="15">
        <v>0.12354218395501523</v>
      </c>
      <c r="H100" s="15">
        <v>0.15024058768384962</v>
      </c>
      <c r="I100" s="15">
        <v>0.18236871205328953</v>
      </c>
      <c r="J100" s="15">
        <v>0.19973072551853571</v>
      </c>
      <c r="K100" s="15">
        <v>0.21179159196028127</v>
      </c>
      <c r="L100" s="15">
        <v>0.2196224043556339</v>
      </c>
      <c r="M100" s="15">
        <v>0.23247968196777569</v>
      </c>
      <c r="N100" s="15">
        <v>0.2398493323839542</v>
      </c>
      <c r="O100" s="15">
        <v>0.2462967581750278</v>
      </c>
      <c r="P100" s="15">
        <v>0.2472703784381749</v>
      </c>
      <c r="Q100" s="15">
        <v>0.23756878605789075</v>
      </c>
      <c r="R100" s="15">
        <v>0.24592689333327877</v>
      </c>
      <c r="S100" s="15">
        <v>0.24642162596332604</v>
      </c>
      <c r="T100" s="15">
        <v>0.24023859486043972</v>
      </c>
      <c r="U100" s="15">
        <v>0.24461161150988928</v>
      </c>
      <c r="V100" s="15">
        <v>0.24712380172657838</v>
      </c>
      <c r="W100" s="15">
        <v>0.23604983106926603</v>
      </c>
      <c r="X100" s="15">
        <v>0.24413563070384481</v>
      </c>
      <c r="Y100" s="15">
        <v>0.23966481666520054</v>
      </c>
      <c r="Z100" s="15">
        <v>0.23358880900899043</v>
      </c>
      <c r="AA100" s="15">
        <v>0.22313378754009222</v>
      </c>
    </row>
    <row r="101" spans="1:27" collapsed="1"/>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15">
        <v>0.16257406405790245</v>
      </c>
      <c r="D103" s="15">
        <v>0.26100741935902294</v>
      </c>
      <c r="E103" s="15">
        <v>0.25960092051710226</v>
      </c>
      <c r="F103" s="15">
        <v>0.26845256968894765</v>
      </c>
      <c r="G103" s="15">
        <v>0.29610788229790808</v>
      </c>
      <c r="H103" s="15">
        <v>0.28505974005348095</v>
      </c>
      <c r="I103" s="15">
        <v>0.29454247882635937</v>
      </c>
      <c r="J103" s="15">
        <v>0.29060656509733718</v>
      </c>
      <c r="K103" s="15">
        <v>0.28789092196476201</v>
      </c>
      <c r="L103" s="15">
        <v>0.29400815501491612</v>
      </c>
      <c r="M103" s="15">
        <v>0.30489283666216699</v>
      </c>
      <c r="N103" s="15">
        <v>0.3019540388025424</v>
      </c>
      <c r="O103" s="15">
        <v>0.30604910664805401</v>
      </c>
      <c r="P103" s="15">
        <v>0.30166430287242768</v>
      </c>
      <c r="Q103" s="15">
        <v>0.29105009788652125</v>
      </c>
      <c r="R103" s="15">
        <v>0.29632064746866654</v>
      </c>
      <c r="S103" s="15">
        <v>0.29514963232605645</v>
      </c>
      <c r="T103" s="15">
        <v>0.28728892051650085</v>
      </c>
      <c r="U103" s="15">
        <v>0.3002563940508533</v>
      </c>
      <c r="V103" s="15">
        <v>0.30068953970143653</v>
      </c>
      <c r="W103" s="15">
        <v>0.26564155390153987</v>
      </c>
      <c r="X103" s="15">
        <v>0.27802896237316244</v>
      </c>
      <c r="Y103" s="15">
        <v>0.27014931883039744</v>
      </c>
      <c r="Z103" s="15">
        <v>0.16557958438708861</v>
      </c>
      <c r="AA103" s="15">
        <v>0.16749335233532511</v>
      </c>
    </row>
    <row r="104" spans="1:27">
      <c r="A104" s="16" t="s">
        <v>22</v>
      </c>
      <c r="B104" s="16" t="s">
        <v>193</v>
      </c>
      <c r="C104" s="15">
        <v>0.32619859752120023</v>
      </c>
      <c r="D104" s="15">
        <v>0.34122995080452267</v>
      </c>
      <c r="E104" s="15">
        <v>0.38739385446921687</v>
      </c>
      <c r="F104" s="15">
        <v>0.42764426482529999</v>
      </c>
      <c r="G104" s="15">
        <v>0.29833106516631475</v>
      </c>
      <c r="H104" s="15">
        <v>0.2867041574346898</v>
      </c>
      <c r="I104" s="15">
        <v>0.30822872569114063</v>
      </c>
      <c r="J104" s="15">
        <v>0.31534060531385161</v>
      </c>
      <c r="K104" s="15">
        <v>0.2955562490202201</v>
      </c>
      <c r="L104" s="15">
        <v>0.3160859002764479</v>
      </c>
      <c r="M104" s="15">
        <v>0.35091805547488453</v>
      </c>
      <c r="N104" s="15">
        <v>0.32660599688167258</v>
      </c>
      <c r="O104" s="15">
        <v>0.31040068190106185</v>
      </c>
      <c r="P104" s="15">
        <v>0.32378494160278815</v>
      </c>
      <c r="Q104" s="15">
        <v>0.2912069861877426</v>
      </c>
      <c r="R104" s="15">
        <v>0.31653101542659967</v>
      </c>
      <c r="S104" s="15">
        <v>0.31179488039390491</v>
      </c>
      <c r="T104" s="15">
        <v>0.28713031507809655</v>
      </c>
      <c r="U104" s="15">
        <v>0.33110021029548775</v>
      </c>
      <c r="V104" s="15">
        <v>0.33130533560066899</v>
      </c>
      <c r="W104" s="15">
        <v>0.27910499806045636</v>
      </c>
      <c r="X104" s="15">
        <v>0.25448074155260231</v>
      </c>
      <c r="Y104" s="15">
        <v>0.27547279202863362</v>
      </c>
      <c r="Z104" s="15">
        <v>0.2646359354211929</v>
      </c>
      <c r="AA104" s="15">
        <v>0.28212172435130517</v>
      </c>
    </row>
    <row r="105" spans="1:27">
      <c r="A105" s="16" t="s">
        <v>22</v>
      </c>
      <c r="B105" s="16" t="s">
        <v>93</v>
      </c>
      <c r="C105" s="15">
        <v>9.5099057560190187E-2</v>
      </c>
      <c r="D105" s="15">
        <v>0.11000746988971138</v>
      </c>
      <c r="E105" s="15">
        <v>0.1202104625770308</v>
      </c>
      <c r="F105" s="15">
        <v>9.7503425271292909E-2</v>
      </c>
      <c r="G105" s="15">
        <v>0.12072348458820285</v>
      </c>
      <c r="H105" s="15">
        <v>0.14937454890807733</v>
      </c>
      <c r="I105" s="15">
        <v>0.17708718346140598</v>
      </c>
      <c r="J105" s="15">
        <v>0.19639233096724218</v>
      </c>
      <c r="K105" s="15">
        <v>0.20759641849778324</v>
      </c>
      <c r="L105" s="15">
        <v>0.22093481605038726</v>
      </c>
      <c r="M105" s="15">
        <v>0.23065968127948425</v>
      </c>
      <c r="N105" s="15">
        <v>0.24750325395942335</v>
      </c>
      <c r="O105" s="15">
        <v>0.25911743823329275</v>
      </c>
      <c r="P105" s="15">
        <v>0.2659708275245023</v>
      </c>
      <c r="Q105" s="15">
        <v>0.26398137040805481</v>
      </c>
      <c r="R105" s="15">
        <v>0.2658328897972439</v>
      </c>
      <c r="S105" s="15">
        <v>0.26649141997531817</v>
      </c>
      <c r="T105" s="15">
        <v>0.2618552800249036</v>
      </c>
      <c r="U105" s="15">
        <v>0.26800285270860874</v>
      </c>
      <c r="V105" s="15">
        <v>0.26813212423140409</v>
      </c>
      <c r="W105" s="15">
        <v>0.25452638559683666</v>
      </c>
      <c r="X105" s="15">
        <v>0.26270931189473962</v>
      </c>
      <c r="Y105" s="15">
        <v>0.25315269044032346</v>
      </c>
      <c r="Z105" s="15">
        <v>0.24187216964360095</v>
      </c>
      <c r="AA105" s="15">
        <v>0.23237982357654111</v>
      </c>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15">
        <v>8.4579193025399541E-2</v>
      </c>
      <c r="D108" s="15">
        <v>8.7964140086829137E-2</v>
      </c>
      <c r="E108" s="15">
        <v>9.0927471522785852E-2</v>
      </c>
      <c r="F108" s="15">
        <v>0.22503696868158746</v>
      </c>
      <c r="G108" s="15">
        <v>0.2316748267417231</v>
      </c>
      <c r="H108" s="15">
        <v>0.22947798720757376</v>
      </c>
      <c r="I108" s="15">
        <v>0.23673515531886982</v>
      </c>
      <c r="J108" s="15">
        <v>0.23573019472859019</v>
      </c>
      <c r="K108" s="15">
        <v>0.23399463398332615</v>
      </c>
      <c r="L108" s="15">
        <v>0.23689027577931834</v>
      </c>
      <c r="M108" s="15">
        <v>0.23702583854770345</v>
      </c>
      <c r="N108" s="15">
        <v>0.23517581190688674</v>
      </c>
      <c r="O108" s="15">
        <v>0.23771951938127386</v>
      </c>
      <c r="P108" s="15">
        <v>0.23561968890998958</v>
      </c>
      <c r="Q108" s="15">
        <v>0.23305488132835694</v>
      </c>
      <c r="R108" s="15">
        <v>0.26299606308950546</v>
      </c>
      <c r="S108" s="15">
        <v>0.27196040140121369</v>
      </c>
      <c r="T108" s="15">
        <v>0.28161614005040952</v>
      </c>
      <c r="U108" s="15">
        <v>0.28675056396182264</v>
      </c>
      <c r="V108" s="15">
        <v>0.28476051625926518</v>
      </c>
      <c r="W108" s="15">
        <v>0.28073681099374542</v>
      </c>
      <c r="X108" s="15">
        <v>0.29161966734928874</v>
      </c>
      <c r="Y108" s="15">
        <v>0.29201459051288187</v>
      </c>
      <c r="Z108" s="15">
        <v>0.28722152776650528</v>
      </c>
      <c r="AA108" s="15">
        <v>0.29424259249428952</v>
      </c>
    </row>
    <row r="109" spans="1:27">
      <c r="A109" s="16" t="s">
        <v>23</v>
      </c>
      <c r="B109" s="16" t="s">
        <v>193</v>
      </c>
      <c r="C109" s="15">
        <v>0.1697884331611739</v>
      </c>
      <c r="D109" s="15">
        <v>0.17049055144400288</v>
      </c>
      <c r="E109" s="15">
        <v>0.15539890183945604</v>
      </c>
      <c r="F109" s="15">
        <v>0.15397548085377946</v>
      </c>
      <c r="G109" s="15">
        <v>0.29745848014076293</v>
      </c>
      <c r="H109" s="15">
        <v>0.27956219935035848</v>
      </c>
      <c r="I109" s="15">
        <v>0.30990965552005323</v>
      </c>
      <c r="J109" s="15">
        <v>0.31978543714461094</v>
      </c>
      <c r="K109" s="15">
        <v>0.34714388174365463</v>
      </c>
      <c r="L109" s="15">
        <v>0.34606703298281949</v>
      </c>
      <c r="M109" s="15">
        <v>0.34757054196174669</v>
      </c>
      <c r="N109" s="15">
        <v>0.33710698084561341</v>
      </c>
      <c r="O109" s="15">
        <v>0.34181031581877791</v>
      </c>
      <c r="P109" s="15">
        <v>0.34524541040904833</v>
      </c>
      <c r="Q109" s="15">
        <v>0.33852413578085522</v>
      </c>
      <c r="R109" s="15">
        <v>0.34253959179713639</v>
      </c>
      <c r="S109" s="15">
        <v>0.33583144206129545</v>
      </c>
      <c r="T109" s="15">
        <v>0.32700177855053475</v>
      </c>
      <c r="U109" s="15">
        <v>0.33638773106686326</v>
      </c>
      <c r="V109" s="15">
        <v>0.332680284914664</v>
      </c>
      <c r="W109" s="15">
        <v>0.28494715048651775</v>
      </c>
      <c r="X109" s="15">
        <v>0.30683139589484548</v>
      </c>
      <c r="Y109" s="15">
        <v>0.30717593724725145</v>
      </c>
      <c r="Z109" s="15">
        <v>0.31674198783567292</v>
      </c>
      <c r="AA109" s="15">
        <v>0.31208443423448207</v>
      </c>
    </row>
    <row r="110" spans="1:27">
      <c r="A110" s="16" t="s">
        <v>23</v>
      </c>
      <c r="B110" s="16" t="s">
        <v>93</v>
      </c>
      <c r="C110" s="15">
        <v>0.10270072286927366</v>
      </c>
      <c r="D110" s="15">
        <v>0.13289034338615568</v>
      </c>
      <c r="E110" s="15">
        <v>0.16382758452182003</v>
      </c>
      <c r="F110" s="15">
        <v>0.12754693724333735</v>
      </c>
      <c r="G110" s="15">
        <v>0.16310498543260096</v>
      </c>
      <c r="H110" s="15">
        <v>0.20249636323154654</v>
      </c>
      <c r="I110" s="15">
        <v>0.23580402034679013</v>
      </c>
      <c r="J110" s="15">
        <v>0.24878221229310693</v>
      </c>
      <c r="K110" s="15">
        <v>0.25187497009155463</v>
      </c>
      <c r="L110" s="15">
        <v>0.26211597979634338</v>
      </c>
      <c r="M110" s="15">
        <v>0.2667750442012265</v>
      </c>
      <c r="N110" s="15">
        <v>0.26928615201218092</v>
      </c>
      <c r="O110" s="15">
        <v>0.27081929188151688</v>
      </c>
      <c r="P110" s="15">
        <v>0.27071617770032169</v>
      </c>
      <c r="Q110" s="15">
        <v>0.26984385154374335</v>
      </c>
      <c r="R110" s="15">
        <v>0.27216539989655797</v>
      </c>
      <c r="S110" s="15">
        <v>0.27153216000923769</v>
      </c>
      <c r="T110" s="15">
        <v>0.26910317487632945</v>
      </c>
      <c r="U110" s="15">
        <v>0.26707751717698464</v>
      </c>
      <c r="V110" s="15">
        <v>0.26479471278822175</v>
      </c>
      <c r="W110" s="15">
        <v>0.25957949485678089</v>
      </c>
      <c r="X110" s="15">
        <v>0.26024684643502899</v>
      </c>
      <c r="Y110" s="15">
        <v>0.25606815460273752</v>
      </c>
      <c r="Z110" s="15">
        <v>0.25169536675034532</v>
      </c>
      <c r="AA110" s="15">
        <v>0.23908101016106034</v>
      </c>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15">
        <v>0.13452648488906629</v>
      </c>
      <c r="D113" s="15">
        <v>0.14768417682741963</v>
      </c>
      <c r="E113" s="15">
        <v>0.14222854663372028</v>
      </c>
      <c r="F113" s="15">
        <v>0.11948265435184682</v>
      </c>
      <c r="G113" s="15">
        <v>0.1344222438834918</v>
      </c>
      <c r="H113" s="15">
        <v>0.12856212900413483</v>
      </c>
      <c r="I113" s="15">
        <v>0.13672343021753544</v>
      </c>
      <c r="J113" s="15">
        <v>0.14080757280509731</v>
      </c>
      <c r="K113" s="15">
        <v>7.4499506526256504E-2</v>
      </c>
      <c r="L113" s="15">
        <v>7.1000076565413961E-2</v>
      </c>
      <c r="M113" s="15">
        <v>7.5769289385640648E-2</v>
      </c>
      <c r="N113" s="15">
        <v>7.5007898466363049E-2</v>
      </c>
      <c r="O113" s="15">
        <v>7.3974184437621313E-2</v>
      </c>
      <c r="P113" s="15">
        <v>7.2166248816475459E-2</v>
      </c>
      <c r="Q113" s="15">
        <v>6.3864124324643903E-2</v>
      </c>
      <c r="R113" s="15">
        <v>7.0786030839033065E-2</v>
      </c>
      <c r="S113" s="15">
        <v>7.1344059070507976E-2</v>
      </c>
      <c r="T113" s="15">
        <v>6.9221287623267014E-2</v>
      </c>
      <c r="U113" s="15">
        <v>7.1182954203287935E-2</v>
      </c>
      <c r="V113" s="15">
        <v>7.4471495932958265E-2</v>
      </c>
      <c r="W113" s="15">
        <v>6.7909640470612348E-2</v>
      </c>
      <c r="X113" s="15">
        <v>6.0952793970827396E-2</v>
      </c>
      <c r="Y113" s="15">
        <v>4.8365259689522926E-2</v>
      </c>
      <c r="Z113" s="15">
        <v>3.9636976488574088E-2</v>
      </c>
      <c r="AA113" s="15">
        <v>4.0387147864410951E-2</v>
      </c>
    </row>
    <row r="114" spans="1:27">
      <c r="A114" s="16" t="s">
        <v>24</v>
      </c>
      <c r="B114" s="16" t="s">
        <v>193</v>
      </c>
      <c r="C114" s="15" t="s">
        <v>258</v>
      </c>
      <c r="D114" s="15" t="s">
        <v>258</v>
      </c>
      <c r="E114" s="15" t="s">
        <v>258</v>
      </c>
      <c r="F114" s="15" t="s">
        <v>258</v>
      </c>
      <c r="G114" s="15" t="s">
        <v>258</v>
      </c>
      <c r="H114" s="15" t="s">
        <v>258</v>
      </c>
      <c r="I114" s="15" t="s">
        <v>258</v>
      </c>
      <c r="J114" s="15" t="s">
        <v>258</v>
      </c>
      <c r="K114" s="15" t="s">
        <v>258</v>
      </c>
      <c r="L114" s="15" t="s">
        <v>258</v>
      </c>
      <c r="M114" s="15" t="s">
        <v>258</v>
      </c>
      <c r="N114" s="15" t="s">
        <v>258</v>
      </c>
      <c r="O114" s="15" t="s">
        <v>258</v>
      </c>
      <c r="P114" s="15" t="s">
        <v>258</v>
      </c>
      <c r="Q114" s="15" t="s">
        <v>258</v>
      </c>
      <c r="R114" s="15" t="s">
        <v>258</v>
      </c>
      <c r="S114" s="15" t="s">
        <v>258</v>
      </c>
      <c r="T114" s="15" t="s">
        <v>258</v>
      </c>
      <c r="U114" s="15" t="s">
        <v>258</v>
      </c>
      <c r="V114" s="15" t="s">
        <v>258</v>
      </c>
      <c r="W114" s="15" t="s">
        <v>258</v>
      </c>
      <c r="X114" s="15" t="s">
        <v>258</v>
      </c>
      <c r="Y114" s="15" t="s">
        <v>258</v>
      </c>
      <c r="Z114" s="15" t="s">
        <v>258</v>
      </c>
      <c r="AA114" s="15" t="s">
        <v>258</v>
      </c>
    </row>
    <row r="115" spans="1:27">
      <c r="A115" s="16" t="s">
        <v>24</v>
      </c>
      <c r="B115" s="16" t="s">
        <v>93</v>
      </c>
      <c r="C115" s="15">
        <v>0.11292640833467615</v>
      </c>
      <c r="D115" s="15">
        <v>0.12530967913708674</v>
      </c>
      <c r="E115" s="15">
        <v>0.13432209821631605</v>
      </c>
      <c r="F115" s="15">
        <v>9.5741549633740874E-2</v>
      </c>
      <c r="G115" s="15">
        <v>0.13371012465447177</v>
      </c>
      <c r="H115" s="15">
        <v>0.14925243544753231</v>
      </c>
      <c r="I115" s="15">
        <v>0.18809305279423585</v>
      </c>
      <c r="J115" s="15">
        <v>0.21024061687008364</v>
      </c>
      <c r="K115" s="15">
        <v>0.23071397049744238</v>
      </c>
      <c r="L115" s="15">
        <v>0.22322198046155925</v>
      </c>
      <c r="M115" s="15">
        <v>0.24567248686092868</v>
      </c>
      <c r="N115" s="15">
        <v>0.24522741109332741</v>
      </c>
      <c r="O115" s="15">
        <v>0.24657152467714302</v>
      </c>
      <c r="P115" s="15">
        <v>0.24016012994812774</v>
      </c>
      <c r="Q115" s="15">
        <v>0.20767456290780631</v>
      </c>
      <c r="R115" s="15">
        <v>0.22750287989957604</v>
      </c>
      <c r="S115" s="15">
        <v>0.22754219107109688</v>
      </c>
      <c r="T115" s="15">
        <v>0.21493936055103297</v>
      </c>
      <c r="U115" s="15">
        <v>0.22146111535041738</v>
      </c>
      <c r="V115" s="15">
        <v>0.23002109130442805</v>
      </c>
      <c r="W115" s="15">
        <v>0.21296126452242933</v>
      </c>
      <c r="X115" s="15">
        <v>0.22951277521019281</v>
      </c>
      <c r="Y115" s="15">
        <v>0.2294001198735629</v>
      </c>
      <c r="Z115" s="15">
        <v>0.2265722683496611</v>
      </c>
      <c r="AA115" s="15">
        <v>0.21452972336089995</v>
      </c>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15">
        <v>5.0230327915117459E-2</v>
      </c>
      <c r="D118" s="15">
        <v>4.9229176594849003E-2</v>
      </c>
      <c r="E118" s="15">
        <v>4.6275090840694637E-2</v>
      </c>
      <c r="F118" s="15">
        <v>0.10925248775614166</v>
      </c>
      <c r="G118" s="15">
        <v>0.13089856905355723</v>
      </c>
      <c r="H118" s="15">
        <v>0.12594344245180747</v>
      </c>
      <c r="I118" s="15">
        <v>0.13292441617383882</v>
      </c>
      <c r="J118" s="15">
        <v>0.13202780526475333</v>
      </c>
      <c r="K118" s="15">
        <v>0.13210431137522563</v>
      </c>
      <c r="L118" s="15">
        <v>0.13417246430877947</v>
      </c>
      <c r="M118" s="15">
        <v>0.13922062791059608</v>
      </c>
      <c r="N118" s="15">
        <v>0.13649287292237863</v>
      </c>
      <c r="O118" s="15">
        <v>0.13834705995762198</v>
      </c>
      <c r="P118" s="15">
        <v>0.13738554088486243</v>
      </c>
      <c r="Q118" s="15">
        <v>0.131207569985099</v>
      </c>
      <c r="R118" s="15">
        <v>0.1751951475542354</v>
      </c>
      <c r="S118" s="15">
        <v>0.17097379536876733</v>
      </c>
      <c r="T118" s="15">
        <v>0.24286497035170321</v>
      </c>
      <c r="U118" s="15">
        <v>0.25103109149470898</v>
      </c>
      <c r="V118" s="15">
        <v>0.25892170837055717</v>
      </c>
      <c r="W118" s="15">
        <v>0.24333501622121589</v>
      </c>
      <c r="X118" s="15">
        <v>0.24039611428354363</v>
      </c>
      <c r="Y118" s="15">
        <v>0.24589474303856973</v>
      </c>
      <c r="Z118" s="15">
        <v>0.21797834714312886</v>
      </c>
      <c r="AA118" s="15">
        <v>0.24853099187604322</v>
      </c>
    </row>
    <row r="119" spans="1:27">
      <c r="A119" s="16" t="s">
        <v>25</v>
      </c>
      <c r="B119" s="16" t="s">
        <v>193</v>
      </c>
      <c r="C119" s="15" t="s">
        <v>258</v>
      </c>
      <c r="D119" s="15" t="s">
        <v>258</v>
      </c>
      <c r="E119" s="15" t="s">
        <v>258</v>
      </c>
      <c r="F119" s="15" t="s">
        <v>258</v>
      </c>
      <c r="G119" s="15" t="s">
        <v>258</v>
      </c>
      <c r="H119" s="15" t="s">
        <v>258</v>
      </c>
      <c r="I119" s="15" t="s">
        <v>258</v>
      </c>
      <c r="J119" s="15" t="s">
        <v>258</v>
      </c>
      <c r="K119" s="15" t="s">
        <v>258</v>
      </c>
      <c r="L119" s="15" t="s">
        <v>258</v>
      </c>
      <c r="M119" s="15" t="s">
        <v>258</v>
      </c>
      <c r="N119" s="15" t="s">
        <v>258</v>
      </c>
      <c r="O119" s="15" t="s">
        <v>258</v>
      </c>
      <c r="P119" s="15" t="s">
        <v>258</v>
      </c>
      <c r="Q119" s="15" t="s">
        <v>258</v>
      </c>
      <c r="R119" s="15" t="s">
        <v>258</v>
      </c>
      <c r="S119" s="15" t="s">
        <v>258</v>
      </c>
      <c r="T119" s="15" t="s">
        <v>258</v>
      </c>
      <c r="U119" s="15" t="s">
        <v>258</v>
      </c>
      <c r="V119" s="15" t="s">
        <v>258</v>
      </c>
      <c r="W119" s="15" t="s">
        <v>258</v>
      </c>
      <c r="X119" s="15" t="s">
        <v>258</v>
      </c>
      <c r="Y119" s="15" t="s">
        <v>258</v>
      </c>
      <c r="Z119" s="15" t="s">
        <v>258</v>
      </c>
      <c r="AA119" s="15" t="s">
        <v>258</v>
      </c>
    </row>
    <row r="120" spans="1:27">
      <c r="A120" s="16" t="s">
        <v>25</v>
      </c>
      <c r="B120" s="16" t="s">
        <v>93</v>
      </c>
      <c r="C120" s="15">
        <v>9.9329236010096217E-2</v>
      </c>
      <c r="D120" s="15">
        <v>9.7803840293145539E-2</v>
      </c>
      <c r="E120" s="15">
        <v>9.3508673841573256E-2</v>
      </c>
      <c r="F120" s="15">
        <v>7.2635882897886597E-2</v>
      </c>
      <c r="G120" s="15">
        <v>9.1485574657734131E-2</v>
      </c>
      <c r="H120" s="15">
        <v>0.1107992985650619</v>
      </c>
      <c r="I120" s="15">
        <v>0.13734460259549161</v>
      </c>
      <c r="J120" s="15">
        <v>0.14406784851984503</v>
      </c>
      <c r="K120" s="15">
        <v>0.14721353610857879</v>
      </c>
      <c r="L120" s="15">
        <v>0.15915459893027617</v>
      </c>
      <c r="M120" s="15">
        <v>0.16751110484243925</v>
      </c>
      <c r="N120" s="15">
        <v>0.17164861175032609</v>
      </c>
      <c r="O120" s="15">
        <v>0.17935948384921857</v>
      </c>
      <c r="P120" s="15">
        <v>0.18038670402817503</v>
      </c>
      <c r="Q120" s="15">
        <v>0.18135482958390611</v>
      </c>
      <c r="R120" s="15">
        <v>0.18753361219318418</v>
      </c>
      <c r="S120" s="15">
        <v>0.19027486045162167</v>
      </c>
      <c r="T120" s="15">
        <v>0.18903529344794495</v>
      </c>
      <c r="U120" s="15">
        <v>0.19358374227900238</v>
      </c>
      <c r="V120" s="15">
        <v>0.19646175241487251</v>
      </c>
      <c r="W120" s="15">
        <v>0.1956071466836119</v>
      </c>
      <c r="X120" s="15">
        <v>0.19709145102880823</v>
      </c>
      <c r="Y120" s="15">
        <v>0.1933686653041525</v>
      </c>
      <c r="Z120" s="15">
        <v>0.1899972756041742</v>
      </c>
      <c r="AA120" s="15">
        <v>0.18509796771985235</v>
      </c>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15">
        <v>6.8609773401826487E-6</v>
      </c>
      <c r="D123" s="15">
        <v>7.176800171232876E-6</v>
      </c>
      <c r="E123" s="15">
        <v>7.1705711757990864E-6</v>
      </c>
      <c r="F123" s="15">
        <v>7.2887166666666686E-6</v>
      </c>
      <c r="G123" s="15">
        <v>7.0062170091324202E-6</v>
      </c>
      <c r="H123" s="15">
        <v>6.9187075342465755E-6</v>
      </c>
      <c r="I123" s="15">
        <v>6.8429135844748851E-6</v>
      </c>
      <c r="J123" s="15">
        <v>7.1073714041095891E-6</v>
      </c>
      <c r="K123" s="15">
        <v>7.9977454337899527E-6</v>
      </c>
      <c r="L123" s="15">
        <v>9.0384108447488573E-6</v>
      </c>
      <c r="M123" s="15">
        <v>1.0024854623287673E-5</v>
      </c>
      <c r="N123" s="15">
        <v>1.0791702340182647E-5</v>
      </c>
      <c r="O123" s="15">
        <v>1.2093698972602739E-5</v>
      </c>
      <c r="P123" s="15">
        <v>1.4230315810502281E-5</v>
      </c>
      <c r="Q123" s="15">
        <v>1.5341727568493149E-5</v>
      </c>
      <c r="R123" s="15">
        <v>1.8822496632420091E-5</v>
      </c>
      <c r="S123" s="15">
        <v>1.8221643550228309E-5</v>
      </c>
      <c r="T123" s="15">
        <v>2.0311864212328764E-5</v>
      </c>
      <c r="U123" s="15">
        <v>2.2290231392694066E-5</v>
      </c>
      <c r="V123" s="15">
        <v>2.2362940068493153E-5</v>
      </c>
      <c r="W123" s="15">
        <v>2.3502067123287671E-5</v>
      </c>
      <c r="X123" s="15">
        <v>2.5306609589041098E-5</v>
      </c>
      <c r="Y123" s="15">
        <v>2.7010859589041095E-5</v>
      </c>
      <c r="Z123" s="15">
        <v>2.8144006849315071E-5</v>
      </c>
      <c r="AA123" s="15">
        <v>3.0623671803652972E-5</v>
      </c>
    </row>
    <row r="124" spans="1:27">
      <c r="A124" s="16" t="s">
        <v>26</v>
      </c>
      <c r="B124" s="16" t="s">
        <v>193</v>
      </c>
      <c r="C124" s="15" t="s">
        <v>258</v>
      </c>
      <c r="D124" s="15" t="s">
        <v>258</v>
      </c>
      <c r="E124" s="15" t="s">
        <v>258</v>
      </c>
      <c r="F124" s="15" t="s">
        <v>258</v>
      </c>
      <c r="G124" s="15" t="s">
        <v>258</v>
      </c>
      <c r="H124" s="15" t="s">
        <v>258</v>
      </c>
      <c r="I124" s="15" t="s">
        <v>258</v>
      </c>
      <c r="J124" s="15" t="s">
        <v>258</v>
      </c>
      <c r="K124" s="15" t="s">
        <v>258</v>
      </c>
      <c r="L124" s="15" t="s">
        <v>258</v>
      </c>
      <c r="M124" s="15" t="s">
        <v>258</v>
      </c>
      <c r="N124" s="15" t="s">
        <v>258</v>
      </c>
      <c r="O124" s="15" t="s">
        <v>258</v>
      </c>
      <c r="P124" s="15" t="s">
        <v>258</v>
      </c>
      <c r="Q124" s="15" t="s">
        <v>258</v>
      </c>
      <c r="R124" s="15">
        <v>0.3652540495677179</v>
      </c>
      <c r="S124" s="15">
        <v>0.33873800959647526</v>
      </c>
      <c r="T124" s="15">
        <v>0.31172515065504469</v>
      </c>
      <c r="U124" s="15">
        <v>0.33185831742434996</v>
      </c>
      <c r="V124" s="15">
        <v>0.31777050977571319</v>
      </c>
      <c r="W124" s="15">
        <v>0.29374253056101907</v>
      </c>
      <c r="X124" s="15">
        <v>0.3102624759444132</v>
      </c>
      <c r="Y124" s="15">
        <v>0.29233855910013173</v>
      </c>
      <c r="Z124" s="15">
        <v>0.28681346421681825</v>
      </c>
      <c r="AA124" s="15">
        <v>0.28851179455640014</v>
      </c>
    </row>
    <row r="125" spans="1:27">
      <c r="A125" s="16" t="s">
        <v>26</v>
      </c>
      <c r="B125" s="16" t="s">
        <v>93</v>
      </c>
      <c r="C125" s="15">
        <v>7.1291914196815923E-2</v>
      </c>
      <c r="D125" s="15">
        <v>9.2372478546225739E-2</v>
      </c>
      <c r="E125" s="15">
        <v>8.7136946530008544E-2</v>
      </c>
      <c r="F125" s="15">
        <v>8.9850143830881038E-2</v>
      </c>
      <c r="G125" s="15">
        <v>0.10365783449630607</v>
      </c>
      <c r="H125" s="15">
        <v>0.11287831243832673</v>
      </c>
      <c r="I125" s="15">
        <v>0.1262130484526387</v>
      </c>
      <c r="J125" s="15">
        <v>0.13826861488878961</v>
      </c>
      <c r="K125" s="15">
        <v>0.17731697840293231</v>
      </c>
      <c r="L125" s="15">
        <v>0.17739190642979544</v>
      </c>
      <c r="M125" s="15">
        <v>0.20711169336574359</v>
      </c>
      <c r="N125" s="15">
        <v>0.19726408659984371</v>
      </c>
      <c r="O125" s="15">
        <v>0.20744129934350053</v>
      </c>
      <c r="P125" s="15">
        <v>0.20309959735864275</v>
      </c>
      <c r="Q125" s="15">
        <v>0.19444304903859877</v>
      </c>
      <c r="R125" s="15">
        <v>0.22867220538774155</v>
      </c>
      <c r="S125" s="15">
        <v>0.21715982723471214</v>
      </c>
      <c r="T125" s="15">
        <v>0.19117330274340666</v>
      </c>
      <c r="U125" s="15">
        <v>0.20434745197168572</v>
      </c>
      <c r="V125" s="15">
        <v>0.20904469779546511</v>
      </c>
      <c r="W125" s="15">
        <v>0.19460314259103387</v>
      </c>
      <c r="X125" s="15">
        <v>0.19740385720182305</v>
      </c>
      <c r="Y125" s="15">
        <v>0.20171730439377775</v>
      </c>
      <c r="Z125" s="15">
        <v>0.19427669517248686</v>
      </c>
      <c r="AA125" s="15">
        <v>0.18694072907227136</v>
      </c>
    </row>
  </sheetData>
  <sheetProtection algorithmName="SHA-512" hashValue="tAzfRqy9c9/TtmQWHuYIypxcHtG+uk0OZqVinf+JnXH/TNnXB9pPqzWZobHd+jS91qHxOF8wP1zZ8IHmTPzSdA==" saltValue="5hspo2JrYpSP1wcJSE2yJ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622A-C0E9-4834-B159-14B28EF84A4E}">
  <sheetPr codeName="Sheet101">
    <tabColor rgb="FF188736"/>
  </sheetPr>
  <dimension ref="A1:AA138"/>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65" t="s">
        <v>236</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70559.557659999991</v>
      </c>
      <c r="D6" s="8">
        <v>67784.439829999988</v>
      </c>
      <c r="E6" s="8">
        <v>67347.214730000007</v>
      </c>
      <c r="F6" s="8">
        <v>18229.651462494527</v>
      </c>
      <c r="G6" s="8">
        <v>21581.923088706553</v>
      </c>
      <c r="H6" s="8">
        <v>21543.445369066721</v>
      </c>
      <c r="I6" s="8">
        <v>22778.997254509472</v>
      </c>
      <c r="J6" s="8">
        <v>21028.285384923623</v>
      </c>
      <c r="K6" s="8">
        <v>18062.369083935242</v>
      </c>
      <c r="L6" s="8">
        <v>16291.655152298725</v>
      </c>
      <c r="M6" s="8">
        <v>16516.848486887178</v>
      </c>
      <c r="N6" s="8">
        <v>20196.420766073774</v>
      </c>
      <c r="O6" s="8">
        <v>19265.706408567668</v>
      </c>
      <c r="P6" s="8">
        <v>18657.785152980508</v>
      </c>
      <c r="Q6" s="8">
        <v>13765.517442876373</v>
      </c>
      <c r="R6" s="8">
        <v>13826.884091783952</v>
      </c>
      <c r="S6" s="8">
        <v>10445.127181199581</v>
      </c>
      <c r="T6" s="8">
        <v>10295.80839474956</v>
      </c>
      <c r="U6" s="8">
        <v>9692.0548085446499</v>
      </c>
      <c r="V6" s="8">
        <v>10663.30946</v>
      </c>
      <c r="W6" s="8">
        <v>10134.147200000001</v>
      </c>
      <c r="X6" s="8">
        <v>8525.0702000000001</v>
      </c>
      <c r="Y6" s="8">
        <v>8320.6162999999997</v>
      </c>
      <c r="Z6" s="8">
        <v>9172.6859000000004</v>
      </c>
      <c r="AA6" s="8">
        <v>9411.4782999999989</v>
      </c>
    </row>
    <row r="7" spans="1:27">
      <c r="A7" s="16" t="s">
        <v>16</v>
      </c>
      <c r="B7" s="16" t="s">
        <v>11</v>
      </c>
      <c r="C7" s="8">
        <v>26242.382099999999</v>
      </c>
      <c r="D7" s="8">
        <v>27155.383599999997</v>
      </c>
      <c r="E7" s="8">
        <v>19266.614800000003</v>
      </c>
      <c r="F7" s="8">
        <v>4945.3642041548183</v>
      </c>
      <c r="G7" s="8">
        <v>5128.4903122091609</v>
      </c>
      <c r="H7" s="8">
        <v>5214.8180201047144</v>
      </c>
      <c r="I7" s="8">
        <v>4474.7164273649314</v>
      </c>
      <c r="J7" s="8">
        <v>5677.6654256627344</v>
      </c>
      <c r="K7" s="8">
        <v>5343.0491199118123</v>
      </c>
      <c r="L7" s="8">
        <v>4893.5015999999996</v>
      </c>
      <c r="M7" s="8">
        <v>4984.0573999999997</v>
      </c>
      <c r="N7" s="8">
        <v>5269.4110000000001</v>
      </c>
      <c r="O7" s="8">
        <v>3552.4494999999997</v>
      </c>
      <c r="P7" s="8">
        <v>3039.6786000000002</v>
      </c>
      <c r="Q7" s="8">
        <v>4859.9480000000003</v>
      </c>
      <c r="R7" s="8">
        <v>5095.3404</v>
      </c>
      <c r="S7" s="8">
        <v>5107.3419000000004</v>
      </c>
      <c r="T7" s="8">
        <v>5326.2547000000004</v>
      </c>
      <c r="U7" s="8">
        <v>4969.9775</v>
      </c>
      <c r="V7" s="8">
        <v>4742.9813999999997</v>
      </c>
      <c r="W7" s="8">
        <v>5235.6473999999998</v>
      </c>
      <c r="X7" s="8">
        <v>0</v>
      </c>
      <c r="Y7" s="8">
        <v>0</v>
      </c>
      <c r="Z7" s="8">
        <v>0</v>
      </c>
      <c r="AA7" s="8">
        <v>0</v>
      </c>
    </row>
    <row r="8" spans="1:27">
      <c r="A8" s="16" t="s">
        <v>16</v>
      </c>
      <c r="B8" s="16" t="s">
        <v>7</v>
      </c>
      <c r="C8" s="8">
        <v>1835.3798480188334</v>
      </c>
      <c r="D8" s="8">
        <v>1279.5882569620364</v>
      </c>
      <c r="E8" s="8">
        <v>3663.5525033379408</v>
      </c>
      <c r="F8" s="8">
        <v>6544.2000043891076</v>
      </c>
      <c r="G8" s="8">
        <v>5186.3523086529203</v>
      </c>
      <c r="H8" s="8">
        <v>5228.29142382379</v>
      </c>
      <c r="I8" s="8">
        <v>5149.2645878686571</v>
      </c>
      <c r="J8" s="8">
        <v>6381.9038183073972</v>
      </c>
      <c r="K8" s="8">
        <v>3002.7210975423632</v>
      </c>
      <c r="L8" s="8">
        <v>1734.8610941167999</v>
      </c>
      <c r="M8" s="8">
        <v>2236.9798949907804</v>
      </c>
      <c r="N8" s="8">
        <v>2508.3997642340628</v>
      </c>
      <c r="O8" s="8">
        <v>3182.8059704901198</v>
      </c>
      <c r="P8" s="8">
        <v>3606.3517229577537</v>
      </c>
      <c r="Q8" s="8">
        <v>4122.7622182786199</v>
      </c>
      <c r="R8" s="8">
        <v>4651.06678273333</v>
      </c>
      <c r="S8" s="8">
        <v>5912.8717192595395</v>
      </c>
      <c r="T8" s="8">
        <v>4322.0006132714116</v>
      </c>
      <c r="U8" s="8">
        <v>3343.4505428263128</v>
      </c>
      <c r="V8" s="8">
        <v>1949.1014568701521</v>
      </c>
      <c r="W8" s="8">
        <v>5917.1597226368085</v>
      </c>
      <c r="X8" s="8">
        <v>5934.670664904871</v>
      </c>
      <c r="Y8" s="8">
        <v>5708.630021580213</v>
      </c>
      <c r="Z8" s="8">
        <v>5719.6795627294487</v>
      </c>
      <c r="AA8" s="8">
        <v>4676.74392955855</v>
      </c>
    </row>
    <row r="9" spans="1:27">
      <c r="A9" s="16" t="s">
        <v>16</v>
      </c>
      <c r="B9" s="16" t="s">
        <v>12</v>
      </c>
      <c r="C9" s="8">
        <v>52.841563999999998</v>
      </c>
      <c r="D9" s="8">
        <v>20.185919999999999</v>
      </c>
      <c r="E9" s="8">
        <v>128.15737999999999</v>
      </c>
      <c r="F9" s="8">
        <v>158.26009999999999</v>
      </c>
      <c r="G9" s="8">
        <v>333.22708</v>
      </c>
      <c r="H9" s="8">
        <v>215.6326</v>
      </c>
      <c r="I9" s="8">
        <v>922.02099999999996</v>
      </c>
      <c r="J9" s="8">
        <v>270.57787999999999</v>
      </c>
      <c r="K9" s="8">
        <v>66.813910000000007</v>
      </c>
      <c r="L9" s="8">
        <v>42.043551999999998</v>
      </c>
      <c r="M9" s="8">
        <v>34.120002999999997</v>
      </c>
      <c r="N9" s="8">
        <v>89.121110000000002</v>
      </c>
      <c r="O9" s="8">
        <v>128.29340999999999</v>
      </c>
      <c r="P9" s="8">
        <v>0</v>
      </c>
      <c r="Q9" s="8">
        <v>0</v>
      </c>
      <c r="R9" s="8">
        <v>0</v>
      </c>
      <c r="S9" s="8">
        <v>0</v>
      </c>
      <c r="T9" s="8">
        <v>0</v>
      </c>
      <c r="U9" s="8">
        <v>0</v>
      </c>
      <c r="V9" s="8">
        <v>0</v>
      </c>
      <c r="W9" s="8">
        <v>0</v>
      </c>
      <c r="X9" s="8">
        <v>0</v>
      </c>
      <c r="Y9" s="8">
        <v>0</v>
      </c>
      <c r="Z9" s="8">
        <v>0</v>
      </c>
      <c r="AA9" s="8">
        <v>0</v>
      </c>
    </row>
    <row r="10" spans="1:27">
      <c r="A10" s="16" t="s">
        <v>16</v>
      </c>
      <c r="B10" s="16" t="s">
        <v>4</v>
      </c>
      <c r="C10" s="8">
        <v>331.87481502951493</v>
      </c>
      <c r="D10" s="8">
        <v>162.05427579480275</v>
      </c>
      <c r="E10" s="8">
        <v>565.80746570921099</v>
      </c>
      <c r="F10" s="8">
        <v>6744.0715640480557</v>
      </c>
      <c r="G10" s="8">
        <v>1749.4530103211212</v>
      </c>
      <c r="H10" s="8">
        <v>1212.0717965236038</v>
      </c>
      <c r="I10" s="8">
        <v>3184.7519860025664</v>
      </c>
      <c r="J10" s="8">
        <v>1504.0870421210866</v>
      </c>
      <c r="K10" s="8">
        <v>400.38437770716786</v>
      </c>
      <c r="L10" s="8">
        <v>212.48487866952212</v>
      </c>
      <c r="M10" s="8">
        <v>297.52107740335686</v>
      </c>
      <c r="N10" s="8">
        <v>1177.6564439408914</v>
      </c>
      <c r="O10" s="8">
        <v>1220.3134608410869</v>
      </c>
      <c r="P10" s="8">
        <v>2227.265307961015</v>
      </c>
      <c r="Q10" s="8">
        <v>2658.2594702818515</v>
      </c>
      <c r="R10" s="8">
        <v>4163.9143771656454</v>
      </c>
      <c r="S10" s="8">
        <v>5397.2110105726642</v>
      </c>
      <c r="T10" s="8">
        <v>9680.4538936879071</v>
      </c>
      <c r="U10" s="8">
        <v>6035.3602898492927</v>
      </c>
      <c r="V10" s="8">
        <v>8825.4139787833465</v>
      </c>
      <c r="W10" s="8">
        <v>7124.1642022761334</v>
      </c>
      <c r="X10" s="8">
        <v>9585.721091374975</v>
      </c>
      <c r="Y10" s="8">
        <v>12342.162123523496</v>
      </c>
      <c r="Z10" s="8">
        <v>11965.416710596044</v>
      </c>
      <c r="AA10" s="8">
        <v>10416.232579155352</v>
      </c>
    </row>
    <row r="11" spans="1:27">
      <c r="A11" s="16" t="s">
        <v>16</v>
      </c>
      <c r="B11" s="16" t="s">
        <v>2</v>
      </c>
      <c r="C11" s="8">
        <v>14320.742195999999</v>
      </c>
      <c r="D11" s="8">
        <v>12505.392543999998</v>
      </c>
      <c r="E11" s="8">
        <v>15969.132696000001</v>
      </c>
      <c r="F11" s="8">
        <v>14870.119524000002</v>
      </c>
      <c r="G11" s="8">
        <v>16011.20721</v>
      </c>
      <c r="H11" s="8">
        <v>15209.977339999999</v>
      </c>
      <c r="I11" s="8">
        <v>15633.413325000001</v>
      </c>
      <c r="J11" s="8">
        <v>16707.757379999999</v>
      </c>
      <c r="K11" s="8">
        <v>16258.866620000001</v>
      </c>
      <c r="L11" s="8">
        <v>14665.195019000001</v>
      </c>
      <c r="M11" s="8">
        <v>14000.297885</v>
      </c>
      <c r="N11" s="8">
        <v>17350.043003999999</v>
      </c>
      <c r="O11" s="8">
        <v>15486.848714</v>
      </c>
      <c r="P11" s="8">
        <v>14287.295410000001</v>
      </c>
      <c r="Q11" s="8">
        <v>13475.353069000001</v>
      </c>
      <c r="R11" s="8">
        <v>14007.469424999997</v>
      </c>
      <c r="S11" s="8">
        <v>15364.36274886</v>
      </c>
      <c r="T11" s="8">
        <v>15699.995900655</v>
      </c>
      <c r="U11" s="8">
        <v>14468.453534052414</v>
      </c>
      <c r="V11" s="8">
        <v>13928.387690052066</v>
      </c>
      <c r="W11" s="8">
        <v>17184.496601849998</v>
      </c>
      <c r="X11" s="8">
        <v>16204.179860052263</v>
      </c>
      <c r="Y11" s="8">
        <v>14881.108831039999</v>
      </c>
      <c r="Z11" s="8">
        <v>14573.664644059931</v>
      </c>
      <c r="AA11" s="8">
        <v>14694.773345141819</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42935.756040292021</v>
      </c>
      <c r="D13" s="8">
        <v>46921.915566684591</v>
      </c>
      <c r="E13" s="8">
        <v>51278.235124757972</v>
      </c>
      <c r="F13" s="8">
        <v>82726.696282505509</v>
      </c>
      <c r="G13" s="8">
        <v>85233.863029368309</v>
      </c>
      <c r="H13" s="8">
        <v>89087.111530387629</v>
      </c>
      <c r="I13" s="8">
        <v>86356.941004559703</v>
      </c>
      <c r="J13" s="8">
        <v>85522.288809816615</v>
      </c>
      <c r="K13" s="8">
        <v>89827.819779620884</v>
      </c>
      <c r="L13" s="8">
        <v>91763.93150982236</v>
      </c>
      <c r="M13" s="8">
        <v>93433.996548950483</v>
      </c>
      <c r="N13" s="8">
        <v>93486.192695355567</v>
      </c>
      <c r="O13" s="8">
        <v>94111.260264397759</v>
      </c>
      <c r="P13" s="8">
        <v>93938.10825766057</v>
      </c>
      <c r="Q13" s="8">
        <v>95869.509812650707</v>
      </c>
      <c r="R13" s="8">
        <v>92950.946851917644</v>
      </c>
      <c r="S13" s="8">
        <v>94509.126348244507</v>
      </c>
      <c r="T13" s="8">
        <v>93306.81874082642</v>
      </c>
      <c r="U13" s="8">
        <v>99309.85178102809</v>
      </c>
      <c r="V13" s="8">
        <v>98779.982123420428</v>
      </c>
      <c r="W13" s="8">
        <v>105173.05633688913</v>
      </c>
      <c r="X13" s="8">
        <v>105112.4907433699</v>
      </c>
      <c r="Y13" s="8">
        <v>101585.76769497895</v>
      </c>
      <c r="Z13" s="8">
        <v>105094.24942636226</v>
      </c>
      <c r="AA13" s="8">
        <v>109128.16859695985</v>
      </c>
    </row>
    <row r="14" spans="1:27">
      <c r="A14" s="16" t="s">
        <v>16</v>
      </c>
      <c r="B14" s="16" t="s">
        <v>8</v>
      </c>
      <c r="C14" s="8">
        <v>24805.238241245992</v>
      </c>
      <c r="D14" s="8">
        <v>27196.932384755524</v>
      </c>
      <c r="E14" s="8">
        <v>25449.403391564174</v>
      </c>
      <c r="F14" s="8">
        <v>32659.632198416231</v>
      </c>
      <c r="G14" s="8">
        <v>37452.996843100322</v>
      </c>
      <c r="H14" s="8">
        <v>37362.192027314508</v>
      </c>
      <c r="I14" s="8">
        <v>38010.746376402683</v>
      </c>
      <c r="J14" s="8">
        <v>39487.950331999673</v>
      </c>
      <c r="K14" s="8">
        <v>47877.369172653722</v>
      </c>
      <c r="L14" s="8">
        <v>48039.016456383972</v>
      </c>
      <c r="M14" s="8">
        <v>49915.657229164361</v>
      </c>
      <c r="N14" s="8">
        <v>45172.039992605627</v>
      </c>
      <c r="O14" s="8">
        <v>47076.473621908626</v>
      </c>
      <c r="P14" s="8">
        <v>47569.905409091334</v>
      </c>
      <c r="Q14" s="8">
        <v>48551.780416673966</v>
      </c>
      <c r="R14" s="8">
        <v>50799.457977879611</v>
      </c>
      <c r="S14" s="8">
        <v>51504.960090324443</v>
      </c>
      <c r="T14" s="8">
        <v>55291.900839934176</v>
      </c>
      <c r="U14" s="8">
        <v>57260.376753461314</v>
      </c>
      <c r="V14" s="8">
        <v>58386.804612439511</v>
      </c>
      <c r="W14" s="8">
        <v>49643.657114583279</v>
      </c>
      <c r="X14" s="8">
        <v>53847.558200587751</v>
      </c>
      <c r="Y14" s="8">
        <v>57941.865195077029</v>
      </c>
      <c r="Z14" s="8">
        <v>54793.596988314028</v>
      </c>
      <c r="AA14" s="8">
        <v>57235.204902659651</v>
      </c>
    </row>
    <row r="15" spans="1:27">
      <c r="A15" s="16" t="s">
        <v>16</v>
      </c>
      <c r="B15" s="16" t="s">
        <v>83</v>
      </c>
      <c r="C15" s="8">
        <v>1577.2117899614223</v>
      </c>
      <c r="D15" s="8">
        <v>3171.2892682176216</v>
      </c>
      <c r="E15" s="8">
        <v>3786.664507186304</v>
      </c>
      <c r="F15" s="8">
        <v>8435.4220014379571</v>
      </c>
      <c r="G15" s="8">
        <v>9281.3880531495779</v>
      </c>
      <c r="H15" s="8">
        <v>8957.5250645376436</v>
      </c>
      <c r="I15" s="8">
        <v>9338.5175348223329</v>
      </c>
      <c r="J15" s="8">
        <v>9289.4577933991786</v>
      </c>
      <c r="K15" s="8">
        <v>10031.558583309765</v>
      </c>
      <c r="L15" s="8">
        <v>10013.14024498821</v>
      </c>
      <c r="M15" s="8">
        <v>10319.451823545132</v>
      </c>
      <c r="N15" s="8">
        <v>10205.786279816042</v>
      </c>
      <c r="O15" s="8">
        <v>10243.364557769059</v>
      </c>
      <c r="P15" s="8">
        <v>10103.492884902822</v>
      </c>
      <c r="Q15" s="8">
        <v>9464.7816081469173</v>
      </c>
      <c r="R15" s="8">
        <v>10947.614500573865</v>
      </c>
      <c r="S15" s="8">
        <v>11274.321281126962</v>
      </c>
      <c r="T15" s="8">
        <v>12319.17172214301</v>
      </c>
      <c r="U15" s="8">
        <v>12716.295943592135</v>
      </c>
      <c r="V15" s="8">
        <v>12842.989591236221</v>
      </c>
      <c r="W15" s="8">
        <v>12932.480322669682</v>
      </c>
      <c r="X15" s="8">
        <v>11996.381640867663</v>
      </c>
      <c r="Y15" s="8">
        <v>12446.684575737216</v>
      </c>
      <c r="Z15" s="8">
        <v>6993.0219558098761</v>
      </c>
      <c r="AA15" s="8">
        <v>10650.722368082352</v>
      </c>
    </row>
    <row r="16" spans="1:27">
      <c r="A16" s="16" t="s">
        <v>16</v>
      </c>
      <c r="B16" s="16" t="s">
        <v>192</v>
      </c>
      <c r="C16" s="8">
        <v>1173.402074231728</v>
      </c>
      <c r="D16" s="8">
        <v>1194.768464557292</v>
      </c>
      <c r="E16" s="8">
        <v>1136.9008762843855</v>
      </c>
      <c r="F16" s="8">
        <v>1794.6724025916508</v>
      </c>
      <c r="G16" s="8">
        <v>9636.6256303652881</v>
      </c>
      <c r="H16" s="8">
        <v>9100.7197933910575</v>
      </c>
      <c r="I16" s="8">
        <v>10239.92671110843</v>
      </c>
      <c r="J16" s="8">
        <v>10491.054477548747</v>
      </c>
      <c r="K16" s="8">
        <v>10589.527661542315</v>
      </c>
      <c r="L16" s="8">
        <v>10954.288635141113</v>
      </c>
      <c r="M16" s="8">
        <v>11111.343725477664</v>
      </c>
      <c r="N16" s="8">
        <v>11039.637203418488</v>
      </c>
      <c r="O16" s="8">
        <v>10686.955794351123</v>
      </c>
      <c r="P16" s="8">
        <v>11049.792828069822</v>
      </c>
      <c r="Q16" s="8">
        <v>10323.326094280126</v>
      </c>
      <c r="R16" s="8">
        <v>11187.700208912127</v>
      </c>
      <c r="S16" s="8">
        <v>11046.624042277046</v>
      </c>
      <c r="T16" s="8">
        <v>11074.430218961354</v>
      </c>
      <c r="U16" s="8">
        <v>11807.047576924748</v>
      </c>
      <c r="V16" s="8">
        <v>11577.103461964825</v>
      </c>
      <c r="W16" s="8">
        <v>10111.100762191294</v>
      </c>
      <c r="X16" s="8">
        <v>10274.168462466761</v>
      </c>
      <c r="Y16" s="8">
        <v>10229.056137026935</v>
      </c>
      <c r="Z16" s="8">
        <v>10423.99963637466</v>
      </c>
      <c r="AA16" s="8">
        <v>10909.273842890747</v>
      </c>
    </row>
    <row r="17" spans="1:27">
      <c r="A17" s="16" t="s">
        <v>16</v>
      </c>
      <c r="B17" s="16" t="s">
        <v>15</v>
      </c>
      <c r="C17" s="8">
        <v>204.70051140000001</v>
      </c>
      <c r="D17" s="8">
        <v>228.79756379999998</v>
      </c>
      <c r="E17" s="8">
        <v>246.99931750000002</v>
      </c>
      <c r="F17" s="8">
        <v>237.46923800000002</v>
      </c>
      <c r="G17" s="8">
        <v>352.52299310000001</v>
      </c>
      <c r="H17" s="8">
        <v>479.46845230000002</v>
      </c>
      <c r="I17" s="8">
        <v>656.4289624999999</v>
      </c>
      <c r="J17" s="8">
        <v>854.32476489999999</v>
      </c>
      <c r="K17" s="8">
        <v>1077.9143960000001</v>
      </c>
      <c r="L17" s="8">
        <v>1329.2807296999997</v>
      </c>
      <c r="M17" s="8">
        <v>1660.0629509999997</v>
      </c>
      <c r="N17" s="8">
        <v>1988.7284759999998</v>
      </c>
      <c r="O17" s="8">
        <v>2359.338064</v>
      </c>
      <c r="P17" s="8">
        <v>2750.5143940000003</v>
      </c>
      <c r="Q17" s="8">
        <v>3042.9717899999996</v>
      </c>
      <c r="R17" s="8">
        <v>3639.553645</v>
      </c>
      <c r="S17" s="8">
        <v>4151.7884839999997</v>
      </c>
      <c r="T17" s="8">
        <v>4626.0679299999993</v>
      </c>
      <c r="U17" s="8">
        <v>5337.8530259999998</v>
      </c>
      <c r="V17" s="8">
        <v>6057.3121290000008</v>
      </c>
      <c r="W17" s="8">
        <v>6500.8177740000001</v>
      </c>
      <c r="X17" s="8">
        <v>7490.7654809999995</v>
      </c>
      <c r="Y17" s="8">
        <v>8188.782596</v>
      </c>
      <c r="Z17" s="8">
        <v>8829.6822010000014</v>
      </c>
      <c r="AA17" s="8">
        <v>9318.0079625000017</v>
      </c>
    </row>
    <row r="18" spans="1:27">
      <c r="A18" s="16" t="s">
        <v>16</v>
      </c>
      <c r="B18" s="16" t="s">
        <v>6</v>
      </c>
      <c r="C18" s="8">
        <v>0.1096694327020579</v>
      </c>
      <c r="D18" s="8">
        <v>0.78671395561076052</v>
      </c>
      <c r="E18" s="8">
        <v>0.40718217908692145</v>
      </c>
      <c r="F18" s="8">
        <v>864.64781278719738</v>
      </c>
      <c r="G18" s="8">
        <v>5.2742775985999999E-6</v>
      </c>
      <c r="H18" s="8">
        <v>5.6692049033E-6</v>
      </c>
      <c r="I18" s="8">
        <v>7.3133300827113592</v>
      </c>
      <c r="J18" s="8">
        <v>0.66675011038525123</v>
      </c>
      <c r="K18" s="8">
        <v>9.9373593996367401E-2</v>
      </c>
      <c r="L18" s="8">
        <v>0.17763120109196848</v>
      </c>
      <c r="M18" s="8">
        <v>0.20900702758668779</v>
      </c>
      <c r="N18" s="8">
        <v>3.5242244910152749</v>
      </c>
      <c r="O18" s="8">
        <v>1.5554525965239498</v>
      </c>
      <c r="P18" s="8">
        <v>2.7541338297974853</v>
      </c>
      <c r="Q18" s="8">
        <v>0.68259909703117627</v>
      </c>
      <c r="R18" s="8">
        <v>8.1087607933686261</v>
      </c>
      <c r="S18" s="8">
        <v>2.6815046628219297</v>
      </c>
      <c r="T18" s="8">
        <v>22.795541780229513</v>
      </c>
      <c r="U18" s="8">
        <v>19.09017873998441</v>
      </c>
      <c r="V18" s="8">
        <v>13.862205220705981</v>
      </c>
      <c r="W18" s="8">
        <v>16.471842689498391</v>
      </c>
      <c r="X18" s="8">
        <v>12.072276286412643</v>
      </c>
      <c r="Y18" s="8">
        <v>44.209269894292525</v>
      </c>
      <c r="Z18" s="8">
        <v>33.993438298745858</v>
      </c>
      <c r="AA18" s="8">
        <v>23.985438361418041</v>
      </c>
    </row>
    <row r="19" spans="1:27">
      <c r="A19" s="77" t="s">
        <v>82</v>
      </c>
      <c r="B19" s="77"/>
      <c r="C19" s="67">
        <v>184039.1965096122</v>
      </c>
      <c r="D19" s="67">
        <v>187621.53438872748</v>
      </c>
      <c r="E19" s="67">
        <v>188839.0899745191</v>
      </c>
      <c r="F19" s="67">
        <v>178210.20679482503</v>
      </c>
      <c r="G19" s="67">
        <v>191948.04956424751</v>
      </c>
      <c r="H19" s="67">
        <v>193611.25342311888</v>
      </c>
      <c r="I19" s="67">
        <v>196753.03850022148</v>
      </c>
      <c r="J19" s="67">
        <v>197216.01985878943</v>
      </c>
      <c r="K19" s="67">
        <v>202538.49317581725</v>
      </c>
      <c r="L19" s="67">
        <v>199939.57650332179</v>
      </c>
      <c r="M19" s="67">
        <v>204510.54603244655</v>
      </c>
      <c r="N19" s="67">
        <v>208486.96095993542</v>
      </c>
      <c r="O19" s="67">
        <v>207315.36521892197</v>
      </c>
      <c r="P19" s="67">
        <v>207232.94410145358</v>
      </c>
      <c r="Q19" s="67">
        <v>206134.8925212856</v>
      </c>
      <c r="R19" s="67">
        <v>211278.05702175957</v>
      </c>
      <c r="S19" s="67">
        <v>214716.41631052757</v>
      </c>
      <c r="T19" s="67">
        <v>221965.69849600905</v>
      </c>
      <c r="U19" s="67">
        <v>224959.81193501892</v>
      </c>
      <c r="V19" s="67">
        <v>227767.24810898726</v>
      </c>
      <c r="W19" s="67">
        <v>229973.1992797858</v>
      </c>
      <c r="X19" s="67">
        <v>228983.07862091059</v>
      </c>
      <c r="Y19" s="67">
        <v>231688.88274485813</v>
      </c>
      <c r="Z19" s="67">
        <v>227599.99046354499</v>
      </c>
      <c r="AA19" s="67">
        <v>236464.59126530972</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87</v>
      </c>
      <c r="X21" s="7" t="s">
        <v>88</v>
      </c>
      <c r="Y21" s="7" t="s">
        <v>91</v>
      </c>
      <c r="Z21" s="7" t="s">
        <v>92</v>
      </c>
      <c r="AA21" s="7" t="s">
        <v>215</v>
      </c>
    </row>
    <row r="22" spans="1:27">
      <c r="A22" s="16" t="s">
        <v>22</v>
      </c>
      <c r="B22" s="16" t="s">
        <v>1</v>
      </c>
      <c r="C22" s="8">
        <v>31849.4038</v>
      </c>
      <c r="D22" s="8">
        <v>28465.755129999998</v>
      </c>
      <c r="E22" s="8">
        <v>28217.3426</v>
      </c>
      <c r="F22" s="8">
        <v>6697.6543252749543</v>
      </c>
      <c r="G22" s="8">
        <v>7934.9881356862797</v>
      </c>
      <c r="H22" s="8">
        <v>7509.8445240186065</v>
      </c>
      <c r="I22" s="8">
        <v>8310.1749432543384</v>
      </c>
      <c r="J22" s="8">
        <v>7297.0790999999999</v>
      </c>
      <c r="K22" s="8">
        <v>6022.4089999999997</v>
      </c>
      <c r="L22" s="8">
        <v>5050.8418000000001</v>
      </c>
      <c r="M22" s="8">
        <v>5034.0147999999999</v>
      </c>
      <c r="N22" s="8">
        <v>6117.4173000000001</v>
      </c>
      <c r="O22" s="8">
        <v>6308.3332</v>
      </c>
      <c r="P22" s="8">
        <v>5870.5920000000006</v>
      </c>
      <c r="Q22" s="8">
        <v>0</v>
      </c>
      <c r="R22" s="8">
        <v>0</v>
      </c>
      <c r="S22" s="8">
        <v>0</v>
      </c>
      <c r="T22" s="8">
        <v>0</v>
      </c>
      <c r="U22" s="8">
        <v>0</v>
      </c>
      <c r="V22" s="8">
        <v>0</v>
      </c>
      <c r="W22" s="8">
        <v>0</v>
      </c>
      <c r="X22" s="8">
        <v>0</v>
      </c>
      <c r="Y22" s="8">
        <v>0</v>
      </c>
      <c r="Z22" s="8">
        <v>0</v>
      </c>
      <c r="AA22" s="8">
        <v>0</v>
      </c>
    </row>
    <row r="23" spans="1:27">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7</v>
      </c>
      <c r="C24" s="8">
        <v>55.472380840572498</v>
      </c>
      <c r="D24" s="8">
        <v>82.806567018070893</v>
      </c>
      <c r="E24" s="8">
        <v>459.27612307123508</v>
      </c>
      <c r="F24" s="8">
        <v>1308.2338029081302</v>
      </c>
      <c r="G24" s="8">
        <v>1089.4447061584506</v>
      </c>
      <c r="H24" s="8">
        <v>1019.9010064933105</v>
      </c>
      <c r="I24" s="8">
        <v>1107.7620072177479</v>
      </c>
      <c r="J24" s="8">
        <v>1280.0717073233709</v>
      </c>
      <c r="K24" s="8">
        <v>447.59900695441348</v>
      </c>
      <c r="L24" s="8">
        <v>120.275226822015</v>
      </c>
      <c r="M24" s="8">
        <v>244.98402691946299</v>
      </c>
      <c r="N24" s="8">
        <v>548.91675811278697</v>
      </c>
      <c r="O24" s="8">
        <v>650.72080969392005</v>
      </c>
      <c r="P24" s="8">
        <v>1074.003410752538</v>
      </c>
      <c r="Q24" s="8">
        <v>1162.8363126456179</v>
      </c>
      <c r="R24" s="8">
        <v>1369.8143202614799</v>
      </c>
      <c r="S24" s="8">
        <v>1833.552925318965</v>
      </c>
      <c r="T24" s="8">
        <v>5.6948323999999997E-5</v>
      </c>
      <c r="U24" s="8">
        <v>5.2903164E-5</v>
      </c>
      <c r="V24" s="8">
        <v>5.5969279999999998E-5</v>
      </c>
      <c r="W24" s="8">
        <v>6.6956679999999994E-5</v>
      </c>
      <c r="X24" s="8">
        <v>6.7764755000000002E-5</v>
      </c>
      <c r="Y24" s="8">
        <v>6.5415500000000004E-5</v>
      </c>
      <c r="Z24" s="8">
        <v>6.6369770000000001E-5</v>
      </c>
      <c r="AA24" s="8">
        <v>7.1832145999999999E-5</v>
      </c>
    </row>
    <row r="25" spans="1:27">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4</v>
      </c>
      <c r="C26" s="8">
        <v>25.593564331445329</v>
      </c>
      <c r="D26" s="8">
        <v>52.838965836828898</v>
      </c>
      <c r="E26" s="8">
        <v>98.890337625985651</v>
      </c>
      <c r="F26" s="8">
        <v>2612.4514748670936</v>
      </c>
      <c r="G26" s="8">
        <v>552.677156085511</v>
      </c>
      <c r="H26" s="8">
        <v>129.85550371649788</v>
      </c>
      <c r="I26" s="8">
        <v>1141.4314254956148</v>
      </c>
      <c r="J26" s="8">
        <v>257.88867168330523</v>
      </c>
      <c r="K26" s="8">
        <v>61.405011726074889</v>
      </c>
      <c r="L26" s="8">
        <v>27.3679936562813</v>
      </c>
      <c r="M26" s="8">
        <v>17.600573986846999</v>
      </c>
      <c r="N26" s="8">
        <v>242.51910154473489</v>
      </c>
      <c r="O26" s="8">
        <v>150.37736267543741</v>
      </c>
      <c r="P26" s="8">
        <v>539.36561865616193</v>
      </c>
      <c r="Q26" s="8">
        <v>723.3217836415032</v>
      </c>
      <c r="R26" s="8">
        <v>1449.3400370201407</v>
      </c>
      <c r="S26" s="8">
        <v>1572.0834375977138</v>
      </c>
      <c r="T26" s="8">
        <v>4618.1417923791078</v>
      </c>
      <c r="U26" s="8">
        <v>3026.8850299504402</v>
      </c>
      <c r="V26" s="8">
        <v>4507.5794331780589</v>
      </c>
      <c r="W26" s="8">
        <v>4197.8061420927997</v>
      </c>
      <c r="X26" s="8">
        <v>6305.7848746633626</v>
      </c>
      <c r="Y26" s="8">
        <v>7866.9169771730722</v>
      </c>
      <c r="Z26" s="8">
        <v>8616.0253185223446</v>
      </c>
      <c r="AA26" s="8">
        <v>6720.8698888782274</v>
      </c>
    </row>
    <row r="27" spans="1:27">
      <c r="A27" s="16" t="s">
        <v>22</v>
      </c>
      <c r="B27" s="16" t="s">
        <v>2</v>
      </c>
      <c r="C27" s="8">
        <v>3487.3386960000003</v>
      </c>
      <c r="D27" s="8">
        <v>2971.3053300000001</v>
      </c>
      <c r="E27" s="8">
        <v>4510.59843</v>
      </c>
      <c r="F27" s="8">
        <v>3534.57987</v>
      </c>
      <c r="G27" s="8">
        <v>2977.2302200000004</v>
      </c>
      <c r="H27" s="8">
        <v>3039.5384299999996</v>
      </c>
      <c r="I27" s="8">
        <v>2851.7410150000001</v>
      </c>
      <c r="J27" s="8">
        <v>3449.8014599999997</v>
      </c>
      <c r="K27" s="8">
        <v>3430.7028100000002</v>
      </c>
      <c r="L27" s="8">
        <v>3319.9397490000001</v>
      </c>
      <c r="M27" s="8">
        <v>2923.4066549999998</v>
      </c>
      <c r="N27" s="8">
        <v>4155.7680099999998</v>
      </c>
      <c r="O27" s="8">
        <v>3501.9414640000005</v>
      </c>
      <c r="P27" s="8">
        <v>3164.6275900000001</v>
      </c>
      <c r="Q27" s="8">
        <v>3123.1022000000003</v>
      </c>
      <c r="R27" s="8">
        <v>2930.2620649999999</v>
      </c>
      <c r="S27" s="8">
        <v>3299.4250899999997</v>
      </c>
      <c r="T27" s="8">
        <v>3556.41705</v>
      </c>
      <c r="U27" s="8">
        <v>3319.3101139999999</v>
      </c>
      <c r="V27" s="8">
        <v>2789.7467100000003</v>
      </c>
      <c r="W27" s="8">
        <v>3876.2596899999999</v>
      </c>
      <c r="X27" s="8">
        <v>3267.9815900000003</v>
      </c>
      <c r="Y27" s="8">
        <v>2901.2556800000002</v>
      </c>
      <c r="Z27" s="8">
        <v>2905.4465899999996</v>
      </c>
      <c r="AA27" s="8">
        <v>2794.9846550000002</v>
      </c>
    </row>
    <row r="28" spans="1:27">
      <c r="A28" s="16" t="s">
        <v>22</v>
      </c>
      <c r="B28" s="16" t="s">
        <v>90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9</v>
      </c>
      <c r="C29" s="8">
        <v>10779.367930176355</v>
      </c>
      <c r="D29" s="8">
        <v>11834.443005885316</v>
      </c>
      <c r="E29" s="8">
        <v>15145.285590818663</v>
      </c>
      <c r="F29" s="8">
        <v>18981.204958856149</v>
      </c>
      <c r="G29" s="8">
        <v>20458.511102455621</v>
      </c>
      <c r="H29" s="8">
        <v>21167.804602107361</v>
      </c>
      <c r="I29" s="8">
        <v>21290.552326375469</v>
      </c>
      <c r="J29" s="8">
        <v>21016.8867528552</v>
      </c>
      <c r="K29" s="8">
        <v>20815.980866034337</v>
      </c>
      <c r="L29" s="8">
        <v>21880.288527097946</v>
      </c>
      <c r="M29" s="8">
        <v>22101.040051715405</v>
      </c>
      <c r="N29" s="8">
        <v>21203.652860836395</v>
      </c>
      <c r="O29" s="8">
        <v>18897.256008978395</v>
      </c>
      <c r="P29" s="8">
        <v>19858.988436421299</v>
      </c>
      <c r="Q29" s="8">
        <v>19577.865876985194</v>
      </c>
      <c r="R29" s="8">
        <v>19241.060484461275</v>
      </c>
      <c r="S29" s="8">
        <v>19118.638468920894</v>
      </c>
      <c r="T29" s="8">
        <v>17707.77865688581</v>
      </c>
      <c r="U29" s="8">
        <v>23683.473003955314</v>
      </c>
      <c r="V29" s="8">
        <v>23869.474751032558</v>
      </c>
      <c r="W29" s="8">
        <v>29125.050655403786</v>
      </c>
      <c r="X29" s="8">
        <v>26602.188901105492</v>
      </c>
      <c r="Y29" s="8">
        <v>26659.347558138641</v>
      </c>
      <c r="Z29" s="8">
        <v>24957.601001396917</v>
      </c>
      <c r="AA29" s="8">
        <v>29464.035848558844</v>
      </c>
    </row>
    <row r="30" spans="1:27">
      <c r="A30" s="16" t="s">
        <v>22</v>
      </c>
      <c r="B30" s="16" t="s">
        <v>8</v>
      </c>
      <c r="C30" s="8">
        <v>13583.724779202043</v>
      </c>
      <c r="D30" s="8">
        <v>15321.15906384421</v>
      </c>
      <c r="E30" s="8">
        <v>14550.466069193328</v>
      </c>
      <c r="F30" s="8">
        <v>16868.708985399884</v>
      </c>
      <c r="G30" s="8">
        <v>18997.274217943996</v>
      </c>
      <c r="H30" s="8">
        <v>18472.652246114591</v>
      </c>
      <c r="I30" s="8">
        <v>19035.887910893078</v>
      </c>
      <c r="J30" s="8">
        <v>18500.431378881163</v>
      </c>
      <c r="K30" s="8">
        <v>17373.41200566915</v>
      </c>
      <c r="L30" s="8">
        <v>18294.075691667265</v>
      </c>
      <c r="M30" s="8">
        <v>19122.529179663507</v>
      </c>
      <c r="N30" s="8">
        <v>17163.897860877485</v>
      </c>
      <c r="O30" s="8">
        <v>17693.980651242597</v>
      </c>
      <c r="P30" s="8">
        <v>18714.922760529134</v>
      </c>
      <c r="Q30" s="8">
        <v>18449.394638889113</v>
      </c>
      <c r="R30" s="8">
        <v>19402.049247648891</v>
      </c>
      <c r="S30" s="8">
        <v>18848.938445216281</v>
      </c>
      <c r="T30" s="8">
        <v>18285.473808131683</v>
      </c>
      <c r="U30" s="8">
        <v>19027.415323203881</v>
      </c>
      <c r="V30" s="8">
        <v>19063.368572747226</v>
      </c>
      <c r="W30" s="8">
        <v>16598.757075725953</v>
      </c>
      <c r="X30" s="8">
        <v>17985.502068297414</v>
      </c>
      <c r="Y30" s="8">
        <v>18838.421321884853</v>
      </c>
      <c r="Z30" s="8">
        <v>16510.468101471663</v>
      </c>
      <c r="AA30" s="8">
        <v>16098.32357465715</v>
      </c>
    </row>
    <row r="31" spans="1:27">
      <c r="A31" s="16" t="s">
        <v>22</v>
      </c>
      <c r="B31" s="16" t="s">
        <v>83</v>
      </c>
      <c r="C31" s="8">
        <v>317.70761963779904</v>
      </c>
      <c r="D31" s="8">
        <v>1120.278322009467</v>
      </c>
      <c r="E31" s="8">
        <v>1113.219933511006</v>
      </c>
      <c r="F31" s="8">
        <v>4424.4941848923199</v>
      </c>
      <c r="G31" s="8">
        <v>4871.9084717641372</v>
      </c>
      <c r="H31" s="8">
        <v>4698.8323220366119</v>
      </c>
      <c r="I31" s="8">
        <v>4849.3553077242905</v>
      </c>
      <c r="J31" s="8">
        <v>4787.6800410465557</v>
      </c>
      <c r="K31" s="8">
        <v>4734.348965503923</v>
      </c>
      <c r="L31" s="8">
        <v>4848.3943533118299</v>
      </c>
      <c r="M31" s="8">
        <v>4909.847989371071</v>
      </c>
      <c r="N31" s="8">
        <v>4858.5008533356231</v>
      </c>
      <c r="O31" s="8">
        <v>4927.3003743463014</v>
      </c>
      <c r="P31" s="8">
        <v>4862.7934637862818</v>
      </c>
      <c r="Q31" s="8">
        <v>4672.9642603483762</v>
      </c>
      <c r="R31" s="8">
        <v>4785.7957312252001</v>
      </c>
      <c r="S31" s="8">
        <v>4751.2793934131096</v>
      </c>
      <c r="T31" s="8">
        <v>4628.0745768423903</v>
      </c>
      <c r="U31" s="8">
        <v>4835.1030197718874</v>
      </c>
      <c r="V31" s="8">
        <v>4828.0548100590395</v>
      </c>
      <c r="W31" s="8">
        <v>4292.2573849295504</v>
      </c>
      <c r="X31" s="8">
        <v>3819.5641328313636</v>
      </c>
      <c r="Y31" s="8">
        <v>3713.6643070877758</v>
      </c>
      <c r="Z31" s="8">
        <v>261.37596595862198</v>
      </c>
      <c r="AA31" s="8">
        <v>264.39768544857998</v>
      </c>
    </row>
    <row r="32" spans="1:27">
      <c r="A32" s="16" t="s">
        <v>22</v>
      </c>
      <c r="B32" s="16" t="s">
        <v>192</v>
      </c>
      <c r="C32" s="8">
        <v>431.61612000000002</v>
      </c>
      <c r="D32" s="8">
        <v>450.87581999999998</v>
      </c>
      <c r="E32" s="8">
        <v>461.03414917753736</v>
      </c>
      <c r="F32" s="8">
        <v>1120.6616933532803</v>
      </c>
      <c r="G32" s="8">
        <v>4304.0597084712299</v>
      </c>
      <c r="H32" s="8">
        <v>4122.8139888157948</v>
      </c>
      <c r="I32" s="8">
        <v>4660.5892172922941</v>
      </c>
      <c r="J32" s="8">
        <v>4746.9978304768983</v>
      </c>
      <c r="K32" s="8">
        <v>4369.6711050209642</v>
      </c>
      <c r="L32" s="8">
        <v>4738.9421995256325</v>
      </c>
      <c r="M32" s="8">
        <v>4890.300176871564</v>
      </c>
      <c r="N32" s="8">
        <v>5015.686694553955</v>
      </c>
      <c r="O32" s="8">
        <v>4528.8515839618531</v>
      </c>
      <c r="P32" s="8">
        <v>4856.359614995733</v>
      </c>
      <c r="Q32" s="8">
        <v>4289.9064528732288</v>
      </c>
      <c r="R32" s="8">
        <v>4760.4207306827648</v>
      </c>
      <c r="S32" s="8">
        <v>4461.5562175494651</v>
      </c>
      <c r="T32" s="8">
        <v>4425.4520091184513</v>
      </c>
      <c r="U32" s="8">
        <v>4960.1493073579086</v>
      </c>
      <c r="V32" s="8">
        <v>4877.8458488240112</v>
      </c>
      <c r="W32" s="8">
        <v>4233.6616070310629</v>
      </c>
      <c r="X32" s="8">
        <v>3951.1611676159791</v>
      </c>
      <c r="Y32" s="8">
        <v>3970.0888062882709</v>
      </c>
      <c r="Z32" s="8">
        <v>3959.1940974208169</v>
      </c>
      <c r="AA32" s="8">
        <v>4239.0185856127673</v>
      </c>
    </row>
    <row r="33" spans="1:27">
      <c r="A33" s="16" t="s">
        <v>22</v>
      </c>
      <c r="B33" s="16" t="s">
        <v>15</v>
      </c>
      <c r="C33" s="8">
        <v>79.219539999999995</v>
      </c>
      <c r="D33" s="8">
        <v>91.238913999999994</v>
      </c>
      <c r="E33" s="8">
        <v>99.876236000000006</v>
      </c>
      <c r="F33" s="8">
        <v>96.542534000000003</v>
      </c>
      <c r="G33" s="8">
        <v>134.20497900000001</v>
      </c>
      <c r="H33" s="8">
        <v>182.66073499999999</v>
      </c>
      <c r="I33" s="8">
        <v>239.09525000000002</v>
      </c>
      <c r="J33" s="8">
        <v>308.40997499999997</v>
      </c>
      <c r="K33" s="8">
        <v>380.57874400000003</v>
      </c>
      <c r="L33" s="8">
        <v>474.45516999999995</v>
      </c>
      <c r="M33" s="8">
        <v>576.75110999999993</v>
      </c>
      <c r="N33" s="8">
        <v>704.22173999999995</v>
      </c>
      <c r="O33" s="8">
        <v>839.38565999999992</v>
      </c>
      <c r="P33" s="8">
        <v>990.38693000000001</v>
      </c>
      <c r="Q33" s="8">
        <v>1131.6276399999999</v>
      </c>
      <c r="R33" s="8">
        <v>1316.8684900000001</v>
      </c>
      <c r="S33" s="8">
        <v>1504.7367800000002</v>
      </c>
      <c r="T33" s="8">
        <v>1684.2420200000001</v>
      </c>
      <c r="U33" s="8">
        <v>1951.6106699999998</v>
      </c>
      <c r="V33" s="8">
        <v>2190.4037800000001</v>
      </c>
      <c r="W33" s="8">
        <v>2338.0246099999999</v>
      </c>
      <c r="X33" s="8">
        <v>2685.80125</v>
      </c>
      <c r="Y33" s="8">
        <v>2877.3771000000002</v>
      </c>
      <c r="Z33" s="8">
        <v>3041.8105</v>
      </c>
      <c r="AA33" s="8">
        <v>3223.6010999999999</v>
      </c>
    </row>
    <row r="34" spans="1:27">
      <c r="A34" s="16" t="s">
        <v>22</v>
      </c>
      <c r="B34" s="16" t="s">
        <v>6</v>
      </c>
      <c r="C34" s="8">
        <v>8.5348408389999985E-7</v>
      </c>
      <c r="D34" s="8">
        <v>0.70271096313900006</v>
      </c>
      <c r="E34" s="8">
        <v>1.0359177924000002E-6</v>
      </c>
      <c r="F34" s="8">
        <v>133.30100238260002</v>
      </c>
      <c r="G34" s="8">
        <v>1.2107935945999998E-6</v>
      </c>
      <c r="H34" s="8">
        <v>1.3160263843000002E-6</v>
      </c>
      <c r="I34" s="8">
        <v>0.31897421653852043</v>
      </c>
      <c r="J34" s="8">
        <v>2.0016160032356001E-3</v>
      </c>
      <c r="K34" s="8">
        <v>1.4411536223999998E-6</v>
      </c>
      <c r="L34" s="8">
        <v>1.4696159115000003E-6</v>
      </c>
      <c r="M34" s="8">
        <v>1.6290772004E-6</v>
      </c>
      <c r="N34" s="8">
        <v>1.8348173008E-6</v>
      </c>
      <c r="O34" s="8">
        <v>2.0261490119999999E-6</v>
      </c>
      <c r="P34" s="8">
        <v>4.0022147563077998E-3</v>
      </c>
      <c r="Q34" s="8">
        <v>2.5070589192999999E-6</v>
      </c>
      <c r="R34" s="8">
        <v>0.679952757754682</v>
      </c>
      <c r="S34" s="8">
        <v>0.826131445277</v>
      </c>
      <c r="T34" s="8">
        <v>0.31216390507277531</v>
      </c>
      <c r="U34" s="8">
        <v>0.91700350814269616</v>
      </c>
      <c r="V34" s="8">
        <v>3.6004552957560998E-2</v>
      </c>
      <c r="W34" s="8">
        <v>0.53100429509445624</v>
      </c>
      <c r="X34" s="8">
        <v>0.2331253994802974</v>
      </c>
      <c r="Y34" s="8">
        <v>2.1070119481104435</v>
      </c>
      <c r="Z34" s="8">
        <v>0.25100644647603804</v>
      </c>
      <c r="AA34" s="8">
        <v>0.55800624202398619</v>
      </c>
    </row>
    <row r="35" spans="1:27">
      <c r="A35" s="77" t="s">
        <v>82</v>
      </c>
      <c r="B35" s="77"/>
      <c r="C35" s="67">
        <v>60609.444431041695</v>
      </c>
      <c r="D35" s="67">
        <v>60391.403829557021</v>
      </c>
      <c r="E35" s="67">
        <v>64655.989470433662</v>
      </c>
      <c r="F35" s="67">
        <v>55777.832831934407</v>
      </c>
      <c r="G35" s="67">
        <v>61320.298698776016</v>
      </c>
      <c r="H35" s="67">
        <v>60343.903359618795</v>
      </c>
      <c r="I35" s="67">
        <v>63486.908377469372</v>
      </c>
      <c r="J35" s="67">
        <v>61645.248918882498</v>
      </c>
      <c r="K35" s="67">
        <v>57636.107516350014</v>
      </c>
      <c r="L35" s="67">
        <v>58754.580712550589</v>
      </c>
      <c r="M35" s="67">
        <v>59820.474565156925</v>
      </c>
      <c r="N35" s="67">
        <v>60010.581181095797</v>
      </c>
      <c r="O35" s="67">
        <v>57498.147116924658</v>
      </c>
      <c r="P35" s="67">
        <v>59932.043827355905</v>
      </c>
      <c r="Q35" s="67">
        <v>53131.019167890088</v>
      </c>
      <c r="R35" s="67">
        <v>55256.291059057505</v>
      </c>
      <c r="S35" s="67">
        <v>55391.036889461699</v>
      </c>
      <c r="T35" s="67">
        <v>54905.892134210837</v>
      </c>
      <c r="U35" s="67">
        <v>60804.86352465074</v>
      </c>
      <c r="V35" s="67">
        <v>62126.509966363134</v>
      </c>
      <c r="W35" s="67">
        <v>64662.348236434926</v>
      </c>
      <c r="X35" s="67">
        <v>64618.217177677849</v>
      </c>
      <c r="Y35" s="67">
        <v>66829.178827936237</v>
      </c>
      <c r="Z35" s="67">
        <v>60252.172647586609</v>
      </c>
      <c r="AA35" s="67">
        <v>62805.789416229745</v>
      </c>
    </row>
    <row r="36" spans="1:27">
      <c r="A36" s="19"/>
      <c r="B36" s="19"/>
    </row>
    <row r="37" spans="1:27">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87</v>
      </c>
      <c r="X37" s="7" t="s">
        <v>88</v>
      </c>
      <c r="Y37" s="7" t="s">
        <v>91</v>
      </c>
      <c r="Z37" s="7" t="s">
        <v>92</v>
      </c>
      <c r="AA37" s="7" t="s">
        <v>215</v>
      </c>
    </row>
    <row r="38" spans="1:27">
      <c r="A38" s="16" t="s">
        <v>23</v>
      </c>
      <c r="B38" s="16" t="s">
        <v>1</v>
      </c>
      <c r="C38" s="8">
        <v>38710.153859999999</v>
      </c>
      <c r="D38" s="8">
        <v>39318.684699999998</v>
      </c>
      <c r="E38" s="8">
        <v>39129.872130000003</v>
      </c>
      <c r="F38" s="8">
        <v>11531.997137219574</v>
      </c>
      <c r="G38" s="8">
        <v>13646.934953020273</v>
      </c>
      <c r="H38" s="8">
        <v>14033.600845048117</v>
      </c>
      <c r="I38" s="8">
        <v>14468.822311255131</v>
      </c>
      <c r="J38" s="8">
        <v>13731.206284923623</v>
      </c>
      <c r="K38" s="8">
        <v>12039.960083935242</v>
      </c>
      <c r="L38" s="8">
        <v>11240.813352298725</v>
      </c>
      <c r="M38" s="8">
        <v>11482.833686887177</v>
      </c>
      <c r="N38" s="8">
        <v>14079.003466073775</v>
      </c>
      <c r="O38" s="8">
        <v>12957.373208567667</v>
      </c>
      <c r="P38" s="8">
        <v>12787.193152980508</v>
      </c>
      <c r="Q38" s="8">
        <v>13765.517442876373</v>
      </c>
      <c r="R38" s="8">
        <v>13826.884091783952</v>
      </c>
      <c r="S38" s="8">
        <v>10445.127181199581</v>
      </c>
      <c r="T38" s="8">
        <v>10295.80839474956</v>
      </c>
      <c r="U38" s="8">
        <v>9692.0548085446499</v>
      </c>
      <c r="V38" s="8">
        <v>10663.30946</v>
      </c>
      <c r="W38" s="8">
        <v>10134.147200000001</v>
      </c>
      <c r="X38" s="8">
        <v>8525.0702000000001</v>
      </c>
      <c r="Y38" s="8">
        <v>8320.6162999999997</v>
      </c>
      <c r="Z38" s="8">
        <v>9172.6859000000004</v>
      </c>
      <c r="AA38" s="8">
        <v>9411.4782999999989</v>
      </c>
    </row>
    <row r="39" spans="1:27">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7</v>
      </c>
      <c r="C40" s="8">
        <v>911.21618301801107</v>
      </c>
      <c r="D40" s="8">
        <v>969.56191464352878</v>
      </c>
      <c r="E40" s="8">
        <v>1812.5472758745232</v>
      </c>
      <c r="F40" s="8">
        <v>3457.8828976160416</v>
      </c>
      <c r="G40" s="8">
        <v>2555.4760913298292</v>
      </c>
      <c r="H40" s="8">
        <v>2862.8240061046008</v>
      </c>
      <c r="I40" s="8">
        <v>2428.8956670816792</v>
      </c>
      <c r="J40" s="8">
        <v>3395.421797238173</v>
      </c>
      <c r="K40" s="8">
        <v>1841.5496769826336</v>
      </c>
      <c r="L40" s="8">
        <v>1304.9915539280751</v>
      </c>
      <c r="M40" s="8">
        <v>1563.3291343659243</v>
      </c>
      <c r="N40" s="8">
        <v>1959.4829867601811</v>
      </c>
      <c r="O40" s="8">
        <v>2532.0851409103075</v>
      </c>
      <c r="P40" s="8">
        <v>2532.3482911395677</v>
      </c>
      <c r="Q40" s="8">
        <v>2959.9258829391529</v>
      </c>
      <c r="R40" s="8">
        <v>3281.2524193625504</v>
      </c>
      <c r="S40" s="8">
        <v>4079.3187496069072</v>
      </c>
      <c r="T40" s="8">
        <v>4322.0003989098905</v>
      </c>
      <c r="U40" s="8">
        <v>3343.4503434214798</v>
      </c>
      <c r="V40" s="8">
        <v>1949.10124783372</v>
      </c>
      <c r="W40" s="8">
        <v>5917.1594999999998</v>
      </c>
      <c r="X40" s="8">
        <v>5934.6704399999999</v>
      </c>
      <c r="Y40" s="8">
        <v>5708.6297999999997</v>
      </c>
      <c r="Z40" s="8">
        <v>5719.6793400000006</v>
      </c>
      <c r="AA40" s="8">
        <v>4676.7437</v>
      </c>
    </row>
    <row r="41" spans="1:27">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4</v>
      </c>
      <c r="C42" s="8">
        <v>6.0496218077324011</v>
      </c>
      <c r="D42" s="8">
        <v>10.220564174046652</v>
      </c>
      <c r="E42" s="8">
        <v>42.348516867102198</v>
      </c>
      <c r="F42" s="8">
        <v>707.26832027089938</v>
      </c>
      <c r="G42" s="8">
        <v>15.909521305594518</v>
      </c>
      <c r="H42" s="8">
        <v>28.710138688134602</v>
      </c>
      <c r="I42" s="8">
        <v>90.61389945983484</v>
      </c>
      <c r="J42" s="8">
        <v>44.678762510029408</v>
      </c>
      <c r="K42" s="8">
        <v>8.7282848667632003</v>
      </c>
      <c r="L42" s="8">
        <v>27.200846389672602</v>
      </c>
      <c r="M42" s="8">
        <v>70.916088628033691</v>
      </c>
      <c r="N42" s="8">
        <v>284.01569431014025</v>
      </c>
      <c r="O42" s="8">
        <v>267.5436077861213</v>
      </c>
      <c r="P42" s="8">
        <v>644.23197497111528</v>
      </c>
      <c r="Q42" s="8">
        <v>809.60263506690103</v>
      </c>
      <c r="R42" s="8">
        <v>1076.8735955840891</v>
      </c>
      <c r="S42" s="8">
        <v>2299.5054330672929</v>
      </c>
      <c r="T42" s="8">
        <v>2862.0255779841946</v>
      </c>
      <c r="U42" s="8">
        <v>2040.2264149680339</v>
      </c>
      <c r="V42" s="8">
        <v>2915.203475952695</v>
      </c>
      <c r="W42" s="8">
        <v>1590.8313307086539</v>
      </c>
      <c r="X42" s="8">
        <v>2020.0698914667771</v>
      </c>
      <c r="Y42" s="8">
        <v>1881.8705569986719</v>
      </c>
      <c r="Z42" s="8">
        <v>815.66651493463598</v>
      </c>
      <c r="AA42" s="8">
        <v>54.106122004276003</v>
      </c>
    </row>
    <row r="43" spans="1:27">
      <c r="A43" s="16" t="s">
        <v>23</v>
      </c>
      <c r="B43" s="16" t="s">
        <v>2</v>
      </c>
      <c r="C43" s="8">
        <v>683.55498</v>
      </c>
      <c r="D43" s="8">
        <v>653.63990999999999</v>
      </c>
      <c r="E43" s="8">
        <v>682.33600000000001</v>
      </c>
      <c r="F43" s="8">
        <v>671.93353000000002</v>
      </c>
      <c r="G43" s="8">
        <v>681.35185000000001</v>
      </c>
      <c r="H43" s="8">
        <v>681.20386999999994</v>
      </c>
      <c r="I43" s="8">
        <v>629.47644000000003</v>
      </c>
      <c r="J43" s="8">
        <v>692.07101</v>
      </c>
      <c r="K43" s="8">
        <v>640.92496000000006</v>
      </c>
      <c r="L43" s="8">
        <v>636.78044</v>
      </c>
      <c r="M43" s="8">
        <v>654.94017000000008</v>
      </c>
      <c r="N43" s="8">
        <v>222.49117000000001</v>
      </c>
      <c r="O43" s="8">
        <v>212.57486</v>
      </c>
      <c r="P43" s="8">
        <v>200.40543</v>
      </c>
      <c r="Q43" s="8">
        <v>205.90487999999999</v>
      </c>
      <c r="R43" s="8">
        <v>217.78192000000001</v>
      </c>
      <c r="S43" s="8">
        <v>0.10809386</v>
      </c>
      <c r="T43" s="8">
        <v>6.5610655000000004E-2</v>
      </c>
      <c r="U43" s="8">
        <v>5.2416211999999999E-8</v>
      </c>
      <c r="V43" s="8">
        <v>5.2066579999999997E-8</v>
      </c>
      <c r="W43" s="8">
        <v>0.19683185</v>
      </c>
      <c r="X43" s="8">
        <v>5.2263830000000003E-8</v>
      </c>
      <c r="Y43" s="8">
        <v>0.58556103999999998</v>
      </c>
      <c r="Z43" s="8">
        <v>5.9931419999999997E-8</v>
      </c>
      <c r="AA43" s="8">
        <v>1.4181938000000001E-7</v>
      </c>
    </row>
    <row r="44" spans="1:27">
      <c r="A44" s="16" t="s">
        <v>23</v>
      </c>
      <c r="B44" s="16" t="s">
        <v>90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9</v>
      </c>
      <c r="C45" s="8">
        <v>7188.573323803761</v>
      </c>
      <c r="D45" s="8">
        <v>7468.9112942091879</v>
      </c>
      <c r="E45" s="8">
        <v>8352.9002951008661</v>
      </c>
      <c r="F45" s="8">
        <v>21765.631169524189</v>
      </c>
      <c r="G45" s="8">
        <v>23526.536357069879</v>
      </c>
      <c r="H45" s="8">
        <v>23013.718247528166</v>
      </c>
      <c r="I45" s="8">
        <v>23821.12714871252</v>
      </c>
      <c r="J45" s="8">
        <v>22248.995003845819</v>
      </c>
      <c r="K45" s="8">
        <v>21348.032766111635</v>
      </c>
      <c r="L45" s="8">
        <v>21639.663640001461</v>
      </c>
      <c r="M45" s="8">
        <v>21631.137532478471</v>
      </c>
      <c r="N45" s="8">
        <v>22408.25213327957</v>
      </c>
      <c r="O45" s="8">
        <v>22026.045511259501</v>
      </c>
      <c r="P45" s="8">
        <v>22358.353416310219</v>
      </c>
      <c r="Q45" s="8">
        <v>21899.984872076151</v>
      </c>
      <c r="R45" s="8">
        <v>22585.770119762798</v>
      </c>
      <c r="S45" s="8">
        <v>21684.864698937545</v>
      </c>
      <c r="T45" s="8">
        <v>21939.115121171348</v>
      </c>
      <c r="U45" s="8">
        <v>21188.53688845372</v>
      </c>
      <c r="V45" s="8">
        <v>20936.289439406301</v>
      </c>
      <c r="W45" s="8">
        <v>22975.489819315069</v>
      </c>
      <c r="X45" s="8">
        <v>22544.339632336345</v>
      </c>
      <c r="Y45" s="8">
        <v>21962.446348758051</v>
      </c>
      <c r="Z45" s="8">
        <v>24640.46148078789</v>
      </c>
      <c r="AA45" s="8">
        <v>27900.76687218088</v>
      </c>
    </row>
    <row r="46" spans="1:27">
      <c r="A46" s="16" t="s">
        <v>23</v>
      </c>
      <c r="B46" s="16" t="s">
        <v>8</v>
      </c>
      <c r="C46" s="8">
        <v>7087.3177407728936</v>
      </c>
      <c r="D46" s="8">
        <v>7259.4875721064282</v>
      </c>
      <c r="E46" s="8">
        <v>6402.4642253455067</v>
      </c>
      <c r="F46" s="8">
        <v>9033.247474564776</v>
      </c>
      <c r="G46" s="8">
        <v>11566.525149923304</v>
      </c>
      <c r="H46" s="8">
        <v>12097.26957890174</v>
      </c>
      <c r="I46" s="8">
        <v>11989.675130276386</v>
      </c>
      <c r="J46" s="8">
        <v>14241.174212909749</v>
      </c>
      <c r="K46" s="8">
        <v>20313.630731639405</v>
      </c>
      <c r="L46" s="8">
        <v>19841.187369591105</v>
      </c>
      <c r="M46" s="8">
        <v>20326.505028557724</v>
      </c>
      <c r="N46" s="8">
        <v>18569.379502964679</v>
      </c>
      <c r="O46" s="8">
        <v>19492.978749418689</v>
      </c>
      <c r="P46" s="8">
        <v>19025.818902580166</v>
      </c>
      <c r="Q46" s="8">
        <v>20422.882959488485</v>
      </c>
      <c r="R46" s="8">
        <v>21278.703060784468</v>
      </c>
      <c r="S46" s="8">
        <v>22606.889642929935</v>
      </c>
      <c r="T46" s="8">
        <v>23786.174377984269</v>
      </c>
      <c r="U46" s="8">
        <v>23722.179496856046</v>
      </c>
      <c r="V46" s="8">
        <v>24029.91887790136</v>
      </c>
      <c r="W46" s="8">
        <v>19877.7643272604</v>
      </c>
      <c r="X46" s="8">
        <v>22275.658989710715</v>
      </c>
      <c r="Y46" s="8">
        <v>26025.352531795961</v>
      </c>
      <c r="Z46" s="8">
        <v>26181.019552627204</v>
      </c>
      <c r="AA46" s="8">
        <v>28216.199744953934</v>
      </c>
    </row>
    <row r="47" spans="1:27">
      <c r="A47" s="16" t="s">
        <v>23</v>
      </c>
      <c r="B47" s="16" t="s">
        <v>83</v>
      </c>
      <c r="C47" s="8">
        <v>162.29070431443552</v>
      </c>
      <c r="D47" s="8">
        <v>168.34321342682202</v>
      </c>
      <c r="E47" s="8">
        <v>173.60885208050303</v>
      </c>
      <c r="F47" s="8">
        <v>1163.8144565262601</v>
      </c>
      <c r="G47" s="8">
        <v>1197.753383765908</v>
      </c>
      <c r="H47" s="8">
        <v>1183.1658947098149</v>
      </c>
      <c r="I47" s="8">
        <v>1227.1224952160321</v>
      </c>
      <c r="J47" s="8">
        <v>1218.5560522312051</v>
      </c>
      <c r="K47" s="8">
        <v>1209.30816243246</v>
      </c>
      <c r="L47" s="8">
        <v>1223.441540193334</v>
      </c>
      <c r="M47" s="8">
        <v>1226.3752558831252</v>
      </c>
      <c r="N47" s="8">
        <v>1212.6732416255061</v>
      </c>
      <c r="O47" s="8">
        <v>1230.6231576057542</v>
      </c>
      <c r="P47" s="8">
        <v>1218.91222219986</v>
      </c>
      <c r="Q47" s="8">
        <v>1203.238535580575</v>
      </c>
      <c r="R47" s="8">
        <v>1895.42024958508</v>
      </c>
      <c r="S47" s="8">
        <v>2283.6432908485699</v>
      </c>
      <c r="T47" s="8">
        <v>3079.6911114702548</v>
      </c>
      <c r="U47" s="8">
        <v>3136.1501039525542</v>
      </c>
      <c r="V47" s="8">
        <v>3111.465654679816</v>
      </c>
      <c r="W47" s="8">
        <v>4179.8779058097898</v>
      </c>
      <c r="X47" s="8">
        <v>4346.0609808815498</v>
      </c>
      <c r="Y47" s="8">
        <v>5640.8117551639207</v>
      </c>
      <c r="Z47" s="8">
        <v>4602.5926990684002</v>
      </c>
      <c r="AA47" s="8">
        <v>6974.2495181078002</v>
      </c>
    </row>
    <row r="48" spans="1:27">
      <c r="A48" s="16" t="s">
        <v>23</v>
      </c>
      <c r="B48" s="16" t="s">
        <v>192</v>
      </c>
      <c r="C48" s="8">
        <v>741.78595423172794</v>
      </c>
      <c r="D48" s="8">
        <v>743.89264455729199</v>
      </c>
      <c r="E48" s="8">
        <v>675.86668043861425</v>
      </c>
      <c r="F48" s="8">
        <v>674.01063842839187</v>
      </c>
      <c r="G48" s="8">
        <v>5332.5658350324929</v>
      </c>
      <c r="H48" s="8">
        <v>4977.905715743168</v>
      </c>
      <c r="I48" s="8">
        <v>5579.3373966340641</v>
      </c>
      <c r="J48" s="8">
        <v>5744.0565466104372</v>
      </c>
      <c r="K48" s="8">
        <v>6219.8564349063718</v>
      </c>
      <c r="L48" s="8">
        <v>6215.3463092901475</v>
      </c>
      <c r="M48" s="8">
        <v>6221.0434072866537</v>
      </c>
      <c r="N48" s="8">
        <v>6023.9503460337746</v>
      </c>
      <c r="O48" s="8">
        <v>6158.1040067062549</v>
      </c>
      <c r="P48" s="8">
        <v>6193.4330089405557</v>
      </c>
      <c r="Q48" s="8">
        <v>6033.4194097076761</v>
      </c>
      <c r="R48" s="8">
        <v>6138.3030276965374</v>
      </c>
      <c r="S48" s="8">
        <v>6031.5363586143612</v>
      </c>
      <c r="T48" s="8">
        <v>5883.2159072660315</v>
      </c>
      <c r="U48" s="8">
        <v>6023.6668266218867</v>
      </c>
      <c r="V48" s="8">
        <v>5923.7230705401753</v>
      </c>
      <c r="W48" s="8">
        <v>5146.5367759942019</v>
      </c>
      <c r="X48" s="8">
        <v>5513.6061825534471</v>
      </c>
      <c r="Y48" s="8">
        <v>5481.9601293177884</v>
      </c>
      <c r="Z48" s="8">
        <v>5690.0761034110901</v>
      </c>
      <c r="AA48" s="8">
        <v>5644.3163620476398</v>
      </c>
    </row>
    <row r="49" spans="1:27">
      <c r="A49" s="16" t="s">
        <v>23</v>
      </c>
      <c r="B49" s="16" t="s">
        <v>15</v>
      </c>
      <c r="C49" s="8">
        <v>29.972845</v>
      </c>
      <c r="D49" s="8">
        <v>38.707270000000001</v>
      </c>
      <c r="E49" s="8">
        <v>47.613692999999998</v>
      </c>
      <c r="F49" s="8">
        <v>49.329715999999998</v>
      </c>
      <c r="G49" s="8">
        <v>78.040651999999994</v>
      </c>
      <c r="H49" s="8">
        <v>114.603847</v>
      </c>
      <c r="I49" s="8">
        <v>159.85148599999999</v>
      </c>
      <c r="J49" s="8">
        <v>208.76266000000001</v>
      </c>
      <c r="K49" s="8">
        <v>262.97630000000004</v>
      </c>
      <c r="L49" s="8">
        <v>334.80378400000001</v>
      </c>
      <c r="M49" s="8">
        <v>414.00728500000002</v>
      </c>
      <c r="N49" s="8">
        <v>498.82909000000001</v>
      </c>
      <c r="O49" s="8">
        <v>596.87813000000006</v>
      </c>
      <c r="P49" s="8">
        <v>703.68897000000004</v>
      </c>
      <c r="Q49" s="8">
        <v>817.28457000000003</v>
      </c>
      <c r="R49" s="8">
        <v>955.13571999999999</v>
      </c>
      <c r="S49" s="8">
        <v>1096.41948</v>
      </c>
      <c r="T49" s="8">
        <v>1247.1740300000001</v>
      </c>
      <c r="U49" s="8">
        <v>1415.0010500000001</v>
      </c>
      <c r="V49" s="8">
        <v>1585.38167</v>
      </c>
      <c r="W49" s="8">
        <v>1748.0011</v>
      </c>
      <c r="X49" s="8">
        <v>1967.9423199999999</v>
      </c>
      <c r="Y49" s="8">
        <v>2158.1799599999999</v>
      </c>
      <c r="Z49" s="8">
        <v>2359.7761</v>
      </c>
      <c r="AA49" s="8">
        <v>2486.6818000000003</v>
      </c>
    </row>
    <row r="50" spans="1:27">
      <c r="A50" s="16" t="s">
        <v>23</v>
      </c>
      <c r="B50" s="16" t="s">
        <v>6</v>
      </c>
      <c r="C50" s="8">
        <v>8.3413883900000016E-7</v>
      </c>
      <c r="D50" s="8">
        <v>8.9361315749999993E-7</v>
      </c>
      <c r="E50" s="8">
        <v>0.40717863570000007</v>
      </c>
      <c r="F50" s="8">
        <v>430.79402979599996</v>
      </c>
      <c r="G50" s="8">
        <v>1.1372521259999999E-6</v>
      </c>
      <c r="H50" s="8">
        <v>1.21962675E-6</v>
      </c>
      <c r="I50" s="8">
        <v>0.30400131117283868</v>
      </c>
      <c r="J50" s="8">
        <v>0.66474474474361966</v>
      </c>
      <c r="K50" s="8">
        <v>9.936875406060601E-2</v>
      </c>
      <c r="L50" s="8">
        <v>1.4597804630000002E-6</v>
      </c>
      <c r="M50" s="8">
        <v>1.6068743914000001E-6</v>
      </c>
      <c r="N50" s="8">
        <v>0.73500178000000005</v>
      </c>
      <c r="O50" s="8">
        <v>1.9732129829999998E-6</v>
      </c>
      <c r="P50" s="8">
        <v>2.1647622626000001E-6</v>
      </c>
      <c r="Q50" s="8">
        <v>2.3683943820000002E-6</v>
      </c>
      <c r="R50" s="8">
        <v>1.4040026781359389</v>
      </c>
      <c r="S50" s="8">
        <v>0.91975959800000007</v>
      </c>
      <c r="T50" s="8">
        <v>1.6960038580000001</v>
      </c>
      <c r="U50" s="8">
        <v>5.4332686717285856</v>
      </c>
      <c r="V50" s="8">
        <v>3.4016943419435286</v>
      </c>
      <c r="W50" s="8">
        <v>6.00900459</v>
      </c>
      <c r="X50" s="8">
        <v>3.272214686682501</v>
      </c>
      <c r="Y50" s="8">
        <v>22.349617813067759</v>
      </c>
      <c r="Z50" s="8">
        <v>17.255006889433268</v>
      </c>
      <c r="AA50" s="8">
        <v>13.574053106083147</v>
      </c>
    </row>
    <row r="51" spans="1:27">
      <c r="A51" s="77" t="s">
        <v>82</v>
      </c>
      <c r="B51" s="77"/>
      <c r="C51" s="67">
        <v>55520.915213782697</v>
      </c>
      <c r="D51" s="67">
        <v>56631.449084010914</v>
      </c>
      <c r="E51" s="67">
        <v>57319.964847342831</v>
      </c>
      <c r="F51" s="67">
        <v>49485.909369946137</v>
      </c>
      <c r="G51" s="67">
        <v>58601.093794584536</v>
      </c>
      <c r="H51" s="67">
        <v>58993.002144943363</v>
      </c>
      <c r="I51" s="67">
        <v>60395.225975946829</v>
      </c>
      <c r="J51" s="67">
        <v>61525.587075013784</v>
      </c>
      <c r="K51" s="67">
        <v>63885.066769628575</v>
      </c>
      <c r="L51" s="67">
        <v>62464.22883715231</v>
      </c>
      <c r="M51" s="67">
        <v>63591.087590693984</v>
      </c>
      <c r="N51" s="67">
        <v>65258.812632827619</v>
      </c>
      <c r="O51" s="67">
        <v>65474.206374227506</v>
      </c>
      <c r="P51" s="67">
        <v>65664.385371286742</v>
      </c>
      <c r="Q51" s="67">
        <v>68117.761190103716</v>
      </c>
      <c r="R51" s="67">
        <v>71257.528207237614</v>
      </c>
      <c r="S51" s="67">
        <v>70528.33268866218</v>
      </c>
      <c r="T51" s="67">
        <v>73416.966534048537</v>
      </c>
      <c r="U51" s="67">
        <v>70566.69920154252</v>
      </c>
      <c r="V51" s="67">
        <v>71117.794590708087</v>
      </c>
      <c r="W51" s="67">
        <v>71576.01379552811</v>
      </c>
      <c r="X51" s="67">
        <v>73130.690851687788</v>
      </c>
      <c r="Y51" s="67">
        <v>77202.802560887445</v>
      </c>
      <c r="Z51" s="67">
        <v>79199.212697778581</v>
      </c>
      <c r="AA51" s="67">
        <v>85378.116472542446</v>
      </c>
    </row>
    <row r="52" spans="1:27">
      <c r="A52" s="19"/>
      <c r="B52" s="19"/>
    </row>
    <row r="53" spans="1:27">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87</v>
      </c>
      <c r="X53" s="7" t="s">
        <v>88</v>
      </c>
      <c r="Y53" s="7" t="s">
        <v>91</v>
      </c>
      <c r="Z53" s="7" t="s">
        <v>92</v>
      </c>
      <c r="AA53" s="7" t="s">
        <v>215</v>
      </c>
    </row>
    <row r="54" spans="1:27">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11</v>
      </c>
      <c r="C55" s="8">
        <v>26242.382099999999</v>
      </c>
      <c r="D55" s="8">
        <v>27155.383599999997</v>
      </c>
      <c r="E55" s="8">
        <v>19266.614800000003</v>
      </c>
      <c r="F55" s="8">
        <v>4945.3642041548183</v>
      </c>
      <c r="G55" s="8">
        <v>5128.4903122091609</v>
      </c>
      <c r="H55" s="8">
        <v>5214.8180201047144</v>
      </c>
      <c r="I55" s="8">
        <v>4474.7164273649314</v>
      </c>
      <c r="J55" s="8">
        <v>5677.6654256627344</v>
      </c>
      <c r="K55" s="8">
        <v>5343.0491199118123</v>
      </c>
      <c r="L55" s="8">
        <v>4893.5015999999996</v>
      </c>
      <c r="M55" s="8">
        <v>4984.0573999999997</v>
      </c>
      <c r="N55" s="8">
        <v>5269.4110000000001</v>
      </c>
      <c r="O55" s="8">
        <v>3552.4494999999997</v>
      </c>
      <c r="P55" s="8">
        <v>3039.6786000000002</v>
      </c>
      <c r="Q55" s="8">
        <v>4859.9480000000003</v>
      </c>
      <c r="R55" s="8">
        <v>5095.3404</v>
      </c>
      <c r="S55" s="8">
        <v>5107.3419000000004</v>
      </c>
      <c r="T55" s="8">
        <v>5326.2547000000004</v>
      </c>
      <c r="U55" s="8">
        <v>4969.9775</v>
      </c>
      <c r="V55" s="8">
        <v>4742.9813999999997</v>
      </c>
      <c r="W55" s="8">
        <v>5235.6473999999998</v>
      </c>
      <c r="X55" s="8">
        <v>0</v>
      </c>
      <c r="Y55" s="8">
        <v>0</v>
      </c>
      <c r="Z55" s="8">
        <v>0</v>
      </c>
      <c r="AA55" s="8">
        <v>0</v>
      </c>
    </row>
    <row r="56" spans="1:27">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12</v>
      </c>
      <c r="C57" s="8">
        <v>52.841563999999998</v>
      </c>
      <c r="D57" s="8">
        <v>20.185919999999999</v>
      </c>
      <c r="E57" s="8">
        <v>128.15737999999999</v>
      </c>
      <c r="F57" s="8">
        <v>158.26009999999999</v>
      </c>
      <c r="G57" s="8">
        <v>333.22708</v>
      </c>
      <c r="H57" s="8">
        <v>215.6326</v>
      </c>
      <c r="I57" s="8">
        <v>922.02099999999996</v>
      </c>
      <c r="J57" s="8">
        <v>270.57787999999999</v>
      </c>
      <c r="K57" s="8">
        <v>66.813910000000007</v>
      </c>
      <c r="L57" s="8">
        <v>42.043551999999998</v>
      </c>
      <c r="M57" s="8">
        <v>34.120002999999997</v>
      </c>
      <c r="N57" s="8">
        <v>89.121110000000002</v>
      </c>
      <c r="O57" s="8">
        <v>128.29340999999999</v>
      </c>
      <c r="P57" s="8">
        <v>0</v>
      </c>
      <c r="Q57" s="8">
        <v>0</v>
      </c>
      <c r="R57" s="8">
        <v>0</v>
      </c>
      <c r="S57" s="8">
        <v>0</v>
      </c>
      <c r="T57" s="8">
        <v>0</v>
      </c>
      <c r="U57" s="8">
        <v>0</v>
      </c>
      <c r="V57" s="8">
        <v>0</v>
      </c>
      <c r="W57" s="8">
        <v>0</v>
      </c>
      <c r="X57" s="8">
        <v>0</v>
      </c>
      <c r="Y57" s="8">
        <v>0</v>
      </c>
      <c r="Z57" s="8">
        <v>0</v>
      </c>
      <c r="AA57" s="8">
        <v>0</v>
      </c>
    </row>
    <row r="58" spans="1:27">
      <c r="A58" s="16" t="s">
        <v>24</v>
      </c>
      <c r="B58" s="16" t="s">
        <v>4</v>
      </c>
      <c r="C58" s="8">
        <v>58.692945144127407</v>
      </c>
      <c r="D58" s="8">
        <v>11.73724578065762</v>
      </c>
      <c r="E58" s="8">
        <v>93.882253431703759</v>
      </c>
      <c r="F58" s="8">
        <v>1356.7006320670835</v>
      </c>
      <c r="G58" s="8">
        <v>336.24942015850553</v>
      </c>
      <c r="H58" s="8">
        <v>245.37738831122257</v>
      </c>
      <c r="I58" s="8">
        <v>832.48549605863172</v>
      </c>
      <c r="J58" s="8">
        <v>235.13779730663802</v>
      </c>
      <c r="K58" s="8">
        <v>52.9869191532255</v>
      </c>
      <c r="L58" s="8">
        <v>47.859951327674864</v>
      </c>
      <c r="M58" s="8">
        <v>33.503754290950063</v>
      </c>
      <c r="N58" s="8">
        <v>173.4146261530511</v>
      </c>
      <c r="O58" s="8">
        <v>136.2925434114394</v>
      </c>
      <c r="P58" s="8">
        <v>260.36914722260514</v>
      </c>
      <c r="Q58" s="8">
        <v>206.68578759382379</v>
      </c>
      <c r="R58" s="8">
        <v>466.96474240538555</v>
      </c>
      <c r="S58" s="8">
        <v>226.96539277752203</v>
      </c>
      <c r="T58" s="8">
        <v>783.633047134506</v>
      </c>
      <c r="U58" s="8">
        <v>469.72847606122326</v>
      </c>
      <c r="V58" s="8">
        <v>753.02840291269592</v>
      </c>
      <c r="W58" s="8">
        <v>805.76553226208307</v>
      </c>
      <c r="X58" s="8">
        <v>568.64481089275603</v>
      </c>
      <c r="Y58" s="8">
        <v>1895.957984023918</v>
      </c>
      <c r="Z58" s="8">
        <v>1835.9998884464601</v>
      </c>
      <c r="AA58" s="8">
        <v>3048.4285375360832</v>
      </c>
    </row>
    <row r="59" spans="1:27">
      <c r="A59" s="16" t="s">
        <v>24</v>
      </c>
      <c r="B59" s="16" t="s">
        <v>2</v>
      </c>
      <c r="C59" s="8">
        <v>3241.9561200000003</v>
      </c>
      <c r="D59" s="8">
        <v>2725.035394</v>
      </c>
      <c r="E59" s="8">
        <v>4071.2678499999997</v>
      </c>
      <c r="F59" s="8">
        <v>3384.1187340000001</v>
      </c>
      <c r="G59" s="8">
        <v>2926.0474000000004</v>
      </c>
      <c r="H59" s="8">
        <v>2938.14482</v>
      </c>
      <c r="I59" s="8">
        <v>2682.4997300000005</v>
      </c>
      <c r="J59" s="8">
        <v>3263.6667400000001</v>
      </c>
      <c r="K59" s="8">
        <v>3366.43444</v>
      </c>
      <c r="L59" s="8">
        <v>3187.7755999999999</v>
      </c>
      <c r="M59" s="8">
        <v>2683.0735499999996</v>
      </c>
      <c r="N59" s="8">
        <v>4027.4763640000001</v>
      </c>
      <c r="O59" s="8">
        <v>3356.61555</v>
      </c>
      <c r="P59" s="8">
        <v>2925.1007099999993</v>
      </c>
      <c r="Q59" s="8">
        <v>2908.5397039999998</v>
      </c>
      <c r="R59" s="8">
        <v>2660.5813199999998</v>
      </c>
      <c r="S59" s="8">
        <v>3240.3313050000002</v>
      </c>
      <c r="T59" s="8">
        <v>3364.2260700000002</v>
      </c>
      <c r="U59" s="8">
        <v>3187.0169099999994</v>
      </c>
      <c r="V59" s="8">
        <v>2683.1679899999999</v>
      </c>
      <c r="W59" s="8">
        <v>4026.8011900000001</v>
      </c>
      <c r="X59" s="8">
        <v>3381.1611900000003</v>
      </c>
      <c r="Y59" s="8">
        <v>2920.11888</v>
      </c>
      <c r="Z59" s="8">
        <v>2921.8801939999998</v>
      </c>
      <c r="AA59" s="8">
        <v>2654.6508400000002</v>
      </c>
    </row>
    <row r="60" spans="1:27">
      <c r="A60" s="16" t="s">
        <v>24</v>
      </c>
      <c r="B60" s="16" t="s">
        <v>90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9</v>
      </c>
      <c r="C61" s="8">
        <v>14250.592686464723</v>
      </c>
      <c r="D61" s="8">
        <v>14823.556328845872</v>
      </c>
      <c r="E61" s="8">
        <v>15469.13792520981</v>
      </c>
      <c r="F61" s="8">
        <v>26020.741807394323</v>
      </c>
      <c r="G61" s="8">
        <v>25355.377016333445</v>
      </c>
      <c r="H61" s="8">
        <v>27939.62708993701</v>
      </c>
      <c r="I61" s="8">
        <v>25202.59108110833</v>
      </c>
      <c r="J61" s="8">
        <v>26443.985712192673</v>
      </c>
      <c r="K61" s="8">
        <v>32136.740310652116</v>
      </c>
      <c r="L61" s="8">
        <v>32605.720045321152</v>
      </c>
      <c r="M61" s="8">
        <v>33627.209093191668</v>
      </c>
      <c r="N61" s="8">
        <v>34276.885497543597</v>
      </c>
      <c r="O61" s="8">
        <v>37467.250012672244</v>
      </c>
      <c r="P61" s="8">
        <v>37637.382323600141</v>
      </c>
      <c r="Q61" s="8">
        <v>39864.605734006844</v>
      </c>
      <c r="R61" s="8">
        <v>36566.290721743819</v>
      </c>
      <c r="S61" s="8">
        <v>38028.596572048664</v>
      </c>
      <c r="T61" s="8">
        <v>38278.013255532569</v>
      </c>
      <c r="U61" s="8">
        <v>38377.14073912106</v>
      </c>
      <c r="V61" s="8">
        <v>37451.148224340555</v>
      </c>
      <c r="W61" s="8">
        <v>35368.909507576493</v>
      </c>
      <c r="X61" s="8">
        <v>35924.672142057752</v>
      </c>
      <c r="Y61" s="8">
        <v>33955.037395741034</v>
      </c>
      <c r="Z61" s="8">
        <v>35231.044881859954</v>
      </c>
      <c r="AA61" s="8">
        <v>32350.375870399206</v>
      </c>
    </row>
    <row r="62" spans="1:27">
      <c r="A62" s="16" t="s">
        <v>24</v>
      </c>
      <c r="B62" s="16" t="s">
        <v>8</v>
      </c>
      <c r="C62" s="8">
        <v>2530.9559284949364</v>
      </c>
      <c r="D62" s="8">
        <v>2608.7667148969708</v>
      </c>
      <c r="E62" s="8">
        <v>2705.4308012960837</v>
      </c>
      <c r="F62" s="8">
        <v>4805.8555289134756</v>
      </c>
      <c r="G62" s="8">
        <v>4943.5815813537738</v>
      </c>
      <c r="H62" s="8">
        <v>4818.1518685237825</v>
      </c>
      <c r="I62" s="8">
        <v>5035.1064493819613</v>
      </c>
      <c r="J62" s="8">
        <v>4854.8469017499337</v>
      </c>
      <c r="K62" s="8">
        <v>8314.1573317889179</v>
      </c>
      <c r="L62" s="8">
        <v>8000.9545992324774</v>
      </c>
      <c r="M62" s="8">
        <v>8442.8143207772082</v>
      </c>
      <c r="N62" s="8">
        <v>7610.1591870144584</v>
      </c>
      <c r="O62" s="8">
        <v>7946.2585351206972</v>
      </c>
      <c r="P62" s="8">
        <v>7905.5379464334092</v>
      </c>
      <c r="Q62" s="8">
        <v>7711.2860098353694</v>
      </c>
      <c r="R62" s="8">
        <v>8193.5980399772907</v>
      </c>
      <c r="S62" s="8">
        <v>8169.1926893925129</v>
      </c>
      <c r="T62" s="8">
        <v>8552.117567860807</v>
      </c>
      <c r="U62" s="8">
        <v>8732.1772627333612</v>
      </c>
      <c r="V62" s="8">
        <v>9238.7871357279055</v>
      </c>
      <c r="W62" s="8">
        <v>8028.3290661531546</v>
      </c>
      <c r="X62" s="8">
        <v>8634.0583210159693</v>
      </c>
      <c r="Y62" s="8">
        <v>8200.0609159491232</v>
      </c>
      <c r="Z62" s="8">
        <v>7497.0130327149072</v>
      </c>
      <c r="AA62" s="8">
        <v>7727.0102247389586</v>
      </c>
    </row>
    <row r="63" spans="1:27">
      <c r="A63" s="16" t="s">
        <v>24</v>
      </c>
      <c r="B63" s="16" t="s">
        <v>83</v>
      </c>
      <c r="C63" s="8">
        <v>899.61391532819084</v>
      </c>
      <c r="D63" s="8">
        <v>1689.9916670995901</v>
      </c>
      <c r="E63" s="8">
        <v>2318.27688014042</v>
      </c>
      <c r="F63" s="8">
        <v>2220.39153413536</v>
      </c>
      <c r="G63" s="8">
        <v>2490.5801098264701</v>
      </c>
      <c r="H63" s="8">
        <v>2380.5476007347602</v>
      </c>
      <c r="I63" s="8">
        <v>2529.9806603876195</v>
      </c>
      <c r="J63" s="8">
        <v>2554.5046530724799</v>
      </c>
      <c r="K63" s="8">
        <v>3383.8996165684002</v>
      </c>
      <c r="L63" s="8">
        <v>3226.2464322938599</v>
      </c>
      <c r="M63" s="8">
        <v>3441.3395384758201</v>
      </c>
      <c r="N63" s="8">
        <v>3407.2509383087499</v>
      </c>
      <c r="O63" s="8">
        <v>3349.7789638404802</v>
      </c>
      <c r="P63" s="8">
        <v>3288.1529925420305</v>
      </c>
      <c r="Q63" s="8">
        <v>2891.45870228269</v>
      </c>
      <c r="R63" s="8">
        <v>3068.4937652686203</v>
      </c>
      <c r="S63" s="8">
        <v>3073.1131697544201</v>
      </c>
      <c r="T63" s="8">
        <v>2999.0766966890797</v>
      </c>
      <c r="U63" s="8">
        <v>3078.5639424257702</v>
      </c>
      <c r="V63" s="8">
        <v>3208.2809768802799</v>
      </c>
      <c r="W63" s="8">
        <v>2858.3292094116696</v>
      </c>
      <c r="X63" s="8">
        <v>2257.3676099959803</v>
      </c>
      <c r="Y63" s="8">
        <v>1564.7565677610298</v>
      </c>
      <c r="Z63" s="8">
        <v>1182.13402445616</v>
      </c>
      <c r="AA63" s="8">
        <v>1206.5128990892201</v>
      </c>
    </row>
    <row r="64" spans="1:27">
      <c r="A64" s="16" t="s">
        <v>24</v>
      </c>
      <c r="B64" s="16" t="s">
        <v>192</v>
      </c>
      <c r="C64" s="8">
        <v>0</v>
      </c>
      <c r="D64" s="8">
        <v>0</v>
      </c>
      <c r="E64" s="8">
        <v>1.1598538499999999E-5</v>
      </c>
      <c r="F64" s="8">
        <v>3.1861935000000003E-5</v>
      </c>
      <c r="G64" s="8">
        <v>3.9135701000000001E-5</v>
      </c>
      <c r="H64" s="8">
        <v>3.953142E-5</v>
      </c>
      <c r="I64" s="8">
        <v>3.8745365499999999E-5</v>
      </c>
      <c r="J64" s="8">
        <v>3.9316501500000003E-5</v>
      </c>
      <c r="K64" s="8">
        <v>4.1799603E-5</v>
      </c>
      <c r="L64" s="8">
        <v>4.3513603000000005E-5</v>
      </c>
      <c r="M64" s="8">
        <v>4.2925422000000001E-5</v>
      </c>
      <c r="N64" s="8">
        <v>4.21868425E-5</v>
      </c>
      <c r="O64" s="8">
        <v>4.2580523E-5</v>
      </c>
      <c r="P64" s="8">
        <v>4.3604238999999992E-5</v>
      </c>
      <c r="Q64" s="8">
        <v>4.3519346999999997E-5</v>
      </c>
      <c r="R64" s="8">
        <v>4.56340095E-5</v>
      </c>
      <c r="S64" s="8">
        <v>4.4919639999999999E-5</v>
      </c>
      <c r="T64" s="8">
        <v>5.4702951999999997E-5</v>
      </c>
      <c r="U64" s="8">
        <v>5.9708774999999998E-5</v>
      </c>
      <c r="V64" s="8">
        <v>5.8853169000000003E-5</v>
      </c>
      <c r="W64" s="8">
        <v>6.1275681000000002E-5</v>
      </c>
      <c r="X64" s="8">
        <v>6.1653074999999999E-5</v>
      </c>
      <c r="Y64" s="8">
        <v>6.9871758000000003E-5</v>
      </c>
      <c r="Z64" s="8">
        <v>6.9707444999999999E-5</v>
      </c>
      <c r="AA64" s="8">
        <v>8.4233842000000001E-5</v>
      </c>
    </row>
    <row r="65" spans="1:27">
      <c r="A65" s="16" t="s">
        <v>24</v>
      </c>
      <c r="B65" s="16" t="s">
        <v>15</v>
      </c>
      <c r="C65" s="8">
        <v>37.619014999999997</v>
      </c>
      <c r="D65" s="8">
        <v>41.558495000000001</v>
      </c>
      <c r="E65" s="8">
        <v>44.643374999999999</v>
      </c>
      <c r="F65" s="8">
        <v>43.567844000000001</v>
      </c>
      <c r="G65" s="8">
        <v>76.559877999999998</v>
      </c>
      <c r="H65" s="8">
        <v>103.385175</v>
      </c>
      <c r="I65" s="8">
        <v>157.39284000000001</v>
      </c>
      <c r="J65" s="8">
        <v>217.49883</v>
      </c>
      <c r="K65" s="8">
        <v>293.08852999999999</v>
      </c>
      <c r="L65" s="8">
        <v>348.10521999999997</v>
      </c>
      <c r="M65" s="8">
        <v>463.23504000000003</v>
      </c>
      <c r="N65" s="8">
        <v>550.765355</v>
      </c>
      <c r="O65" s="8">
        <v>649.99632999999994</v>
      </c>
      <c r="P65" s="8">
        <v>749.30211599999996</v>
      </c>
      <c r="Q65" s="8">
        <v>753.25631999999996</v>
      </c>
      <c r="R65" s="8">
        <v>966.55187999999998</v>
      </c>
      <c r="S65" s="8">
        <v>1105.6412800000001</v>
      </c>
      <c r="T65" s="8">
        <v>1208.2735700000001</v>
      </c>
      <c r="U65" s="8">
        <v>1417.2806</v>
      </c>
      <c r="V65" s="8">
        <v>1661.7370900000001</v>
      </c>
      <c r="W65" s="8">
        <v>1740.1866299999999</v>
      </c>
      <c r="X65" s="8">
        <v>2092.3733900000002</v>
      </c>
      <c r="Y65" s="8">
        <v>2346.0852</v>
      </c>
      <c r="Z65" s="8">
        <v>2566.4430299999999</v>
      </c>
      <c r="AA65" s="8">
        <v>2693.92616</v>
      </c>
    </row>
    <row r="66" spans="1:27">
      <c r="A66" s="16" t="s">
        <v>24</v>
      </c>
      <c r="B66" s="16" t="s">
        <v>6</v>
      </c>
      <c r="C66" s="8">
        <v>8.1934458400000009E-7</v>
      </c>
      <c r="D66" s="8">
        <v>8.8376965300000004E-7</v>
      </c>
      <c r="E66" s="8">
        <v>1.0808093860000001E-6</v>
      </c>
      <c r="F66" s="8">
        <v>35.698466034877463</v>
      </c>
      <c r="G66" s="8">
        <v>1.2792122240000001E-6</v>
      </c>
      <c r="H66" s="8">
        <v>1.366343529E-6</v>
      </c>
      <c r="I66" s="8">
        <v>5.6783525539999999</v>
      </c>
      <c r="J66" s="8">
        <v>1.629871448E-6</v>
      </c>
      <c r="K66" s="8">
        <v>1.4305032490000001E-6</v>
      </c>
      <c r="L66" s="8">
        <v>1.451240951E-6</v>
      </c>
      <c r="M66" s="8">
        <v>1.586909396E-6</v>
      </c>
      <c r="N66" s="8">
        <v>1.7926700140000001E-6</v>
      </c>
      <c r="O66" s="8">
        <v>1.9291645490000001E-6</v>
      </c>
      <c r="P66" s="8">
        <v>5.0021431892399992E-3</v>
      </c>
      <c r="Q66" s="8">
        <v>2.31169024E-6</v>
      </c>
      <c r="R66" s="8">
        <v>2.933732544478004</v>
      </c>
      <c r="S66" s="8">
        <v>2.8885773500000004E-6</v>
      </c>
      <c r="T66" s="8">
        <v>7.0327588231567377</v>
      </c>
      <c r="U66" s="8">
        <v>6.0810160601131278</v>
      </c>
      <c r="V66" s="8">
        <v>6.3003917188550987E-2</v>
      </c>
      <c r="W66" s="8">
        <v>5.2228271944039362</v>
      </c>
      <c r="X66" s="8">
        <v>0.29600000191832404</v>
      </c>
      <c r="Y66" s="8">
        <v>7.4980042196143177</v>
      </c>
      <c r="Z66" s="8">
        <v>0.30600445720604497</v>
      </c>
      <c r="AA66" s="8">
        <v>0.35900562619349197</v>
      </c>
    </row>
    <row r="67" spans="1:27">
      <c r="A67" s="77" t="s">
        <v>82</v>
      </c>
      <c r="B67" s="77"/>
      <c r="C67" s="67">
        <v>47314.65427525132</v>
      </c>
      <c r="D67" s="67">
        <v>49076.215366506847</v>
      </c>
      <c r="E67" s="67">
        <v>44097.411277757361</v>
      </c>
      <c r="F67" s="67">
        <v>42970.698882561861</v>
      </c>
      <c r="G67" s="67">
        <v>41590.112838296271</v>
      </c>
      <c r="H67" s="67">
        <v>43855.68460350926</v>
      </c>
      <c r="I67" s="67">
        <v>41842.472075600839</v>
      </c>
      <c r="J67" s="67">
        <v>43517.883980930834</v>
      </c>
      <c r="K67" s="67">
        <v>52957.170221304579</v>
      </c>
      <c r="L67" s="67">
        <v>52352.207045140007</v>
      </c>
      <c r="M67" s="67">
        <v>53709.352744247975</v>
      </c>
      <c r="N67" s="67">
        <v>55404.484121999369</v>
      </c>
      <c r="O67" s="67">
        <v>56586.934889554548</v>
      </c>
      <c r="P67" s="67">
        <v>55805.528881545615</v>
      </c>
      <c r="Q67" s="67">
        <v>59195.780303549764</v>
      </c>
      <c r="R67" s="67">
        <v>57020.754647573602</v>
      </c>
      <c r="S67" s="67">
        <v>58951.182356781334</v>
      </c>
      <c r="T67" s="67">
        <v>60518.627720743068</v>
      </c>
      <c r="U67" s="67">
        <v>60237.966506110301</v>
      </c>
      <c r="V67" s="67">
        <v>59739.194282631797</v>
      </c>
      <c r="W67" s="67">
        <v>58069.191423873483</v>
      </c>
      <c r="X67" s="67">
        <v>52858.573525617445</v>
      </c>
      <c r="Y67" s="67">
        <v>50889.515017566475</v>
      </c>
      <c r="Z67" s="67">
        <v>51234.821125642127</v>
      </c>
      <c r="AA67" s="67">
        <v>49681.263621623504</v>
      </c>
    </row>
    <row r="68" spans="1:27">
      <c r="A68" s="19"/>
      <c r="B68" s="19"/>
    </row>
    <row r="69" spans="1:27">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87</v>
      </c>
      <c r="X69" s="7" t="s">
        <v>88</v>
      </c>
      <c r="Y69" s="7" t="s">
        <v>91</v>
      </c>
      <c r="Z69" s="7" t="s">
        <v>92</v>
      </c>
      <c r="AA69" s="7" t="s">
        <v>215</v>
      </c>
    </row>
    <row r="70" spans="1:27">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7</v>
      </c>
      <c r="C72" s="8">
        <v>868.69128279422625</v>
      </c>
      <c r="D72" s="8">
        <v>227.2197739281055</v>
      </c>
      <c r="E72" s="8">
        <v>1391.7291030154861</v>
      </c>
      <c r="F72" s="8">
        <v>1778.0833027987348</v>
      </c>
      <c r="G72" s="8">
        <v>1541.43150763774</v>
      </c>
      <c r="H72" s="8">
        <v>1345.566407589444</v>
      </c>
      <c r="I72" s="8">
        <v>1612.6069092855009</v>
      </c>
      <c r="J72" s="8">
        <v>1706.410309298665</v>
      </c>
      <c r="K72" s="8">
        <v>713.57240875854507</v>
      </c>
      <c r="L72" s="8">
        <v>309.59430851307997</v>
      </c>
      <c r="M72" s="8">
        <v>428.66672865635798</v>
      </c>
      <c r="N72" s="8">
        <v>1.3470814E-5</v>
      </c>
      <c r="O72" s="8">
        <v>1.3831154999999999E-5</v>
      </c>
      <c r="P72" s="8">
        <v>1.4156716999999999E-5</v>
      </c>
      <c r="Q72" s="8">
        <v>1.5471817999999999E-5</v>
      </c>
      <c r="R72" s="8">
        <v>3.4539716999999997E-5</v>
      </c>
      <c r="S72" s="8">
        <v>3.5444434999999998E-5</v>
      </c>
      <c r="T72" s="8">
        <v>1.4664534000000001E-4</v>
      </c>
      <c r="U72" s="8">
        <v>1.3467104999999999E-4</v>
      </c>
      <c r="V72" s="8">
        <v>1.4118192E-4</v>
      </c>
      <c r="W72" s="8">
        <v>1.4244788000000001E-4</v>
      </c>
      <c r="X72" s="8">
        <v>1.4385168000000001E-4</v>
      </c>
      <c r="Y72" s="8">
        <v>1.3993731000000001E-4</v>
      </c>
      <c r="Z72" s="8">
        <v>1.3988058000000001E-4</v>
      </c>
      <c r="AA72" s="8">
        <v>1.3965023000000001E-4</v>
      </c>
    </row>
    <row r="73" spans="1:27">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4</v>
      </c>
      <c r="C74" s="8">
        <v>241.53868111356132</v>
      </c>
      <c r="D74" s="8">
        <v>87.257497276296917</v>
      </c>
      <c r="E74" s="8">
        <v>330.68635478823074</v>
      </c>
      <c r="F74" s="8">
        <v>2067.5788268581405</v>
      </c>
      <c r="G74" s="8">
        <v>842.41765463109186</v>
      </c>
      <c r="H74" s="8">
        <v>808.10243984069666</v>
      </c>
      <c r="I74" s="8">
        <v>1118.2924692040278</v>
      </c>
      <c r="J74" s="8">
        <v>963.35811600315981</v>
      </c>
      <c r="K74" s="8">
        <v>261.34972307212576</v>
      </c>
      <c r="L74" s="8">
        <v>104.27166119311056</v>
      </c>
      <c r="M74" s="8">
        <v>165.86103928708602</v>
      </c>
      <c r="N74" s="8">
        <v>455.58257543986883</v>
      </c>
      <c r="O74" s="8">
        <v>625.89453944180855</v>
      </c>
      <c r="P74" s="8">
        <v>730.52193128391389</v>
      </c>
      <c r="Q74" s="8">
        <v>898.66036795905143</v>
      </c>
      <c r="R74" s="8">
        <v>1139.9094892039375</v>
      </c>
      <c r="S74" s="8">
        <v>1271.5712701711002</v>
      </c>
      <c r="T74" s="8">
        <v>1389.242556492537</v>
      </c>
      <c r="U74" s="8">
        <v>488.6410376782091</v>
      </c>
      <c r="V74" s="8">
        <v>637.75705685955768</v>
      </c>
      <c r="W74" s="8">
        <v>514.68985335022921</v>
      </c>
      <c r="X74" s="8">
        <v>657.01526761834816</v>
      </c>
      <c r="Y74" s="8">
        <v>648.46959209207512</v>
      </c>
      <c r="Z74" s="8">
        <v>641.16345217887681</v>
      </c>
      <c r="AA74" s="8">
        <v>592.82801899270305</v>
      </c>
    </row>
    <row r="75" spans="1:27">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90</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9</v>
      </c>
      <c r="C77" s="8">
        <v>7713.6509845122173</v>
      </c>
      <c r="D77" s="8">
        <v>8515.292841334267</v>
      </c>
      <c r="E77" s="8">
        <v>7839.8247714988656</v>
      </c>
      <c r="F77" s="8">
        <v>9925.359173373723</v>
      </c>
      <c r="G77" s="8">
        <v>9864.8436016766173</v>
      </c>
      <c r="H77" s="8">
        <v>10309.153081236123</v>
      </c>
      <c r="I77" s="8">
        <v>9233.8877890062158</v>
      </c>
      <c r="J77" s="8">
        <v>9008.0653162692324</v>
      </c>
      <c r="K77" s="8">
        <v>8563.396582938547</v>
      </c>
      <c r="L77" s="8">
        <v>8891.3075278022952</v>
      </c>
      <c r="M77" s="8">
        <v>8349.311267064104</v>
      </c>
      <c r="N77" s="8">
        <v>7946.8260101358437</v>
      </c>
      <c r="O77" s="8">
        <v>7686.816998672819</v>
      </c>
      <c r="P77" s="8">
        <v>6750.7602054228773</v>
      </c>
      <c r="Q77" s="8">
        <v>7035.1265894691296</v>
      </c>
      <c r="R77" s="8">
        <v>6514.138013252762</v>
      </c>
      <c r="S77" s="8">
        <v>7457.7541942470316</v>
      </c>
      <c r="T77" s="8">
        <v>6426.5742017358461</v>
      </c>
      <c r="U77" s="8">
        <v>7217.1255607580433</v>
      </c>
      <c r="V77" s="8">
        <v>6856.0002136039548</v>
      </c>
      <c r="W77" s="8">
        <v>8341.5971849083799</v>
      </c>
      <c r="X77" s="8">
        <v>10202.81465030793</v>
      </c>
      <c r="Y77" s="8">
        <v>10104.591780132607</v>
      </c>
      <c r="Z77" s="8">
        <v>10777.291381556679</v>
      </c>
      <c r="AA77" s="8">
        <v>10383.100332542099</v>
      </c>
    </row>
    <row r="78" spans="1:27">
      <c r="A78" s="16" t="s">
        <v>25</v>
      </c>
      <c r="B78" s="16" t="s">
        <v>8</v>
      </c>
      <c r="C78" s="8">
        <v>1603.2397893479774</v>
      </c>
      <c r="D78" s="8">
        <v>2007.5190296227456</v>
      </c>
      <c r="E78" s="8">
        <v>1791.0422911000226</v>
      </c>
      <c r="F78" s="8">
        <v>1951.8202031816993</v>
      </c>
      <c r="G78" s="8">
        <v>1945.615886991907</v>
      </c>
      <c r="H78" s="8">
        <v>1974.1183243923201</v>
      </c>
      <c r="I78" s="8">
        <v>1950.0768742046089</v>
      </c>
      <c r="J78" s="8">
        <v>1891.4978248992463</v>
      </c>
      <c r="K78" s="8">
        <v>1876.16909152432</v>
      </c>
      <c r="L78" s="8">
        <v>1902.7987837337132</v>
      </c>
      <c r="M78" s="8">
        <v>2023.8086879093178</v>
      </c>
      <c r="N78" s="8">
        <v>1828.6034304003285</v>
      </c>
      <c r="O78" s="8">
        <v>1943.2556742239342</v>
      </c>
      <c r="P78" s="8">
        <v>1923.6257820408769</v>
      </c>
      <c r="Q78" s="8">
        <v>1968.2167917517631</v>
      </c>
      <c r="R78" s="8">
        <v>1925.1076109694372</v>
      </c>
      <c r="S78" s="8">
        <v>1879.939290030215</v>
      </c>
      <c r="T78" s="8">
        <v>4668.1350627319243</v>
      </c>
      <c r="U78" s="8">
        <v>5778.6046458312194</v>
      </c>
      <c r="V78" s="8">
        <v>6054.7300011071447</v>
      </c>
      <c r="W78" s="8">
        <v>5138.8066209229883</v>
      </c>
      <c r="X78" s="8">
        <v>4952.3387958950107</v>
      </c>
      <c r="Y78" s="8">
        <v>4878.0303941625643</v>
      </c>
      <c r="Z78" s="8">
        <v>4605.0962717747425</v>
      </c>
      <c r="AA78" s="8">
        <v>5193.6713249567429</v>
      </c>
    </row>
    <row r="79" spans="1:27">
      <c r="A79" s="16" t="s">
        <v>25</v>
      </c>
      <c r="B79" s="16" t="s">
        <v>83</v>
      </c>
      <c r="C79" s="8">
        <v>197.59944955275398</v>
      </c>
      <c r="D79" s="8">
        <v>192.675959870626</v>
      </c>
      <c r="E79" s="8">
        <v>181.55873573255002</v>
      </c>
      <c r="F79" s="8">
        <v>626.72171842111595</v>
      </c>
      <c r="G79" s="8">
        <v>721.1459844739561</v>
      </c>
      <c r="H79" s="8">
        <v>694.97914507548705</v>
      </c>
      <c r="I79" s="8">
        <v>732.05897062598888</v>
      </c>
      <c r="J79" s="8">
        <v>728.71694227722298</v>
      </c>
      <c r="K79" s="8">
        <v>704.00172094205004</v>
      </c>
      <c r="L79" s="8">
        <v>715.05778588192993</v>
      </c>
      <c r="M79" s="8">
        <v>741.8888921212</v>
      </c>
      <c r="N79" s="8">
        <v>727.36108737271798</v>
      </c>
      <c r="O79" s="8">
        <v>735.66188373468503</v>
      </c>
      <c r="P79" s="8">
        <v>733.633996625024</v>
      </c>
      <c r="Q79" s="8">
        <v>697.11988384179097</v>
      </c>
      <c r="R79" s="8">
        <v>1197.9044770613239</v>
      </c>
      <c r="S79" s="8">
        <v>1166.2851585429</v>
      </c>
      <c r="T79" s="8">
        <v>1612.329037898664</v>
      </c>
      <c r="U79" s="8">
        <v>1666.4785486645401</v>
      </c>
      <c r="V79" s="8">
        <v>1695.18782025723</v>
      </c>
      <c r="W79" s="8">
        <v>1602.015475996506</v>
      </c>
      <c r="X79" s="8">
        <v>1573.3885441241141</v>
      </c>
      <c r="Y79" s="8">
        <v>1527.4515474979801</v>
      </c>
      <c r="Z79" s="8">
        <v>946.918851725384</v>
      </c>
      <c r="AA79" s="8">
        <v>2205.5618139266003</v>
      </c>
    </row>
    <row r="80" spans="1:27">
      <c r="A80" s="16" t="s">
        <v>25</v>
      </c>
      <c r="B80" s="16" t="s">
        <v>192</v>
      </c>
      <c r="C80" s="8">
        <v>0</v>
      </c>
      <c r="D80" s="8">
        <v>0</v>
      </c>
      <c r="E80" s="8">
        <v>5.0241017000000006E-6</v>
      </c>
      <c r="F80" s="8">
        <v>8.2556246999999996E-6</v>
      </c>
      <c r="G80" s="8">
        <v>1.0779603999999999E-5</v>
      </c>
      <c r="H80" s="8">
        <v>1.0912291199999999E-5</v>
      </c>
      <c r="I80" s="8">
        <v>1.07624565E-5</v>
      </c>
      <c r="J80" s="8">
        <v>1.0776840600000001E-5</v>
      </c>
      <c r="K80" s="8">
        <v>1.135259E-5</v>
      </c>
      <c r="L80" s="8">
        <v>1.17211503E-5</v>
      </c>
      <c r="M80" s="8">
        <v>1.2468112E-5</v>
      </c>
      <c r="N80" s="8">
        <v>1.3438138E-5</v>
      </c>
      <c r="O80" s="8">
        <v>1.3410643699999999E-5</v>
      </c>
      <c r="P80" s="8">
        <v>1.36186647E-5</v>
      </c>
      <c r="Q80" s="8">
        <v>1.4243449000000001E-5</v>
      </c>
      <c r="R80" s="8">
        <v>1.6856690999999999E-5</v>
      </c>
      <c r="S80" s="8">
        <v>1.6795615499999998E-5</v>
      </c>
      <c r="T80" s="8">
        <v>2.0464910999999998E-5</v>
      </c>
      <c r="U80" s="8">
        <v>2.3153701000000001E-5</v>
      </c>
      <c r="V80" s="8">
        <v>2.3195513000000001E-5</v>
      </c>
      <c r="W80" s="8">
        <v>2.4669994E-5</v>
      </c>
      <c r="X80" s="8">
        <v>2.5385961500000002E-5</v>
      </c>
      <c r="Y80" s="8">
        <v>2.8978081999999997E-5</v>
      </c>
      <c r="Z80" s="8">
        <v>2.9297946999999998E-5</v>
      </c>
      <c r="AA80" s="8">
        <v>3.3733003999999995E-5</v>
      </c>
    </row>
    <row r="81" spans="1:27">
      <c r="A81" s="16" t="s">
        <v>25</v>
      </c>
      <c r="B81" s="16" t="s">
        <v>15</v>
      </c>
      <c r="C81" s="8">
        <v>56.175182</v>
      </c>
      <c r="D81" s="8">
        <v>55.079014000000001</v>
      </c>
      <c r="E81" s="8">
        <v>52.776226000000001</v>
      </c>
      <c r="F81" s="8">
        <v>45.017499999999998</v>
      </c>
      <c r="G81" s="8">
        <v>59.189895999999997</v>
      </c>
      <c r="H81" s="8">
        <v>72.772558000000004</v>
      </c>
      <c r="I81" s="8">
        <v>91.793610999999999</v>
      </c>
      <c r="J81" s="8">
        <v>109.14742</v>
      </c>
      <c r="K81" s="8">
        <v>125.760071</v>
      </c>
      <c r="L81" s="8">
        <v>153.81819999999999</v>
      </c>
      <c r="M81" s="8">
        <v>181.89008999999999</v>
      </c>
      <c r="N81" s="8">
        <v>208.557545</v>
      </c>
      <c r="O81" s="8">
        <v>241.70726500000001</v>
      </c>
      <c r="P81" s="8">
        <v>272.11230999999998</v>
      </c>
      <c r="Q81" s="8">
        <v>302.62436000000002</v>
      </c>
      <c r="R81" s="8">
        <v>349.60878000000002</v>
      </c>
      <c r="S81" s="8">
        <v>389.94568999999996</v>
      </c>
      <c r="T81" s="8">
        <v>429.64247999999998</v>
      </c>
      <c r="U81" s="8">
        <v>483.76650000000001</v>
      </c>
      <c r="V81" s="8">
        <v>537.80146500000001</v>
      </c>
      <c r="W81" s="8">
        <v>587.28122000000008</v>
      </c>
      <c r="X81" s="8">
        <v>644.19200000000001</v>
      </c>
      <c r="Y81" s="8">
        <v>691.47322000000008</v>
      </c>
      <c r="Z81" s="8">
        <v>736.91363999999999</v>
      </c>
      <c r="AA81" s="8">
        <v>778.93251999999995</v>
      </c>
    </row>
    <row r="82" spans="1:27">
      <c r="A82" s="16" t="s">
        <v>25</v>
      </c>
      <c r="B82" s="16" t="s">
        <v>6</v>
      </c>
      <c r="C82" s="8">
        <v>0.109666658616751</v>
      </c>
      <c r="D82" s="8">
        <v>8.4000928338000005E-2</v>
      </c>
      <c r="E82" s="8">
        <v>1.1204694429999999E-6</v>
      </c>
      <c r="F82" s="8">
        <v>264.81989002371995</v>
      </c>
      <c r="G82" s="8">
        <v>1.291684284E-6</v>
      </c>
      <c r="H82" s="8">
        <v>1.38436124E-6</v>
      </c>
      <c r="I82" s="8">
        <v>0.99600158700000008</v>
      </c>
      <c r="J82" s="8">
        <v>1.674233578E-6</v>
      </c>
      <c r="K82" s="8">
        <v>1.4903651900000001E-6</v>
      </c>
      <c r="L82" s="8">
        <v>0.17762631849798299</v>
      </c>
      <c r="M82" s="8">
        <v>0.209001669</v>
      </c>
      <c r="N82" s="8">
        <v>2.7892184970000002</v>
      </c>
      <c r="O82" s="8">
        <v>1.5554460521445059</v>
      </c>
      <c r="P82" s="8">
        <v>2.7451266295456249</v>
      </c>
      <c r="Q82" s="8">
        <v>0.68259118564029497</v>
      </c>
      <c r="R82" s="8">
        <v>3.0610720279999999</v>
      </c>
      <c r="S82" s="8">
        <v>0.93560988071997997</v>
      </c>
      <c r="T82" s="8">
        <v>13.730614254999999</v>
      </c>
      <c r="U82" s="8">
        <v>6.4878895600000011</v>
      </c>
      <c r="V82" s="8">
        <v>10.36150138473484</v>
      </c>
      <c r="W82" s="8">
        <v>4.6760054699999998</v>
      </c>
      <c r="X82" s="8">
        <v>8.2589349753315204</v>
      </c>
      <c r="Y82" s="8">
        <v>12.24863453</v>
      </c>
      <c r="Z82" s="8">
        <v>16.181419011935706</v>
      </c>
      <c r="AA82" s="8">
        <v>9.4343718611174143</v>
      </c>
    </row>
    <row r="83" spans="1:27">
      <c r="A83" s="77" t="s">
        <v>82</v>
      </c>
      <c r="B83" s="77"/>
      <c r="C83" s="67">
        <v>10681.005035979353</v>
      </c>
      <c r="D83" s="67">
        <v>11085.128116960381</v>
      </c>
      <c r="E83" s="67">
        <v>11587.617488279726</v>
      </c>
      <c r="F83" s="67">
        <v>16659.400622912759</v>
      </c>
      <c r="G83" s="67">
        <v>14974.6445434826</v>
      </c>
      <c r="H83" s="67">
        <v>15204.691968430727</v>
      </c>
      <c r="I83" s="67">
        <v>14739.712635675798</v>
      </c>
      <c r="J83" s="67">
        <v>14407.195941198601</v>
      </c>
      <c r="K83" s="67">
        <v>12244.249611078543</v>
      </c>
      <c r="L83" s="67">
        <v>12077.025905163779</v>
      </c>
      <c r="M83" s="67">
        <v>11891.635719175178</v>
      </c>
      <c r="N83" s="67">
        <v>11169.719893754709</v>
      </c>
      <c r="O83" s="67">
        <v>11234.89183436719</v>
      </c>
      <c r="P83" s="67">
        <v>10413.399379777618</v>
      </c>
      <c r="Q83" s="67">
        <v>10902.430613922643</v>
      </c>
      <c r="R83" s="67">
        <v>11129.729493911869</v>
      </c>
      <c r="S83" s="67">
        <v>12166.431265112018</v>
      </c>
      <c r="T83" s="67">
        <v>14539.654120224224</v>
      </c>
      <c r="U83" s="67">
        <v>15641.104340316762</v>
      </c>
      <c r="V83" s="67">
        <v>15791.838222590055</v>
      </c>
      <c r="W83" s="67">
        <v>16189.066527765981</v>
      </c>
      <c r="X83" s="67">
        <v>18038.008362158376</v>
      </c>
      <c r="Y83" s="67">
        <v>17862.26533733062</v>
      </c>
      <c r="Z83" s="67">
        <v>17723.565185426141</v>
      </c>
      <c r="AA83" s="67">
        <v>19163.528555662495</v>
      </c>
    </row>
    <row r="84" spans="1:27">
      <c r="A84" s="19"/>
      <c r="B84" s="19"/>
    </row>
    <row r="85" spans="1:27">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87</v>
      </c>
      <c r="X85" s="7" t="s">
        <v>88</v>
      </c>
      <c r="Y85" s="7" t="s">
        <v>91</v>
      </c>
      <c r="Z85" s="7" t="s">
        <v>92</v>
      </c>
      <c r="AA85" s="7" t="s">
        <v>215</v>
      </c>
    </row>
    <row r="86" spans="1:27">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7</v>
      </c>
      <c r="C88" s="8">
        <v>1.3660235E-6</v>
      </c>
      <c r="D88" s="8">
        <v>1.3723313E-6</v>
      </c>
      <c r="E88" s="8">
        <v>1.3766967E-6</v>
      </c>
      <c r="F88" s="8">
        <v>1.0662019E-6</v>
      </c>
      <c r="G88" s="8">
        <v>3.5269001999999999E-6</v>
      </c>
      <c r="H88" s="8">
        <v>3.6364342999999999E-6</v>
      </c>
      <c r="I88" s="8">
        <v>4.2837290000000003E-6</v>
      </c>
      <c r="J88" s="8">
        <v>4.4471880000000001E-6</v>
      </c>
      <c r="K88" s="8">
        <v>4.8467709999999997E-6</v>
      </c>
      <c r="L88" s="8">
        <v>4.85363E-6</v>
      </c>
      <c r="M88" s="8">
        <v>5.0490350000000002E-6</v>
      </c>
      <c r="N88" s="8">
        <v>5.8902809999999999E-6</v>
      </c>
      <c r="O88" s="8">
        <v>6.0547376999999998E-6</v>
      </c>
      <c r="P88" s="8">
        <v>6.9089309999999998E-6</v>
      </c>
      <c r="Q88" s="8">
        <v>7.2220304999999997E-6</v>
      </c>
      <c r="R88" s="8">
        <v>8.5695830000000002E-6</v>
      </c>
      <c r="S88" s="8">
        <v>8.8892329999999998E-6</v>
      </c>
      <c r="T88" s="8">
        <v>1.0767858000000001E-5</v>
      </c>
      <c r="U88" s="8">
        <v>1.1830619E-5</v>
      </c>
      <c r="V88" s="8">
        <v>1.1885232E-5</v>
      </c>
      <c r="W88" s="8">
        <v>1.3232249000000001E-5</v>
      </c>
      <c r="X88" s="8">
        <v>1.3288436E-5</v>
      </c>
      <c r="Y88" s="8">
        <v>1.6227403000000001E-5</v>
      </c>
      <c r="Z88" s="8">
        <v>1.6479098000000001E-5</v>
      </c>
      <c r="AA88" s="8">
        <v>1.8076174E-5</v>
      </c>
    </row>
    <row r="89" spans="1:27">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4</v>
      </c>
      <c r="C90" s="8">
        <v>2.6326485000000002E-6</v>
      </c>
      <c r="D90" s="8">
        <v>2.7269726700000005E-6</v>
      </c>
      <c r="E90" s="8">
        <v>2.9961886100000002E-6</v>
      </c>
      <c r="F90" s="8">
        <v>7.2309984838629993E-2</v>
      </c>
      <c r="G90" s="8">
        <v>2.1992581404183</v>
      </c>
      <c r="H90" s="8">
        <v>2.6325967052150002E-2</v>
      </c>
      <c r="I90" s="8">
        <v>1.9286957844572998</v>
      </c>
      <c r="J90" s="8">
        <v>3.0236946179540003</v>
      </c>
      <c r="K90" s="8">
        <v>15.9144388889785</v>
      </c>
      <c r="L90" s="8">
        <v>5.7844261027827999</v>
      </c>
      <c r="M90" s="8">
        <v>9.6396212104400991</v>
      </c>
      <c r="N90" s="8">
        <v>22.124446493096301</v>
      </c>
      <c r="O90" s="8">
        <v>40.205407526280396</v>
      </c>
      <c r="P90" s="8">
        <v>52.776635827218598</v>
      </c>
      <c r="Q90" s="8">
        <v>19.988896020572</v>
      </c>
      <c r="R90" s="8">
        <v>30.826512952092397</v>
      </c>
      <c r="S90" s="8">
        <v>27.085476959035699</v>
      </c>
      <c r="T90" s="8">
        <v>27.410919697561699</v>
      </c>
      <c r="U90" s="8">
        <v>9.8793311913869992</v>
      </c>
      <c r="V90" s="8">
        <v>11.8456098803378</v>
      </c>
      <c r="W90" s="8">
        <v>15.0713438623676</v>
      </c>
      <c r="X90" s="8">
        <v>34.206246733731497</v>
      </c>
      <c r="Y90" s="8">
        <v>48.947013235759002</v>
      </c>
      <c r="Z90" s="8">
        <v>56.561536513727503</v>
      </c>
      <c r="AA90" s="8">
        <v>1.17440632E-5</v>
      </c>
    </row>
    <row r="91" spans="1:27">
      <c r="A91" s="16" t="s">
        <v>26</v>
      </c>
      <c r="B91" s="16" t="s">
        <v>2</v>
      </c>
      <c r="C91" s="8">
        <v>6907.8923999999997</v>
      </c>
      <c r="D91" s="8">
        <v>6155.4119099999998</v>
      </c>
      <c r="E91" s="8">
        <v>6704.9304160000011</v>
      </c>
      <c r="F91" s="8">
        <v>7279.4873900000011</v>
      </c>
      <c r="G91" s="8">
        <v>9426.5777400000006</v>
      </c>
      <c r="H91" s="8">
        <v>8551.09022</v>
      </c>
      <c r="I91" s="8">
        <v>9469.6961400000018</v>
      </c>
      <c r="J91" s="8">
        <v>9302.2181700000001</v>
      </c>
      <c r="K91" s="8">
        <v>8820.8044100000006</v>
      </c>
      <c r="L91" s="8">
        <v>7520.6992300000002</v>
      </c>
      <c r="M91" s="8">
        <v>7738.8775100000003</v>
      </c>
      <c r="N91" s="8">
        <v>8944.3074600000018</v>
      </c>
      <c r="O91" s="8">
        <v>8415.7168399999991</v>
      </c>
      <c r="P91" s="8">
        <v>7997.1616800000011</v>
      </c>
      <c r="Q91" s="8">
        <v>7237.8062850000006</v>
      </c>
      <c r="R91" s="8">
        <v>8198.8441199999979</v>
      </c>
      <c r="S91" s="8">
        <v>8824.4982600000003</v>
      </c>
      <c r="T91" s="8">
        <v>8779.2871699999996</v>
      </c>
      <c r="U91" s="8">
        <v>7962.1265099999991</v>
      </c>
      <c r="V91" s="8">
        <v>8455.4729900000002</v>
      </c>
      <c r="W91" s="8">
        <v>9281.2388900000005</v>
      </c>
      <c r="X91" s="8">
        <v>9555.0370800000001</v>
      </c>
      <c r="Y91" s="8">
        <v>9059.1487099999995</v>
      </c>
      <c r="Z91" s="8">
        <v>8746.3378599999996</v>
      </c>
      <c r="AA91" s="8">
        <v>9245.1378499999992</v>
      </c>
    </row>
    <row r="92" spans="1:27">
      <c r="A92" s="16" t="s">
        <v>26</v>
      </c>
      <c r="B92" s="16" t="s">
        <v>90</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26</v>
      </c>
      <c r="B93" s="16" t="s">
        <v>9</v>
      </c>
      <c r="C93" s="8">
        <v>3003.5711153349639</v>
      </c>
      <c r="D93" s="8">
        <v>4279.7120964099522</v>
      </c>
      <c r="E93" s="8">
        <v>4471.086542129764</v>
      </c>
      <c r="F93" s="8">
        <v>6033.7591733571126</v>
      </c>
      <c r="G93" s="8">
        <v>6028.5949518327398</v>
      </c>
      <c r="H93" s="8">
        <v>6656.8085095789602</v>
      </c>
      <c r="I93" s="8">
        <v>6808.7826593571626</v>
      </c>
      <c r="J93" s="8">
        <v>6804.3560246536945</v>
      </c>
      <c r="K93" s="8">
        <v>6963.6692538842426</v>
      </c>
      <c r="L93" s="8">
        <v>6746.9517695995019</v>
      </c>
      <c r="M93" s="8">
        <v>7725.2986045008465</v>
      </c>
      <c r="N93" s="8">
        <v>7650.5761935601668</v>
      </c>
      <c r="O93" s="8">
        <v>8033.8917328147982</v>
      </c>
      <c r="P93" s="8">
        <v>7332.6238759060307</v>
      </c>
      <c r="Q93" s="8">
        <v>7491.926740113402</v>
      </c>
      <c r="R93" s="8">
        <v>8043.6875126969917</v>
      </c>
      <c r="S93" s="8">
        <v>8219.2724140903738</v>
      </c>
      <c r="T93" s="8">
        <v>8955.3375055008546</v>
      </c>
      <c r="U93" s="8">
        <v>8843.5755887399646</v>
      </c>
      <c r="V93" s="8">
        <v>9667.0694950370489</v>
      </c>
      <c r="W93" s="8">
        <v>9362.0091696853942</v>
      </c>
      <c r="X93" s="8">
        <v>9838.4754175623639</v>
      </c>
      <c r="Y93" s="8">
        <v>8904.3446122086079</v>
      </c>
      <c r="Z93" s="8">
        <v>9487.8506807608173</v>
      </c>
      <c r="AA93" s="8">
        <v>9029.8896732788053</v>
      </c>
    </row>
    <row r="94" spans="1:27">
      <c r="A94" s="16" t="s">
        <v>26</v>
      </c>
      <c r="B94" s="16" t="s">
        <v>8</v>
      </c>
      <c r="C94" s="8">
        <v>3.4281387399999998E-6</v>
      </c>
      <c r="D94" s="8">
        <v>4.2851710600000005E-6</v>
      </c>
      <c r="E94" s="8">
        <v>4.6292341699999997E-6</v>
      </c>
      <c r="F94" s="8">
        <v>6.3563974499999997E-6</v>
      </c>
      <c r="G94" s="8">
        <v>6.8873401000000003E-6</v>
      </c>
      <c r="H94" s="8">
        <v>9.3820704000000005E-6</v>
      </c>
      <c r="I94" s="8">
        <v>1.16466468E-5</v>
      </c>
      <c r="J94" s="8">
        <v>1.3559581900000001E-5</v>
      </c>
      <c r="K94" s="8">
        <v>1.20319206E-5</v>
      </c>
      <c r="L94" s="8">
        <v>1.2159404E-5</v>
      </c>
      <c r="M94" s="8">
        <v>1.2256602999999999E-5</v>
      </c>
      <c r="N94" s="8">
        <v>1.13486781E-5</v>
      </c>
      <c r="O94" s="8">
        <v>1.19027126E-5</v>
      </c>
      <c r="P94" s="8">
        <v>1.75077426E-5</v>
      </c>
      <c r="Q94" s="8">
        <v>1.6709233700000001E-5</v>
      </c>
      <c r="R94" s="8">
        <v>1.8499520800000002E-5</v>
      </c>
      <c r="S94" s="8">
        <v>2.2755508200000001E-5</v>
      </c>
      <c r="T94" s="8">
        <v>2.3225487499999999E-5</v>
      </c>
      <c r="U94" s="8">
        <v>2.4836809500000002E-5</v>
      </c>
      <c r="V94" s="8">
        <v>2.4955878599999999E-5</v>
      </c>
      <c r="W94" s="8">
        <v>2.4520779299999998E-5</v>
      </c>
      <c r="X94" s="8">
        <v>2.5668640999999999E-5</v>
      </c>
      <c r="Y94" s="8">
        <v>3.1284519E-5</v>
      </c>
      <c r="Z94" s="8">
        <v>2.9725510500000001E-5</v>
      </c>
      <c r="AA94" s="8">
        <v>3.3352868000000003E-5</v>
      </c>
    </row>
    <row r="95" spans="1:27">
      <c r="A95" s="16" t="s">
        <v>26</v>
      </c>
      <c r="B95" s="16" t="s">
        <v>83</v>
      </c>
      <c r="C95" s="8">
        <v>1.0112824299999999E-4</v>
      </c>
      <c r="D95" s="8">
        <v>1.058111165E-4</v>
      </c>
      <c r="E95" s="8">
        <v>1.0572182500000001E-4</v>
      </c>
      <c r="F95" s="8">
        <v>1.0746289900000001E-4</v>
      </c>
      <c r="G95" s="8">
        <v>1.0331910499999999E-4</v>
      </c>
      <c r="H95" s="8">
        <v>1.0198097E-4</v>
      </c>
      <c r="I95" s="8">
        <v>1.0086840299999999E-4</v>
      </c>
      <c r="J95" s="8">
        <v>1.04771716E-4</v>
      </c>
      <c r="K95" s="8">
        <v>1.17862931E-4</v>
      </c>
      <c r="L95" s="8">
        <v>1.33307256E-4</v>
      </c>
      <c r="M95" s="8">
        <v>1.4769391600000001E-4</v>
      </c>
      <c r="N95" s="8">
        <v>1.5917344500000001E-4</v>
      </c>
      <c r="O95" s="8">
        <v>1.78241839E-4</v>
      </c>
      <c r="P95" s="8">
        <v>2.0974962500000001E-4</v>
      </c>
      <c r="Q95" s="8">
        <v>2.2609348499999998E-4</v>
      </c>
      <c r="R95" s="8">
        <v>2.7743363999999999E-4</v>
      </c>
      <c r="S95" s="8">
        <v>2.6856796299999999E-4</v>
      </c>
      <c r="T95" s="8">
        <v>2.9924262100000003E-4</v>
      </c>
      <c r="U95" s="8">
        <v>3.2877738300000003E-4</v>
      </c>
      <c r="V95" s="8">
        <v>3.2935985499999999E-4</v>
      </c>
      <c r="W95" s="8">
        <v>3.4652216500000003E-4</v>
      </c>
      <c r="X95" s="8">
        <v>3.7303465600000004E-4</v>
      </c>
      <c r="Y95" s="8">
        <v>3.9822651000000003E-4</v>
      </c>
      <c r="Z95" s="8">
        <v>4.1460130999999996E-4</v>
      </c>
      <c r="AA95" s="8">
        <v>4.5151014999999996E-4</v>
      </c>
    </row>
    <row r="96" spans="1:27">
      <c r="A96" s="16" t="s">
        <v>26</v>
      </c>
      <c r="B96" s="16" t="s">
        <v>192</v>
      </c>
      <c r="C96" s="8">
        <v>0</v>
      </c>
      <c r="D96" s="8">
        <v>0</v>
      </c>
      <c r="E96" s="8">
        <v>3.00455936E-5</v>
      </c>
      <c r="F96" s="8">
        <v>3.0692419000000003E-5</v>
      </c>
      <c r="G96" s="8">
        <v>3.6946259500000002E-5</v>
      </c>
      <c r="H96" s="8">
        <v>3.8388381000000001E-5</v>
      </c>
      <c r="I96" s="8">
        <v>4.7674249499999997E-5</v>
      </c>
      <c r="J96" s="8">
        <v>5.0368069499999996E-5</v>
      </c>
      <c r="K96" s="8">
        <v>6.8462787000000009E-5</v>
      </c>
      <c r="L96" s="8">
        <v>7.1090578000000007E-5</v>
      </c>
      <c r="M96" s="8">
        <v>8.5925912999999999E-5</v>
      </c>
      <c r="N96" s="8">
        <v>1.07205778E-4</v>
      </c>
      <c r="O96" s="8">
        <v>1.4769184700000001E-4</v>
      </c>
      <c r="P96" s="8">
        <v>1.46910629E-4</v>
      </c>
      <c r="Q96" s="8">
        <v>1.73936426E-4</v>
      </c>
      <c r="R96" s="8">
        <v>288.97638804212403</v>
      </c>
      <c r="S96" s="8">
        <v>553.53140439796596</v>
      </c>
      <c r="T96" s="8">
        <v>765.76222740900789</v>
      </c>
      <c r="U96" s="8">
        <v>823.23136008247593</v>
      </c>
      <c r="V96" s="8">
        <v>775.53446055195707</v>
      </c>
      <c r="W96" s="8">
        <v>730.90229322035407</v>
      </c>
      <c r="X96" s="8">
        <v>809.40102525830002</v>
      </c>
      <c r="Y96" s="8">
        <v>777.00710257103697</v>
      </c>
      <c r="Z96" s="8">
        <v>774.72933653736004</v>
      </c>
      <c r="AA96" s="8">
        <v>1025.9387772634939</v>
      </c>
    </row>
    <row r="97" spans="1:27">
      <c r="A97" s="16" t="s">
        <v>26</v>
      </c>
      <c r="B97" s="16" t="s">
        <v>15</v>
      </c>
      <c r="C97" s="8">
        <v>1.7139294</v>
      </c>
      <c r="D97" s="8">
        <v>2.2138708</v>
      </c>
      <c r="E97" s="8">
        <v>2.0897874999999999</v>
      </c>
      <c r="F97" s="8">
        <v>3.011644</v>
      </c>
      <c r="G97" s="8">
        <v>4.5275881</v>
      </c>
      <c r="H97" s="8">
        <v>6.0461372999999998</v>
      </c>
      <c r="I97" s="8">
        <v>8.2957755000000013</v>
      </c>
      <c r="J97" s="8">
        <v>10.5058799</v>
      </c>
      <c r="K97" s="8">
        <v>15.510751000000001</v>
      </c>
      <c r="L97" s="8">
        <v>18.098355699999999</v>
      </c>
      <c r="M97" s="8">
        <v>24.179425999999999</v>
      </c>
      <c r="N97" s="8">
        <v>26.354745999999999</v>
      </c>
      <c r="O97" s="8">
        <v>31.370679000000003</v>
      </c>
      <c r="P97" s="8">
        <v>35.024068</v>
      </c>
      <c r="Q97" s="8">
        <v>38.178899999999999</v>
      </c>
      <c r="R97" s="8">
        <v>51.388775000000003</v>
      </c>
      <c r="S97" s="8">
        <v>55.045254</v>
      </c>
      <c r="T97" s="8">
        <v>56.73583</v>
      </c>
      <c r="U97" s="8">
        <v>70.194205999999994</v>
      </c>
      <c r="V97" s="8">
        <v>81.988123999999999</v>
      </c>
      <c r="W97" s="8">
        <v>87.324214000000012</v>
      </c>
      <c r="X97" s="8">
        <v>100.45652100000001</v>
      </c>
      <c r="Y97" s="8">
        <v>115.66711599999999</v>
      </c>
      <c r="Z97" s="8">
        <v>124.73893099999999</v>
      </c>
      <c r="AA97" s="8">
        <v>134.86638250000001</v>
      </c>
    </row>
    <row r="98" spans="1:27">
      <c r="A98" s="16" t="s">
        <v>26</v>
      </c>
      <c r="B98" s="16" t="s">
        <v>6</v>
      </c>
      <c r="C98" s="8">
        <v>2.6711779999999999E-7</v>
      </c>
      <c r="D98" s="8">
        <v>2.8675095E-7</v>
      </c>
      <c r="E98" s="8">
        <v>3.0619029999999999E-7</v>
      </c>
      <c r="F98" s="8">
        <v>3.4424549999999998E-2</v>
      </c>
      <c r="G98" s="8">
        <v>3.5533536999999999E-7</v>
      </c>
      <c r="H98" s="8">
        <v>3.8284699999999999E-7</v>
      </c>
      <c r="I98" s="8">
        <v>1.6000414000000001E-2</v>
      </c>
      <c r="J98" s="8">
        <v>4.4553336999999999E-7</v>
      </c>
      <c r="K98" s="8">
        <v>4.7791370000000005E-7</v>
      </c>
      <c r="L98" s="8">
        <v>5.0195666000000004E-7</v>
      </c>
      <c r="M98" s="8">
        <v>5.3572569999999996E-7</v>
      </c>
      <c r="N98" s="8">
        <v>5.8652796000000001E-7</v>
      </c>
      <c r="O98" s="8">
        <v>6.1585290000000004E-7</v>
      </c>
      <c r="P98" s="8">
        <v>6.7754404999999999E-7</v>
      </c>
      <c r="Q98" s="8">
        <v>7.2424733999999998E-7</v>
      </c>
      <c r="R98" s="8">
        <v>3.0000784999999999E-2</v>
      </c>
      <c r="S98" s="8">
        <v>8.5024760000000001E-7</v>
      </c>
      <c r="T98" s="8">
        <v>2.4000938999999999E-2</v>
      </c>
      <c r="U98" s="8">
        <v>0.17100093999999999</v>
      </c>
      <c r="V98" s="8">
        <v>1.0238815000000001E-6</v>
      </c>
      <c r="W98" s="8">
        <v>3.3001139999999998E-2</v>
      </c>
      <c r="X98" s="8">
        <v>1.2001223E-2</v>
      </c>
      <c r="Y98" s="8">
        <v>6.0013834999999996E-3</v>
      </c>
      <c r="Z98" s="8">
        <v>1.4936948E-6</v>
      </c>
      <c r="AA98" s="8">
        <v>6.0001525999999999E-2</v>
      </c>
    </row>
    <row r="99" spans="1:27">
      <c r="A99" s="77" t="s">
        <v>82</v>
      </c>
      <c r="B99" s="77"/>
      <c r="C99" s="67">
        <v>9913.1775535571378</v>
      </c>
      <c r="D99" s="67">
        <v>10437.337991692293</v>
      </c>
      <c r="E99" s="67">
        <v>11178.106890705492</v>
      </c>
      <c r="F99" s="67">
        <v>13316.365087469871</v>
      </c>
      <c r="G99" s="67">
        <v>15461.899689108099</v>
      </c>
      <c r="H99" s="67">
        <v>15213.971346616714</v>
      </c>
      <c r="I99" s="67">
        <v>16288.719435528652</v>
      </c>
      <c r="J99" s="67">
        <v>16120.103942763739</v>
      </c>
      <c r="K99" s="67">
        <v>15815.899057455546</v>
      </c>
      <c r="L99" s="67">
        <v>14291.53400331511</v>
      </c>
      <c r="M99" s="67">
        <v>15497.995413172479</v>
      </c>
      <c r="N99" s="67">
        <v>16643.363130257978</v>
      </c>
      <c r="O99" s="67">
        <v>16521.185003848066</v>
      </c>
      <c r="P99" s="67">
        <v>15417.586641487722</v>
      </c>
      <c r="Q99" s="67">
        <v>14787.901245819396</v>
      </c>
      <c r="R99" s="67">
        <v>16613.753613978948</v>
      </c>
      <c r="S99" s="67">
        <v>17679.43311051033</v>
      </c>
      <c r="T99" s="67">
        <v>18584.557986782387</v>
      </c>
      <c r="U99" s="67">
        <v>17709.178362398638</v>
      </c>
      <c r="V99" s="67">
        <v>18991.911046694189</v>
      </c>
      <c r="W99" s="67">
        <v>19476.579296183307</v>
      </c>
      <c r="X99" s="67">
        <v>20337.588703769125</v>
      </c>
      <c r="Y99" s="67">
        <v>18905.12100113734</v>
      </c>
      <c r="Z99" s="67">
        <v>19190.218807111516</v>
      </c>
      <c r="AA99" s="67">
        <v>19435.893199251554</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87</v>
      </c>
      <c r="X103" s="7" t="s">
        <v>88</v>
      </c>
      <c r="Y103" s="7" t="s">
        <v>91</v>
      </c>
      <c r="Z103" s="7" t="s">
        <v>92</v>
      </c>
      <c r="AA103" s="7" t="s">
        <v>215</v>
      </c>
    </row>
    <row r="104" spans="1:27">
      <c r="A104" s="16" t="s">
        <v>16</v>
      </c>
      <c r="B104" s="16" t="s">
        <v>207</v>
      </c>
      <c r="C104" s="8">
        <v>1856.7831870390669</v>
      </c>
      <c r="D104" s="8">
        <v>3765.7236396153226</v>
      </c>
      <c r="E104" s="8">
        <v>4487.5592359326929</v>
      </c>
      <c r="F104" s="8">
        <v>10075.252908598603</v>
      </c>
      <c r="G104" s="8">
        <v>11104.888281321182</v>
      </c>
      <c r="H104" s="8">
        <v>10711.716016183391</v>
      </c>
      <c r="I104" s="8">
        <v>11168.905395152033</v>
      </c>
      <c r="J104" s="8">
        <v>11099.553498613011</v>
      </c>
      <c r="K104" s="8">
        <v>11997.201612128209</v>
      </c>
      <c r="L104" s="8">
        <v>11962.077382083637</v>
      </c>
      <c r="M104" s="8">
        <v>12333.002250359132</v>
      </c>
      <c r="N104" s="8">
        <v>12206.290412337667</v>
      </c>
      <c r="O104" s="8">
        <v>12257.908096448295</v>
      </c>
      <c r="P104" s="8">
        <v>12056.837416777449</v>
      </c>
      <c r="Q104" s="8">
        <v>11350.690350269299</v>
      </c>
      <c r="R104" s="8">
        <v>13070.073334858884</v>
      </c>
      <c r="S104" s="8">
        <v>13507.090069431642</v>
      </c>
      <c r="T104" s="8">
        <v>14742.222562236677</v>
      </c>
      <c r="U104" s="8">
        <v>15226.318000880585</v>
      </c>
      <c r="V104" s="8">
        <v>15416.526132365332</v>
      </c>
      <c r="W104" s="8">
        <v>15465.354363862323</v>
      </c>
      <c r="X104" s="8">
        <v>14397.604209892947</v>
      </c>
      <c r="Y104" s="8">
        <v>14939.019650242451</v>
      </c>
      <c r="Z104" s="8">
        <v>8398.3522156642102</v>
      </c>
      <c r="AA104" s="8">
        <v>12788.08330335127</v>
      </c>
    </row>
    <row r="105" spans="1:27" collapsed="1">
      <c r="A105" s="16" t="s">
        <v>16</v>
      </c>
      <c r="B105" s="16" t="s">
        <v>193</v>
      </c>
      <c r="C105" s="8">
        <v>3471.1893656341558</v>
      </c>
      <c r="D105" s="8">
        <v>3586.2244760676149</v>
      </c>
      <c r="E105" s="8">
        <v>3830.7309541239742</v>
      </c>
      <c r="F105" s="8">
        <v>4117.9318044646598</v>
      </c>
      <c r="G105" s="8">
        <v>14608.926116257011</v>
      </c>
      <c r="H105" s="8">
        <v>13889.48847082638</v>
      </c>
      <c r="I105" s="8">
        <v>15155.090729491798</v>
      </c>
      <c r="J105" s="8">
        <v>15569.654122651551</v>
      </c>
      <c r="K105" s="8">
        <v>15721.914393674422</v>
      </c>
      <c r="L105" s="8">
        <v>16214.213440599942</v>
      </c>
      <c r="M105" s="8">
        <v>17128.785006433041</v>
      </c>
      <c r="N105" s="8">
        <v>16266.286927160123</v>
      </c>
      <c r="O105" s="8">
        <v>15969.431232199006</v>
      </c>
      <c r="P105" s="8">
        <v>16388.888546211827</v>
      </c>
      <c r="Q105" s="8">
        <v>15406.95446488324</v>
      </c>
      <c r="R105" s="8">
        <v>16524.827900986635</v>
      </c>
      <c r="S105" s="8">
        <v>16591.874032525855</v>
      </c>
      <c r="T105" s="8">
        <v>16040.301497623461</v>
      </c>
      <c r="U105" s="8">
        <v>17438.352767979672</v>
      </c>
      <c r="V105" s="8">
        <v>17309.585332306473</v>
      </c>
      <c r="W105" s="8">
        <v>14778.229686894545</v>
      </c>
      <c r="X105" s="8">
        <v>14800.416449408967</v>
      </c>
      <c r="Y105" s="8">
        <v>15276.143417283654</v>
      </c>
      <c r="Z105" s="8">
        <v>15248.097859380598</v>
      </c>
      <c r="AA105" s="8">
        <v>15887.397986745795</v>
      </c>
    </row>
    <row r="106" spans="1:27">
      <c r="A106" s="16" t="s">
        <v>16</v>
      </c>
      <c r="B106" s="16" t="s">
        <v>93</v>
      </c>
      <c r="C106" s="8">
        <v>240.33558830000001</v>
      </c>
      <c r="D106" s="8">
        <v>269.68627700000002</v>
      </c>
      <c r="E106" s="8">
        <v>290.7916353</v>
      </c>
      <c r="F106" s="8">
        <v>278.68842239999998</v>
      </c>
      <c r="G106" s="8">
        <v>415.0133859</v>
      </c>
      <c r="H106" s="8">
        <v>564.4258751000001</v>
      </c>
      <c r="I106" s="8">
        <v>772.36746669999991</v>
      </c>
      <c r="J106" s="8">
        <v>1004.7489223</v>
      </c>
      <c r="K106" s="8">
        <v>1269.0399009999999</v>
      </c>
      <c r="L106" s="8">
        <v>1562.9508190000001</v>
      </c>
      <c r="M106" s="8">
        <v>1952.8005859999998</v>
      </c>
      <c r="N106" s="8">
        <v>2341.8008930000001</v>
      </c>
      <c r="O106" s="8">
        <v>2778.8504440000002</v>
      </c>
      <c r="P106" s="8">
        <v>3230.612701</v>
      </c>
      <c r="Q106" s="8">
        <v>3589.2775890000003</v>
      </c>
      <c r="R106" s="8">
        <v>4274.4932069999995</v>
      </c>
      <c r="S106" s="8">
        <v>4888.8103675000002</v>
      </c>
      <c r="T106" s="8">
        <v>5439.5807184999994</v>
      </c>
      <c r="U106" s="8">
        <v>6276.5544579999996</v>
      </c>
      <c r="V106" s="8">
        <v>7143.2486475000005</v>
      </c>
      <c r="W106" s="8">
        <v>7633.2087399999991</v>
      </c>
      <c r="X106" s="8">
        <v>8822.118966</v>
      </c>
      <c r="Y106" s="8">
        <v>9623.6690070000004</v>
      </c>
      <c r="Z106" s="8">
        <v>10394.684423000001</v>
      </c>
      <c r="AA106" s="8">
        <v>10954.358263</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87</v>
      </c>
      <c r="X108" s="7" t="s">
        <v>88</v>
      </c>
      <c r="Y108" s="7" t="s">
        <v>91</v>
      </c>
      <c r="Z108" s="7" t="s">
        <v>92</v>
      </c>
      <c r="AA108" s="7" t="s">
        <v>215</v>
      </c>
    </row>
    <row r="109" spans="1:27">
      <c r="A109" s="16" t="s">
        <v>22</v>
      </c>
      <c r="B109" s="16" t="s">
        <v>207</v>
      </c>
      <c r="C109" s="8">
        <v>373.12698590057306</v>
      </c>
      <c r="D109" s="8">
        <v>1342.131471234419</v>
      </c>
      <c r="E109" s="8">
        <v>1334.899085409402</v>
      </c>
      <c r="F109" s="8">
        <v>5319.4198826948605</v>
      </c>
      <c r="G109" s="8">
        <v>5867.4132206789245</v>
      </c>
      <c r="H109" s="8">
        <v>5648.4929563285314</v>
      </c>
      <c r="I109" s="8">
        <v>5836.3945630417702</v>
      </c>
      <c r="J109" s="8">
        <v>5758.4039601915483</v>
      </c>
      <c r="K109" s="8">
        <v>5704.5931656423945</v>
      </c>
      <c r="L109" s="8">
        <v>5825.8068725991652</v>
      </c>
      <c r="M109" s="8">
        <v>5907.9450831432096</v>
      </c>
      <c r="N109" s="8">
        <v>5850.99964436152</v>
      </c>
      <c r="O109" s="8">
        <v>5930.3502654121403</v>
      </c>
      <c r="P109" s="8">
        <v>5845.3853964753753</v>
      </c>
      <c r="Q109" s="8">
        <v>5639.7126727588693</v>
      </c>
      <c r="R109" s="8">
        <v>5741.8407444780478</v>
      </c>
      <c r="S109" s="8">
        <v>5719.1498435378753</v>
      </c>
      <c r="T109" s="8">
        <v>5566.8318875186997</v>
      </c>
      <c r="U109" s="8">
        <v>5818.1041782906705</v>
      </c>
      <c r="V109" s="8">
        <v>5826.4972935394999</v>
      </c>
      <c r="W109" s="8">
        <v>5147.3682669366062</v>
      </c>
      <c r="X109" s="8">
        <v>4595.8521115038602</v>
      </c>
      <c r="Y109" s="8">
        <v>4465.6006581847296</v>
      </c>
      <c r="Z109" s="8">
        <v>307.50115775695002</v>
      </c>
      <c r="AA109" s="8">
        <v>311.05613446962002</v>
      </c>
    </row>
    <row r="110" spans="1:27">
      <c r="A110" s="16" t="s">
        <v>22</v>
      </c>
      <c r="B110" s="16" t="s">
        <v>193</v>
      </c>
      <c r="C110" s="8">
        <v>2400.2997599999999</v>
      </c>
      <c r="D110" s="8">
        <v>2510.9064699999999</v>
      </c>
      <c r="E110" s="8">
        <v>2850.5989387262853</v>
      </c>
      <c r="F110" s="8">
        <v>3146.7775582904878</v>
      </c>
      <c r="G110" s="8">
        <v>7526.5347768679212</v>
      </c>
      <c r="H110" s="8">
        <v>7233.2018470883022</v>
      </c>
      <c r="I110" s="8">
        <v>7776.2408747166492</v>
      </c>
      <c r="J110" s="8">
        <v>7955.6650633421004</v>
      </c>
      <c r="K110" s="8">
        <v>7456.5294952813283</v>
      </c>
      <c r="L110" s="8">
        <v>7974.4679608944489</v>
      </c>
      <c r="M110" s="8">
        <v>8853.2414379647671</v>
      </c>
      <c r="N110" s="8">
        <v>8239.8773741283421</v>
      </c>
      <c r="O110" s="8">
        <v>7831.0367235455087</v>
      </c>
      <c r="P110" s="8">
        <v>8168.7055347084215</v>
      </c>
      <c r="Q110" s="8">
        <v>7346.8028131333194</v>
      </c>
      <c r="R110" s="8">
        <v>7985.6976819945985</v>
      </c>
      <c r="S110" s="8">
        <v>7866.2106784817479</v>
      </c>
      <c r="T110" s="8">
        <v>7243.9532930422829</v>
      </c>
      <c r="U110" s="8">
        <v>8353.2609855028022</v>
      </c>
      <c r="V110" s="8">
        <v>8358.4360508021582</v>
      </c>
      <c r="W110" s="8">
        <v>7041.4841750676405</v>
      </c>
      <c r="X110" s="8">
        <v>6420.2437324822931</v>
      </c>
      <c r="Y110" s="8">
        <v>6949.8479755319922</v>
      </c>
      <c r="Z110" s="8">
        <v>6676.447087554192</v>
      </c>
      <c r="AA110" s="8">
        <v>7117.5925593142083</v>
      </c>
    </row>
    <row r="111" spans="1:27">
      <c r="A111" s="16" t="s">
        <v>22</v>
      </c>
      <c r="B111" s="16" t="s">
        <v>93</v>
      </c>
      <c r="C111" s="8">
        <v>92.995350000000002</v>
      </c>
      <c r="D111" s="8">
        <v>107.57397</v>
      </c>
      <c r="E111" s="8">
        <v>117.55126</v>
      </c>
      <c r="F111" s="8">
        <v>113.30034000000001</v>
      </c>
      <c r="G111" s="8">
        <v>158.15476999999998</v>
      </c>
      <c r="H111" s="8">
        <v>214.64978400000001</v>
      </c>
      <c r="I111" s="8">
        <v>281.37184999999999</v>
      </c>
      <c r="J111" s="8">
        <v>362.74567000000002</v>
      </c>
      <c r="K111" s="8">
        <v>448.50766999999996</v>
      </c>
      <c r="L111" s="8">
        <v>557.43073000000004</v>
      </c>
      <c r="M111" s="8">
        <v>678.53057999999999</v>
      </c>
      <c r="N111" s="8">
        <v>829.20074</v>
      </c>
      <c r="O111" s="8">
        <v>988.32352999999989</v>
      </c>
      <c r="P111" s="8">
        <v>1163.6707699999999</v>
      </c>
      <c r="Q111" s="8">
        <v>1335.0853500000001</v>
      </c>
      <c r="R111" s="8">
        <v>1545.53233</v>
      </c>
      <c r="S111" s="8">
        <v>1770.2946899999999</v>
      </c>
      <c r="T111" s="8">
        <v>1981.4753999999998</v>
      </c>
      <c r="U111" s="8">
        <v>2296.00848</v>
      </c>
      <c r="V111" s="8">
        <v>2584.0969</v>
      </c>
      <c r="W111" s="8">
        <v>2743.4965199999997</v>
      </c>
      <c r="X111" s="8">
        <v>3160.9966999999997</v>
      </c>
      <c r="Y111" s="8">
        <v>3383.9734200000003</v>
      </c>
      <c r="Z111" s="8">
        <v>3578.6112600000001</v>
      </c>
      <c r="AA111" s="8">
        <v>3792.4718400000002</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87</v>
      </c>
      <c r="X113" s="7" t="s">
        <v>88</v>
      </c>
      <c r="Y113" s="7" t="s">
        <v>91</v>
      </c>
      <c r="Z113" s="7" t="s">
        <v>92</v>
      </c>
      <c r="AA113" s="7" t="s">
        <v>215</v>
      </c>
    </row>
    <row r="114" spans="1:27">
      <c r="A114" s="16" t="s">
        <v>23</v>
      </c>
      <c r="B114" s="16" t="s">
        <v>207</v>
      </c>
      <c r="C114" s="8">
        <v>191.15574257284499</v>
      </c>
      <c r="D114" s="8">
        <v>198.80636758355297</v>
      </c>
      <c r="E114" s="8">
        <v>205.50374640014201</v>
      </c>
      <c r="F114" s="8">
        <v>1398.1253927337</v>
      </c>
      <c r="G114" s="8">
        <v>1439.365540793415</v>
      </c>
      <c r="H114" s="8">
        <v>1425.716862739197</v>
      </c>
      <c r="I114" s="8">
        <v>1470.80470353126</v>
      </c>
      <c r="J114" s="8">
        <v>1464.5610142073281</v>
      </c>
      <c r="K114" s="8">
        <v>1453.77820122498</v>
      </c>
      <c r="L114" s="8">
        <v>1471.7684467762549</v>
      </c>
      <c r="M114" s="8">
        <v>1472.61068061637</v>
      </c>
      <c r="N114" s="8">
        <v>1461.11670593189</v>
      </c>
      <c r="O114" s="8">
        <v>1476.9204293649782</v>
      </c>
      <c r="P114" s="8">
        <v>1463.8744560341902</v>
      </c>
      <c r="Q114" s="8">
        <v>1447.9396404116301</v>
      </c>
      <c r="R114" s="8">
        <v>2281.81624711113</v>
      </c>
      <c r="S114" s="8">
        <v>2747.7373972223104</v>
      </c>
      <c r="T114" s="8">
        <v>3706.04886704008</v>
      </c>
      <c r="U114" s="8">
        <v>3773.6175296424499</v>
      </c>
      <c r="V114" s="8">
        <v>3747.4286400276051</v>
      </c>
      <c r="W114" s="8">
        <v>5034.6560911951901</v>
      </c>
      <c r="X114" s="8">
        <v>5229.82473201419</v>
      </c>
      <c r="Y114" s="8">
        <v>6794.5828085108606</v>
      </c>
      <c r="Z114" s="8">
        <v>5547.73274459815</v>
      </c>
      <c r="AA114" s="8">
        <v>8392.9443695979298</v>
      </c>
    </row>
    <row r="115" spans="1:27">
      <c r="A115" s="16" t="s">
        <v>23</v>
      </c>
      <c r="B115" s="16" t="s">
        <v>193</v>
      </c>
      <c r="C115" s="8">
        <v>1070.8896056341559</v>
      </c>
      <c r="D115" s="8">
        <v>1075.318006067615</v>
      </c>
      <c r="E115" s="8">
        <v>980.13195368181721</v>
      </c>
      <c r="F115" s="8">
        <v>971.15415284095786</v>
      </c>
      <c r="G115" s="8">
        <v>7082.3912254379202</v>
      </c>
      <c r="H115" s="8">
        <v>6656.2865066282429</v>
      </c>
      <c r="I115" s="8">
        <v>7378.8497268427009</v>
      </c>
      <c r="J115" s="8">
        <v>7613.9889270733011</v>
      </c>
      <c r="K115" s="8">
        <v>8265.3847382742588</v>
      </c>
      <c r="L115" s="8">
        <v>8239.7453138703768</v>
      </c>
      <c r="M115" s="8">
        <v>8275.543381535761</v>
      </c>
      <c r="N115" s="8">
        <v>8026.4093397001852</v>
      </c>
      <c r="O115" s="8">
        <v>8138.3942403440406</v>
      </c>
      <c r="P115" s="8">
        <v>8220.1827433081089</v>
      </c>
      <c r="Q115" s="8">
        <v>8060.1513452187128</v>
      </c>
      <c r="R115" s="8">
        <v>8155.7580680204428</v>
      </c>
      <c r="S115" s="8">
        <v>7996.0391694179852</v>
      </c>
      <c r="T115" s="8">
        <v>7785.8077067190961</v>
      </c>
      <c r="U115" s="8">
        <v>8009.2842326280725</v>
      </c>
      <c r="V115" s="8">
        <v>7921.0111261269767</v>
      </c>
      <c r="W115" s="8">
        <v>6784.5004699958317</v>
      </c>
      <c r="X115" s="8">
        <v>7305.5573502095849</v>
      </c>
      <c r="Y115" s="8">
        <v>7313.7607695571378</v>
      </c>
      <c r="Z115" s="8">
        <v>7541.5253729312653</v>
      </c>
      <c r="AA115" s="8">
        <v>7430.6305121040623</v>
      </c>
    </row>
    <row r="116" spans="1:27">
      <c r="A116" s="16" t="s">
        <v>23</v>
      </c>
      <c r="B116" s="16" t="s">
        <v>93</v>
      </c>
      <c r="C116" s="8">
        <v>35.194633000000003</v>
      </c>
      <c r="D116" s="8">
        <v>45.540349999999997</v>
      </c>
      <c r="E116" s="8">
        <v>56.142270000000003</v>
      </c>
      <c r="F116" s="8">
        <v>57.910240000000002</v>
      </c>
      <c r="G116" s="8">
        <v>91.814669999999992</v>
      </c>
      <c r="H116" s="8">
        <v>135.168747</v>
      </c>
      <c r="I116" s="8">
        <v>187.72565</v>
      </c>
      <c r="J116" s="8">
        <v>245.61072999999999</v>
      </c>
      <c r="K116" s="8">
        <v>309.40693999999996</v>
      </c>
      <c r="L116" s="8">
        <v>394.17766</v>
      </c>
      <c r="M116" s="8">
        <v>486.76319000000001</v>
      </c>
      <c r="N116" s="8">
        <v>588.34488499999998</v>
      </c>
      <c r="O116" s="8">
        <v>701.48815999999999</v>
      </c>
      <c r="P116" s="8">
        <v>827.12259999999992</v>
      </c>
      <c r="Q116" s="8">
        <v>962.55244000000005</v>
      </c>
      <c r="R116" s="8">
        <v>1124.4694199999999</v>
      </c>
      <c r="S116" s="8">
        <v>1289.1892</v>
      </c>
      <c r="T116" s="8">
        <v>1467.39933</v>
      </c>
      <c r="U116" s="8">
        <v>1663.52511</v>
      </c>
      <c r="V116" s="8">
        <v>1866.62987</v>
      </c>
      <c r="W116" s="8">
        <v>2057.0302200000001</v>
      </c>
      <c r="X116" s="8">
        <v>2313.43444</v>
      </c>
      <c r="Y116" s="8">
        <v>2540.0837200000001</v>
      </c>
      <c r="Z116" s="8">
        <v>2778.5757799999997</v>
      </c>
      <c r="AA116" s="8">
        <v>2921.9110000000001</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87</v>
      </c>
      <c r="X118" s="7" t="s">
        <v>88</v>
      </c>
      <c r="Y118" s="7" t="s">
        <v>91</v>
      </c>
      <c r="Z118" s="7" t="s">
        <v>92</v>
      </c>
      <c r="AA118" s="7" t="s">
        <v>215</v>
      </c>
    </row>
    <row r="119" spans="1:27">
      <c r="A119" s="16" t="s">
        <v>24</v>
      </c>
      <c r="B119" s="16" t="s">
        <v>207</v>
      </c>
      <c r="C119" s="8">
        <v>1058.380050999956</v>
      </c>
      <c r="D119" s="8">
        <v>1995.3316888027082</v>
      </c>
      <c r="E119" s="8">
        <v>2731.4710935529602</v>
      </c>
      <c r="F119" s="8">
        <v>2605.6696229018503</v>
      </c>
      <c r="G119" s="8">
        <v>2931.4711782207601</v>
      </c>
      <c r="H119" s="8">
        <v>2803.6741903759703</v>
      </c>
      <c r="I119" s="8">
        <v>2981.6552937597198</v>
      </c>
      <c r="J119" s="8">
        <v>3002.4738633347101</v>
      </c>
      <c r="K119" s="8">
        <v>3993.1398900970999</v>
      </c>
      <c r="L119" s="8">
        <v>3805.57202528175</v>
      </c>
      <c r="M119" s="8">
        <v>4061.1996776661304</v>
      </c>
      <c r="N119" s="8">
        <v>4020.3894684055999</v>
      </c>
      <c r="O119" s="8">
        <v>3964.9828635119597</v>
      </c>
      <c r="P119" s="8">
        <v>3868.0783310699503</v>
      </c>
      <c r="Q119" s="8">
        <v>3423.08820929897</v>
      </c>
      <c r="R119" s="8">
        <v>3608.0735820380501</v>
      </c>
      <c r="S119" s="8">
        <v>3636.5171449366399</v>
      </c>
      <c r="T119" s="8">
        <v>3528.3161978256003</v>
      </c>
      <c r="U119" s="8">
        <v>3628.3053804483598</v>
      </c>
      <c r="V119" s="8">
        <v>3795.9274437067302</v>
      </c>
      <c r="W119" s="8">
        <v>3359.8641980210004</v>
      </c>
      <c r="X119" s="8">
        <v>2671.6923643826003</v>
      </c>
      <c r="Y119" s="8">
        <v>1844.5618299599598</v>
      </c>
      <c r="Z119" s="8">
        <v>1401.5565857772501</v>
      </c>
      <c r="AA119" s="8">
        <v>1428.0825535435399</v>
      </c>
    </row>
    <row r="120" spans="1:27">
      <c r="A120" s="16" t="s">
        <v>24</v>
      </c>
      <c r="B120" s="16" t="s">
        <v>193</v>
      </c>
      <c r="C120" s="8">
        <v>0</v>
      </c>
      <c r="D120" s="8">
        <v>0</v>
      </c>
      <c r="E120" s="8">
        <v>1.5385532000000001E-5</v>
      </c>
      <c r="F120" s="8">
        <v>4.2076960599999997E-5</v>
      </c>
      <c r="G120" s="8">
        <v>5.1217634000000002E-5</v>
      </c>
      <c r="H120" s="8">
        <v>5.2166276000000003E-5</v>
      </c>
      <c r="I120" s="8">
        <v>5.0963561000000001E-5</v>
      </c>
      <c r="J120" s="8">
        <v>5.1743350999999996E-5</v>
      </c>
      <c r="K120" s="8">
        <v>5.4994231000000008E-5</v>
      </c>
      <c r="L120" s="8">
        <v>5.7226686999999997E-5</v>
      </c>
      <c r="M120" s="8">
        <v>5.6699300000000001E-5</v>
      </c>
      <c r="N120" s="8">
        <v>5.5254558999999999E-5</v>
      </c>
      <c r="O120" s="8">
        <v>5.6119701E-5</v>
      </c>
      <c r="P120" s="8">
        <v>5.7196631000000005E-5</v>
      </c>
      <c r="Q120" s="8">
        <v>5.7711851000000005E-5</v>
      </c>
      <c r="R120" s="8">
        <v>5.9684596999999993E-5</v>
      </c>
      <c r="S120" s="8">
        <v>5.9360999499999998E-5</v>
      </c>
      <c r="T120" s="8">
        <v>7.1728665999999997E-5</v>
      </c>
      <c r="U120" s="8">
        <v>7.8509118000000006E-5</v>
      </c>
      <c r="V120" s="8">
        <v>7.8039157999999995E-5</v>
      </c>
      <c r="W120" s="8">
        <v>8.0004302000000001E-5</v>
      </c>
      <c r="X120" s="8">
        <v>8.1656317999999995E-5</v>
      </c>
      <c r="Y120" s="8">
        <v>9.1413717000000009E-5</v>
      </c>
      <c r="Z120" s="8">
        <v>9.2210987999999996E-5</v>
      </c>
      <c r="AA120" s="8">
        <v>1.1028946500000001E-4</v>
      </c>
    </row>
    <row r="121" spans="1:27">
      <c r="A121" s="16" t="s">
        <v>24</v>
      </c>
      <c r="B121" s="16" t="s">
        <v>93</v>
      </c>
      <c r="C121" s="8">
        <v>44.179250000000003</v>
      </c>
      <c r="D121" s="8">
        <v>49.023853000000003</v>
      </c>
      <c r="E121" s="8">
        <v>52.549706</v>
      </c>
      <c r="F121" s="8">
        <v>51.101745999999999</v>
      </c>
      <c r="G121" s="8">
        <v>90.073025000000001</v>
      </c>
      <c r="H121" s="8">
        <v>121.88061500000001</v>
      </c>
      <c r="I121" s="8">
        <v>185.382184</v>
      </c>
      <c r="J121" s="8">
        <v>255.77638000000002</v>
      </c>
      <c r="K121" s="8">
        <v>344.87273000000005</v>
      </c>
      <c r="L121" s="8">
        <v>409.13346999999999</v>
      </c>
      <c r="M121" s="8">
        <v>544.99549999999999</v>
      </c>
      <c r="N121" s="8">
        <v>647.95920000000001</v>
      </c>
      <c r="O121" s="8">
        <v>767.13373000000001</v>
      </c>
      <c r="P121" s="8">
        <v>879.11604</v>
      </c>
      <c r="Q121" s="8">
        <v>889.5484899999999</v>
      </c>
      <c r="R121" s="8">
        <v>1133.7751499999999</v>
      </c>
      <c r="S121" s="8">
        <v>1305.23281</v>
      </c>
      <c r="T121" s="8">
        <v>1418.7228499999999</v>
      </c>
      <c r="U121" s="8">
        <v>1665.72225</v>
      </c>
      <c r="V121" s="8">
        <v>1961.4466</v>
      </c>
      <c r="W121" s="8">
        <v>2040.84548</v>
      </c>
      <c r="X121" s="8">
        <v>2469.6167599999999</v>
      </c>
      <c r="Y121" s="8">
        <v>2752.1322300000002</v>
      </c>
      <c r="Z121" s="8">
        <v>3022.7300999999998</v>
      </c>
      <c r="AA121" s="8">
        <v>3165.9672399999999</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87</v>
      </c>
      <c r="X123" s="7" t="s">
        <v>88</v>
      </c>
      <c r="Y123" s="7" t="s">
        <v>91</v>
      </c>
      <c r="Z123" s="7" t="s">
        <v>92</v>
      </c>
      <c r="AA123" s="7" t="s">
        <v>215</v>
      </c>
    </row>
    <row r="124" spans="1:27">
      <c r="A124" s="16" t="s">
        <v>25</v>
      </c>
      <c r="B124" s="16" t="s">
        <v>207</v>
      </c>
      <c r="C124" s="8">
        <v>234.12028736137</v>
      </c>
      <c r="D124" s="8">
        <v>229.45398625710303</v>
      </c>
      <c r="E124" s="8">
        <v>215.68518494178198</v>
      </c>
      <c r="F124" s="8">
        <v>752.03788256987605</v>
      </c>
      <c r="G124" s="8">
        <v>866.63821887915992</v>
      </c>
      <c r="H124" s="8">
        <v>833.83188552393506</v>
      </c>
      <c r="I124" s="8">
        <v>880.050714931436</v>
      </c>
      <c r="J124" s="8">
        <v>874.11453635827604</v>
      </c>
      <c r="K124" s="8">
        <v>845.69021504323507</v>
      </c>
      <c r="L124" s="8">
        <v>858.92987907351005</v>
      </c>
      <c r="M124" s="8">
        <v>891.24663329796999</v>
      </c>
      <c r="N124" s="8">
        <v>873.78440456803207</v>
      </c>
      <c r="O124" s="8">
        <v>885.65432627760993</v>
      </c>
      <c r="P124" s="8">
        <v>879.49898388279996</v>
      </c>
      <c r="Q124" s="8">
        <v>839.94955901276001</v>
      </c>
      <c r="R124" s="8">
        <v>1438.3424314615149</v>
      </c>
      <c r="S124" s="8">
        <v>1403.685364491625</v>
      </c>
      <c r="T124" s="8">
        <v>1941.025253988435</v>
      </c>
      <c r="U124" s="8">
        <v>2006.2905219742502</v>
      </c>
      <c r="V124" s="8">
        <v>2046.672363292786</v>
      </c>
      <c r="W124" s="8">
        <v>1923.46539595331</v>
      </c>
      <c r="X124" s="8">
        <v>1900.234558620496</v>
      </c>
      <c r="Y124" s="8">
        <v>1834.2738803566401</v>
      </c>
      <c r="Z124" s="8">
        <v>1141.56123444886</v>
      </c>
      <c r="AA124" s="8">
        <v>2655.9997092134499</v>
      </c>
    </row>
    <row r="125" spans="1:27">
      <c r="A125" s="16" t="s">
        <v>25</v>
      </c>
      <c r="B125" s="16" t="s">
        <v>193</v>
      </c>
      <c r="C125" s="8">
        <v>0</v>
      </c>
      <c r="D125" s="8">
        <v>0</v>
      </c>
      <c r="E125" s="8">
        <v>6.6420456000000003E-6</v>
      </c>
      <c r="F125" s="8">
        <v>1.08659154E-5</v>
      </c>
      <c r="G125" s="8">
        <v>1.41767134E-5</v>
      </c>
      <c r="H125" s="8">
        <v>1.43554464E-5</v>
      </c>
      <c r="I125" s="8">
        <v>1.4169496700000001E-5</v>
      </c>
      <c r="J125" s="8">
        <v>1.4168004999999999E-5</v>
      </c>
      <c r="K125" s="8">
        <v>1.4940784000000001E-5</v>
      </c>
      <c r="L125" s="8">
        <v>1.5425074299999999E-5</v>
      </c>
      <c r="M125" s="8">
        <v>1.64196935E-5</v>
      </c>
      <c r="N125" s="8">
        <v>1.7666146999999999E-5</v>
      </c>
      <c r="O125" s="8">
        <v>1.7658445E-5</v>
      </c>
      <c r="P125" s="8">
        <v>1.7897368000000002E-5</v>
      </c>
      <c r="Q125" s="8">
        <v>1.8800328E-5</v>
      </c>
      <c r="R125" s="8">
        <v>2.2140941000000002E-5</v>
      </c>
      <c r="S125" s="8">
        <v>2.2121902000000001E-5</v>
      </c>
      <c r="T125" s="8">
        <v>2.6900457E-5</v>
      </c>
      <c r="U125" s="8">
        <v>3.0476861999999999E-5</v>
      </c>
      <c r="V125" s="8">
        <v>3.0605592999999998E-5</v>
      </c>
      <c r="W125" s="8">
        <v>3.2339789999999998E-5</v>
      </c>
      <c r="X125" s="8">
        <v>3.3521186000000002E-5</v>
      </c>
      <c r="Y125" s="8">
        <v>3.8001001E-5</v>
      </c>
      <c r="Z125" s="8">
        <v>3.8636756999999998E-5</v>
      </c>
      <c r="AA125" s="8">
        <v>4.4294249999999997E-5</v>
      </c>
    </row>
    <row r="126" spans="1:27">
      <c r="A126" s="16" t="s">
        <v>25</v>
      </c>
      <c r="B126" s="16" t="s">
        <v>93</v>
      </c>
      <c r="C126" s="8">
        <v>65.955410000000001</v>
      </c>
      <c r="D126" s="8">
        <v>64.942535000000007</v>
      </c>
      <c r="E126" s="8">
        <v>62.090510000000002</v>
      </c>
      <c r="F126" s="8">
        <v>52.818461999999997</v>
      </c>
      <c r="G126" s="8">
        <v>69.658871599999998</v>
      </c>
      <c r="H126" s="8">
        <v>85.597379999999987</v>
      </c>
      <c r="I126" s="8">
        <v>108.114046</v>
      </c>
      <c r="J126" s="8">
        <v>128.28578999999999</v>
      </c>
      <c r="K126" s="8">
        <v>147.954725</v>
      </c>
      <c r="L126" s="8">
        <v>180.96642</v>
      </c>
      <c r="M126" s="8">
        <v>213.990545</v>
      </c>
      <c r="N126" s="8">
        <v>245.36427</v>
      </c>
      <c r="O126" s="8">
        <v>284.99797999999998</v>
      </c>
      <c r="P126" s="8">
        <v>319.49812000000003</v>
      </c>
      <c r="Q126" s="8">
        <v>357.021434</v>
      </c>
      <c r="R126" s="8">
        <v>410.32077500000003</v>
      </c>
      <c r="S126" s="8">
        <v>459.20553000000001</v>
      </c>
      <c r="T126" s="8">
        <v>505.19697600000001</v>
      </c>
      <c r="U126" s="8">
        <v>568.97266999999999</v>
      </c>
      <c r="V126" s="8">
        <v>634.27638000000002</v>
      </c>
      <c r="W126" s="8">
        <v>689.34853999999996</v>
      </c>
      <c r="X126" s="8">
        <v>759.98005000000012</v>
      </c>
      <c r="Y126" s="8">
        <v>811.39960999999994</v>
      </c>
      <c r="Z126" s="8">
        <v>867.55606</v>
      </c>
      <c r="AA126" s="8">
        <v>915.79957000000002</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87</v>
      </c>
      <c r="X128" s="7" t="s">
        <v>88</v>
      </c>
      <c r="Y128" s="7" t="s">
        <v>91</v>
      </c>
      <c r="Z128" s="7" t="s">
        <v>92</v>
      </c>
      <c r="AA128" s="7" t="s">
        <v>215</v>
      </c>
    </row>
    <row r="129" spans="1:27">
      <c r="A129" s="16" t="s">
        <v>26</v>
      </c>
      <c r="B129" s="16" t="s">
        <v>207</v>
      </c>
      <c r="C129" s="8">
        <v>1.20204323E-4</v>
      </c>
      <c r="D129" s="8">
        <v>1.2573753899999999E-4</v>
      </c>
      <c r="E129" s="8">
        <v>1.25628407E-4</v>
      </c>
      <c r="F129" s="8">
        <v>1.2769831600000002E-4</v>
      </c>
      <c r="G129" s="8">
        <v>1.22748922E-4</v>
      </c>
      <c r="H129" s="8">
        <v>1.2121575600000001E-4</v>
      </c>
      <c r="I129" s="8">
        <v>1.1988784599999999E-4</v>
      </c>
      <c r="J129" s="8">
        <v>1.24521147E-4</v>
      </c>
      <c r="K129" s="8">
        <v>1.4012049999999999E-4</v>
      </c>
      <c r="L129" s="8">
        <v>1.58352958E-4</v>
      </c>
      <c r="M129" s="8">
        <v>1.7563545300000003E-4</v>
      </c>
      <c r="N129" s="8">
        <v>1.89070625E-4</v>
      </c>
      <c r="O129" s="8">
        <v>2.1188160599999999E-4</v>
      </c>
      <c r="P129" s="8">
        <v>2.4931513299999996E-4</v>
      </c>
      <c r="Q129" s="8">
        <v>2.6878706699999999E-4</v>
      </c>
      <c r="R129" s="8">
        <v>3.2977014100000004E-4</v>
      </c>
      <c r="S129" s="8">
        <v>3.1924319499999996E-4</v>
      </c>
      <c r="T129" s="8">
        <v>3.5586386099999997E-4</v>
      </c>
      <c r="U129" s="8">
        <v>3.9052485400000001E-4</v>
      </c>
      <c r="V129" s="8">
        <v>3.9179871000000004E-4</v>
      </c>
      <c r="W129" s="8">
        <v>4.11756216E-4</v>
      </c>
      <c r="X129" s="8">
        <v>4.4337180000000002E-4</v>
      </c>
      <c r="Y129" s="8">
        <v>4.7323025999999999E-4</v>
      </c>
      <c r="Z129" s="8">
        <v>4.9308300000000006E-4</v>
      </c>
      <c r="AA129" s="8">
        <v>5.3652673000000007E-4</v>
      </c>
    </row>
    <row r="130" spans="1:27">
      <c r="A130" s="16" t="s">
        <v>26</v>
      </c>
      <c r="B130" s="16" t="s">
        <v>193</v>
      </c>
      <c r="C130" s="8">
        <v>0</v>
      </c>
      <c r="D130" s="8">
        <v>0</v>
      </c>
      <c r="E130" s="8">
        <v>3.9688294000000001E-5</v>
      </c>
      <c r="F130" s="8">
        <v>4.0390338299999997E-5</v>
      </c>
      <c r="G130" s="8">
        <v>4.8556821499999998E-5</v>
      </c>
      <c r="H130" s="8">
        <v>5.0588111999999997E-5</v>
      </c>
      <c r="I130" s="8">
        <v>6.2799390000000007E-5</v>
      </c>
      <c r="J130" s="8">
        <v>6.6324793E-5</v>
      </c>
      <c r="K130" s="8">
        <v>9.0183820000000004E-5</v>
      </c>
      <c r="L130" s="8">
        <v>9.3183356500000004E-5</v>
      </c>
      <c r="M130" s="8">
        <v>1.13813519E-4</v>
      </c>
      <c r="N130" s="8">
        <v>1.4041089000000001E-4</v>
      </c>
      <c r="O130" s="8">
        <v>1.94531308E-4</v>
      </c>
      <c r="P130" s="8">
        <v>1.9310129899999999E-4</v>
      </c>
      <c r="Q130" s="8">
        <v>2.3001902600000001E-4</v>
      </c>
      <c r="R130" s="8">
        <v>383.37206914605599</v>
      </c>
      <c r="S130" s="8">
        <v>729.62410314322108</v>
      </c>
      <c r="T130" s="8">
        <v>1010.540399232957</v>
      </c>
      <c r="U130" s="8">
        <v>1075.8074408628179</v>
      </c>
      <c r="V130" s="8">
        <v>1030.138046732588</v>
      </c>
      <c r="W130" s="8">
        <v>952.24492948698003</v>
      </c>
      <c r="X130" s="8">
        <v>1074.6152515395841</v>
      </c>
      <c r="Y130" s="8">
        <v>1012.534542779808</v>
      </c>
      <c r="Z130" s="8">
        <v>1030.125268047396</v>
      </c>
      <c r="AA130" s="8">
        <v>1339.1747607438101</v>
      </c>
    </row>
    <row r="131" spans="1:27">
      <c r="A131" s="16" t="s">
        <v>26</v>
      </c>
      <c r="B131" s="16" t="s">
        <v>93</v>
      </c>
      <c r="C131" s="8">
        <v>2.0109452999999999</v>
      </c>
      <c r="D131" s="8">
        <v>2.605569</v>
      </c>
      <c r="E131" s="8">
        <v>2.4578893000000002</v>
      </c>
      <c r="F131" s="8">
        <v>3.5576344</v>
      </c>
      <c r="G131" s="8">
        <v>5.3120493</v>
      </c>
      <c r="H131" s="8">
        <v>7.1293490999999998</v>
      </c>
      <c r="I131" s="8">
        <v>9.7737367000000006</v>
      </c>
      <c r="J131" s="8">
        <v>12.330352300000001</v>
      </c>
      <c r="K131" s="8">
        <v>18.297836</v>
      </c>
      <c r="L131" s="8">
        <v>21.242539000000001</v>
      </c>
      <c r="M131" s="8">
        <v>28.520771</v>
      </c>
      <c r="N131" s="8">
        <v>30.931798000000001</v>
      </c>
      <c r="O131" s="8">
        <v>36.907043999999999</v>
      </c>
      <c r="P131" s="8">
        <v>41.205171</v>
      </c>
      <c r="Q131" s="8">
        <v>45.069874999999996</v>
      </c>
      <c r="R131" s="8">
        <v>60.395532000000003</v>
      </c>
      <c r="S131" s="8">
        <v>64.888137499999999</v>
      </c>
      <c r="T131" s="8">
        <v>66.786162500000003</v>
      </c>
      <c r="U131" s="8">
        <v>82.325948000000011</v>
      </c>
      <c r="V131" s="8">
        <v>96.798897499999995</v>
      </c>
      <c r="W131" s="8">
        <v>102.48798000000001</v>
      </c>
      <c r="X131" s="8">
        <v>118.09101600000001</v>
      </c>
      <c r="Y131" s="8">
        <v>136.080027</v>
      </c>
      <c r="Z131" s="8">
        <v>147.21122300000002</v>
      </c>
      <c r="AA131" s="8">
        <v>158.20861300000001</v>
      </c>
    </row>
    <row r="137" spans="1:27" collapsed="1"/>
    <row r="138" spans="1:27" collapsed="1"/>
  </sheetData>
  <sheetProtection algorithmName="SHA-512" hashValue="5zpv4RFjsBDCvdu4ADAhxP/Ah8W0XXfby4rfp6moU4hWtK1105UJr7OxZ7MjJXP1VJA7pN1FaRT6vNJcJSBWSg==" saltValue="b9jzsTV3QWt15zG0vFZIm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F9A8-E37E-4577-8795-0CCDF61106C5}">
  <sheetPr codeName="Sheet102">
    <tabColor rgb="FF188736"/>
  </sheetPr>
  <dimension ref="A1:AA132"/>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5" t="s">
        <v>237</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6" t="s">
        <v>273</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16456</v>
      </c>
      <c r="D6" s="8">
        <v>16456</v>
      </c>
      <c r="E6" s="8">
        <v>12922.66223</v>
      </c>
      <c r="F6" s="8">
        <v>4158.3289281863999</v>
      </c>
      <c r="G6" s="8">
        <v>4158.3289281863999</v>
      </c>
      <c r="H6" s="8">
        <v>4158.3289281863999</v>
      </c>
      <c r="I6" s="8">
        <v>4158.3289281862999</v>
      </c>
      <c r="J6" s="8">
        <v>3950.9173681863003</v>
      </c>
      <c r="K6" s="8">
        <v>3950.9170681863002</v>
      </c>
      <c r="L6" s="8">
        <v>3950.9170681863002</v>
      </c>
      <c r="M6" s="8">
        <v>3950.9170681862001</v>
      </c>
      <c r="N6" s="8">
        <v>3950.9170681862001</v>
      </c>
      <c r="O6" s="8">
        <v>3950.9170681862001</v>
      </c>
      <c r="P6" s="8">
        <v>3950.9170681862001</v>
      </c>
      <c r="Q6" s="8">
        <v>2636.4686981861</v>
      </c>
      <c r="R6" s="8">
        <v>2636.4686981861</v>
      </c>
      <c r="S6" s="8">
        <v>1892.468698186</v>
      </c>
      <c r="T6" s="8">
        <v>1892.468698186</v>
      </c>
      <c r="U6" s="8">
        <v>1892.46759</v>
      </c>
      <c r="V6" s="8">
        <v>1892.46759</v>
      </c>
      <c r="W6" s="8">
        <v>1692</v>
      </c>
      <c r="X6" s="8">
        <v>1692</v>
      </c>
      <c r="Y6" s="8">
        <v>1692</v>
      </c>
      <c r="Z6" s="8">
        <v>1692</v>
      </c>
      <c r="AA6" s="8">
        <v>1692</v>
      </c>
    </row>
    <row r="7" spans="1:27">
      <c r="A7" s="16" t="s">
        <v>16</v>
      </c>
      <c r="B7" s="16" t="s">
        <v>11</v>
      </c>
      <c r="C7" s="8">
        <v>4835</v>
      </c>
      <c r="D7" s="8">
        <v>4835</v>
      </c>
      <c r="E7" s="8">
        <v>3385</v>
      </c>
      <c r="F7" s="8">
        <v>909.32983000000002</v>
      </c>
      <c r="G7" s="8">
        <v>909.32983000000002</v>
      </c>
      <c r="H7" s="8">
        <v>909.32983000000002</v>
      </c>
      <c r="I7" s="8">
        <v>909.32983000000002</v>
      </c>
      <c r="J7" s="8">
        <v>909.32983000000002</v>
      </c>
      <c r="K7" s="8">
        <v>909.32983000000002</v>
      </c>
      <c r="L7" s="8">
        <v>909.32983000000002</v>
      </c>
      <c r="M7" s="8">
        <v>909.32983000000002</v>
      </c>
      <c r="N7" s="8">
        <v>909.32983000000002</v>
      </c>
      <c r="O7" s="8">
        <v>909.32983000000002</v>
      </c>
      <c r="P7" s="8">
        <v>909.32983000000002</v>
      </c>
      <c r="Q7" s="8">
        <v>909.32983000000002</v>
      </c>
      <c r="R7" s="8">
        <v>909.32983000000002</v>
      </c>
      <c r="S7" s="8">
        <v>909.32983000000002</v>
      </c>
      <c r="T7" s="8">
        <v>909.32983000000002</v>
      </c>
      <c r="U7" s="8">
        <v>909.32983000000002</v>
      </c>
      <c r="V7" s="8">
        <v>909.32983000000002</v>
      </c>
      <c r="W7" s="8">
        <v>909.32983000000002</v>
      </c>
      <c r="X7" s="8">
        <v>0</v>
      </c>
      <c r="Y7" s="8">
        <v>0</v>
      </c>
      <c r="Z7" s="8">
        <v>0</v>
      </c>
      <c r="AA7" s="8">
        <v>0</v>
      </c>
    </row>
    <row r="8" spans="1:27">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1236.97174</v>
      </c>
      <c r="X8" s="8">
        <v>1236.97174</v>
      </c>
      <c r="Y8" s="8">
        <v>1236.97174</v>
      </c>
      <c r="Z8" s="8">
        <v>1236.97174</v>
      </c>
      <c r="AA8" s="8">
        <v>848.97173999999995</v>
      </c>
    </row>
    <row r="9" spans="1:27">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7286.2989921569815</v>
      </c>
      <c r="O10" s="8">
        <v>7286.2989921569815</v>
      </c>
      <c r="P10" s="8">
        <v>6846.2989921569815</v>
      </c>
      <c r="Q10" s="8">
        <v>6726.2989921569815</v>
      </c>
      <c r="R10" s="8">
        <v>6726.2989921569815</v>
      </c>
      <c r="S10" s="8">
        <v>6632.2989921569815</v>
      </c>
      <c r="T10" s="8">
        <v>7162.1671921569814</v>
      </c>
      <c r="U10" s="8">
        <v>7286.5917292370614</v>
      </c>
      <c r="V10" s="8">
        <v>7286.5917292370614</v>
      </c>
      <c r="W10" s="8">
        <v>6583.5917292370614</v>
      </c>
      <c r="X10" s="8">
        <v>5999.5917292370605</v>
      </c>
      <c r="Y10" s="8">
        <v>8571.7799992370601</v>
      </c>
      <c r="Z10" s="8">
        <v>8052.779999237061</v>
      </c>
      <c r="AA10" s="8">
        <v>8963.2146392370614</v>
      </c>
    </row>
    <row r="11" spans="1:27">
      <c r="A11" s="16" t="s">
        <v>16</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15253.951885594472</v>
      </c>
      <c r="D13" s="8">
        <v>15988.676399594471</v>
      </c>
      <c r="E13" s="8">
        <v>18671.238676604869</v>
      </c>
      <c r="F13" s="8">
        <v>29468.191683395813</v>
      </c>
      <c r="G13" s="8">
        <v>29469.377093395829</v>
      </c>
      <c r="H13" s="8">
        <v>29498.312493395839</v>
      </c>
      <c r="I13" s="8">
        <v>29617.997853395893</v>
      </c>
      <c r="J13" s="8">
        <v>29949.594896447757</v>
      </c>
      <c r="K13" s="8">
        <v>32544.280146447876</v>
      </c>
      <c r="L13" s="8">
        <v>32396.06549492255</v>
      </c>
      <c r="M13" s="8">
        <v>32290.153611874528</v>
      </c>
      <c r="N13" s="8">
        <v>33348.341786566132</v>
      </c>
      <c r="O13" s="8">
        <v>33692.249900941795</v>
      </c>
      <c r="P13" s="8">
        <v>34490.938303957882</v>
      </c>
      <c r="Q13" s="8">
        <v>33803.138308537498</v>
      </c>
      <c r="R13" s="8">
        <v>33616.838309315259</v>
      </c>
      <c r="S13" s="8">
        <v>33861.285350142731</v>
      </c>
      <c r="T13" s="8">
        <v>32578.127448078409</v>
      </c>
      <c r="U13" s="8">
        <v>33307.187965100391</v>
      </c>
      <c r="V13" s="8">
        <v>32460.734840903988</v>
      </c>
      <c r="W13" s="8">
        <v>35321.185986963821</v>
      </c>
      <c r="X13" s="8">
        <v>35680.281323744683</v>
      </c>
      <c r="Y13" s="8">
        <v>35134.481320707833</v>
      </c>
      <c r="Z13" s="8">
        <v>35679.603365079391</v>
      </c>
      <c r="AA13" s="8">
        <v>37589.38755390697</v>
      </c>
    </row>
    <row r="14" spans="1:27">
      <c r="A14" s="16" t="s">
        <v>16</v>
      </c>
      <c r="B14" s="16" t="s">
        <v>8</v>
      </c>
      <c r="C14" s="8">
        <v>13882.39887922179</v>
      </c>
      <c r="D14" s="8">
        <v>15105.15087922179</v>
      </c>
      <c r="E14" s="8">
        <v>15105.15087922179</v>
      </c>
      <c r="F14" s="8">
        <v>17734.565621221787</v>
      </c>
      <c r="G14" s="8">
        <v>17734.565621221787</v>
      </c>
      <c r="H14" s="8">
        <v>17728.445621336228</v>
      </c>
      <c r="I14" s="8">
        <v>17728.445621336228</v>
      </c>
      <c r="J14" s="8">
        <v>19053.327864336228</v>
      </c>
      <c r="K14" s="8">
        <v>26519.824173336234</v>
      </c>
      <c r="L14" s="8">
        <v>26519.824173336234</v>
      </c>
      <c r="M14" s="8">
        <v>26398.824173336234</v>
      </c>
      <c r="N14" s="8">
        <v>26348.824173336234</v>
      </c>
      <c r="O14" s="8">
        <v>26348.824173336234</v>
      </c>
      <c r="P14" s="8">
        <v>26348.824173336234</v>
      </c>
      <c r="Q14" s="8">
        <v>26348.824173336234</v>
      </c>
      <c r="R14" s="8">
        <v>26282.524174099173</v>
      </c>
      <c r="S14" s="8">
        <v>25986.999172573294</v>
      </c>
      <c r="T14" s="8">
        <v>26933.202969521535</v>
      </c>
      <c r="U14" s="8">
        <v>27266.035167080132</v>
      </c>
      <c r="V14" s="8">
        <v>27148.368164402214</v>
      </c>
      <c r="W14" s="8">
        <v>26497.549260310661</v>
      </c>
      <c r="X14" s="8">
        <v>27418.806289310662</v>
      </c>
      <c r="Y14" s="8">
        <v>29564.643344427848</v>
      </c>
      <c r="Z14" s="8">
        <v>28221.000882444212</v>
      </c>
      <c r="AA14" s="8">
        <v>27403.085885343382</v>
      </c>
    </row>
    <row r="15" spans="1:27">
      <c r="A15" s="16" t="s">
        <v>16</v>
      </c>
      <c r="B15" s="16" t="s">
        <v>83</v>
      </c>
      <c r="C15" s="8">
        <v>1952.1806315862632</v>
      </c>
      <c r="D15" s="8">
        <v>2921.3996855351729</v>
      </c>
      <c r="E15" s="8">
        <v>3571.399685850593</v>
      </c>
      <c r="F15" s="8">
        <v>6248.5076722029435</v>
      </c>
      <c r="G15" s="8">
        <v>6218.5076722051817</v>
      </c>
      <c r="H15" s="8">
        <v>6218.5076722239728</v>
      </c>
      <c r="I15" s="8">
        <v>6218.5076722371832</v>
      </c>
      <c r="J15" s="8">
        <v>6163.1776723365174</v>
      </c>
      <c r="K15" s="8">
        <v>9822.6875817969576</v>
      </c>
      <c r="L15" s="8">
        <v>9822.6875818095959</v>
      </c>
      <c r="M15" s="8">
        <v>9772.6875818226163</v>
      </c>
      <c r="N15" s="8">
        <v>9772.6875818477565</v>
      </c>
      <c r="O15" s="8">
        <v>9772.6875818666067</v>
      </c>
      <c r="P15" s="8">
        <v>9772.6875819188663</v>
      </c>
      <c r="Q15" s="8">
        <v>9772.6875819372872</v>
      </c>
      <c r="R15" s="8">
        <v>9960.3162022351589</v>
      </c>
      <c r="S15" s="8">
        <v>10123.239642429729</v>
      </c>
      <c r="T15" s="8">
        <v>10447.296592589071</v>
      </c>
      <c r="U15" s="8">
        <v>10447.296592660781</v>
      </c>
      <c r="V15" s="8">
        <v>10437.296592735711</v>
      </c>
      <c r="W15" s="8">
        <v>10811.46937679365</v>
      </c>
      <c r="X15" s="8">
        <v>9842.2501127886699</v>
      </c>
      <c r="Y15" s="8">
        <v>9750.3815573497504</v>
      </c>
      <c r="Z15" s="8">
        <v>7053.27349516705</v>
      </c>
      <c r="AA15" s="8">
        <v>8726.6164772316297</v>
      </c>
    </row>
    <row r="16" spans="1:27">
      <c r="A16" s="16" t="s">
        <v>16</v>
      </c>
      <c r="B16" s="16" t="s">
        <v>192</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5217.8177949999999</v>
      </c>
      <c r="S16" s="8">
        <v>5343.8844900000004</v>
      </c>
      <c r="T16" s="8">
        <v>5468.0647600000002</v>
      </c>
      <c r="U16" s="8">
        <v>5468.0647600000002</v>
      </c>
      <c r="V16" s="8">
        <v>5468.0647600000002</v>
      </c>
      <c r="W16" s="8">
        <v>5468.0647600000002</v>
      </c>
      <c r="X16" s="8">
        <v>5493.3845000000001</v>
      </c>
      <c r="Y16" s="8">
        <v>5493.3845000000001</v>
      </c>
      <c r="Z16" s="8">
        <v>5508.0024000000003</v>
      </c>
      <c r="AA16" s="8">
        <v>5627.8703000000005</v>
      </c>
    </row>
    <row r="17" spans="1:27">
      <c r="A17" s="16" t="s">
        <v>16</v>
      </c>
      <c r="B17" s="16" t="s">
        <v>15</v>
      </c>
      <c r="C17" s="8">
        <v>332.9399981498712</v>
      </c>
      <c r="D17" s="8">
        <v>383.48000478744416</v>
      </c>
      <c r="E17" s="8">
        <v>428.85999393463038</v>
      </c>
      <c r="F17" s="8">
        <v>483.47000503539931</v>
      </c>
      <c r="G17" s="8">
        <v>574.25999560952084</v>
      </c>
      <c r="H17" s="8">
        <v>684.0100084543202</v>
      </c>
      <c r="I17" s="8">
        <v>812.3899917602522</v>
      </c>
      <c r="J17" s="8">
        <v>958.88999605178594</v>
      </c>
      <c r="K17" s="8">
        <v>1114.5699944496118</v>
      </c>
      <c r="L17" s="8">
        <v>1287.9599905014013</v>
      </c>
      <c r="M17" s="8">
        <v>1491.449993133542</v>
      </c>
      <c r="N17" s="8">
        <v>1724.6999969482395</v>
      </c>
      <c r="O17" s="8">
        <v>1984.1500005722028</v>
      </c>
      <c r="P17" s="8">
        <v>2264.7499914169284</v>
      </c>
      <c r="Q17" s="8">
        <v>2584.7499790191605</v>
      </c>
      <c r="R17" s="8">
        <v>2929.1399784088089</v>
      </c>
      <c r="S17" s="8">
        <v>3299.7199687957727</v>
      </c>
      <c r="T17" s="8">
        <v>3691.4699611663782</v>
      </c>
      <c r="U17" s="8">
        <v>4125.1299667358353</v>
      </c>
      <c r="V17" s="8">
        <v>4583.8699550628562</v>
      </c>
      <c r="W17" s="8">
        <v>5079.9000854492069</v>
      </c>
      <c r="X17" s="8">
        <v>5604.2499542236255</v>
      </c>
      <c r="Y17" s="8">
        <v>6168.379936218239</v>
      </c>
      <c r="Z17" s="8">
        <v>6763.6701278686332</v>
      </c>
      <c r="AA17" s="8">
        <v>7093.5899124145362</v>
      </c>
    </row>
    <row r="18" spans="1:27">
      <c r="A18" s="77" t="s">
        <v>82</v>
      </c>
      <c r="B18" s="77"/>
      <c r="C18" s="67">
        <v>73328.950356496978</v>
      </c>
      <c r="D18" s="67">
        <v>76306.185931083455</v>
      </c>
      <c r="E18" s="67">
        <v>74384.290427556465</v>
      </c>
      <c r="F18" s="67">
        <v>79302.372701986926</v>
      </c>
      <c r="G18" s="67">
        <v>83496.248096459778</v>
      </c>
      <c r="H18" s="67">
        <v>83628.813509437823</v>
      </c>
      <c r="I18" s="67">
        <v>83600.018867405364</v>
      </c>
      <c r="J18" s="67">
        <v>84546.756597848085</v>
      </c>
      <c r="K18" s="67">
        <v>98306.127764706485</v>
      </c>
      <c r="L18" s="67">
        <v>98251.303109245593</v>
      </c>
      <c r="M18" s="67">
        <v>97792.881228842612</v>
      </c>
      <c r="N18" s="67">
        <v>98505.31940737406</v>
      </c>
      <c r="O18" s="67">
        <v>99108.67752539253</v>
      </c>
      <c r="P18" s="67">
        <v>99103.56592540913</v>
      </c>
      <c r="Q18" s="67">
        <v>97301.317547609302</v>
      </c>
      <c r="R18" s="67">
        <v>97700.553963837519</v>
      </c>
      <c r="S18" s="67">
        <v>97471.04612872054</v>
      </c>
      <c r="T18" s="67">
        <v>98063.947436134404</v>
      </c>
      <c r="U18" s="67">
        <v>99683.923585250246</v>
      </c>
      <c r="V18" s="67">
        <v>98524.043446777854</v>
      </c>
      <c r="W18" s="67">
        <v>101305.38275319044</v>
      </c>
      <c r="X18" s="67">
        <v>100672.85563374072</v>
      </c>
      <c r="Y18" s="67">
        <v>105317.34238237677</v>
      </c>
      <c r="Z18" s="67">
        <v>101912.6219942324</v>
      </c>
      <c r="AA18" s="67">
        <v>105650.05649256961</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8330</v>
      </c>
      <c r="D21" s="8">
        <v>8330</v>
      </c>
      <c r="E21" s="8">
        <v>5450</v>
      </c>
      <c r="F21" s="8">
        <v>1521.86023</v>
      </c>
      <c r="G21" s="8">
        <v>1521.86023</v>
      </c>
      <c r="H21" s="8">
        <v>1521.86023</v>
      </c>
      <c r="I21" s="8">
        <v>1521.86023</v>
      </c>
      <c r="J21" s="8">
        <v>1314.44867</v>
      </c>
      <c r="K21" s="8">
        <v>1314.4483700000001</v>
      </c>
      <c r="L21" s="8">
        <v>1314.4483700000001</v>
      </c>
      <c r="M21" s="8">
        <v>1314.4483700000001</v>
      </c>
      <c r="N21" s="8">
        <v>1314.4483700000001</v>
      </c>
      <c r="O21" s="8">
        <v>1314.4483700000001</v>
      </c>
      <c r="P21" s="8">
        <v>1314.4483700000001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2638.998992919921</v>
      </c>
      <c r="O25" s="8">
        <v>2638.998992919921</v>
      </c>
      <c r="P25" s="8">
        <v>2638.998992919921</v>
      </c>
      <c r="Q25" s="8">
        <v>2638.998992919921</v>
      </c>
      <c r="R25" s="8">
        <v>2638.998992919921</v>
      </c>
      <c r="S25" s="8">
        <v>2638.998992919921</v>
      </c>
      <c r="T25" s="8">
        <v>3168.8671929199209</v>
      </c>
      <c r="U25" s="8">
        <v>3367.9862000000003</v>
      </c>
      <c r="V25" s="8">
        <v>3367.9862000000003</v>
      </c>
      <c r="W25" s="8">
        <v>3367.9862000000003</v>
      </c>
      <c r="X25" s="8">
        <v>3367.9862000000003</v>
      </c>
      <c r="Y25" s="8">
        <v>4513.9197000000004</v>
      </c>
      <c r="Z25" s="8">
        <v>4513.9197000000004</v>
      </c>
      <c r="AA25" s="8">
        <v>4780.6545000000006</v>
      </c>
    </row>
    <row r="26" spans="1:27">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3750.7200050353972</v>
      </c>
      <c r="D28" s="8">
        <v>4202.0406490353962</v>
      </c>
      <c r="E28" s="8">
        <v>5805.7687660457977</v>
      </c>
      <c r="F28" s="8">
        <v>7353.348167836737</v>
      </c>
      <c r="G28" s="8">
        <v>7353.3481678367571</v>
      </c>
      <c r="H28" s="8">
        <v>7353.3481678367662</v>
      </c>
      <c r="I28" s="8">
        <v>7353.3481678368171</v>
      </c>
      <c r="J28" s="8">
        <v>7353.3481678369262</v>
      </c>
      <c r="K28" s="8">
        <v>7353.3481678370463</v>
      </c>
      <c r="L28" s="8">
        <v>7353.3481678375974</v>
      </c>
      <c r="M28" s="8">
        <v>7306.8481678413373</v>
      </c>
      <c r="N28" s="8">
        <v>7306.8481678474182</v>
      </c>
      <c r="O28" s="8">
        <v>7104.3681721205994</v>
      </c>
      <c r="P28" s="8">
        <v>7104.3681721223984</v>
      </c>
      <c r="Q28" s="8">
        <v>6743.8681721243192</v>
      </c>
      <c r="R28" s="8">
        <v>6557.5681729020289</v>
      </c>
      <c r="S28" s="8">
        <v>6557.5681729665084</v>
      </c>
      <c r="T28" s="8">
        <v>5992.5881696128363</v>
      </c>
      <c r="U28" s="8">
        <v>7625.4322696346362</v>
      </c>
      <c r="V28" s="8">
        <v>7716.8151836621082</v>
      </c>
      <c r="W28" s="8">
        <v>9456.4231806103489</v>
      </c>
      <c r="X28" s="8">
        <v>9524.8442006103505</v>
      </c>
      <c r="Y28" s="8">
        <v>9128.8442006103505</v>
      </c>
      <c r="Z28" s="8">
        <v>9015.6542281689435</v>
      </c>
      <c r="AA28" s="8">
        <v>10269.126808168945</v>
      </c>
    </row>
    <row r="29" spans="1:27">
      <c r="A29" s="16" t="s">
        <v>22</v>
      </c>
      <c r="B29" s="16" t="s">
        <v>8</v>
      </c>
      <c r="C29" s="8">
        <v>7248.420872858881</v>
      </c>
      <c r="D29" s="8">
        <v>8471.1728728588805</v>
      </c>
      <c r="E29" s="8">
        <v>8471.1728728588805</v>
      </c>
      <c r="F29" s="8">
        <v>8471.1728728588805</v>
      </c>
      <c r="G29" s="8">
        <v>8471.1728728588805</v>
      </c>
      <c r="H29" s="8">
        <v>8471.1728728588805</v>
      </c>
      <c r="I29" s="8">
        <v>8471.1728728588805</v>
      </c>
      <c r="J29" s="8">
        <v>8471.1728728588805</v>
      </c>
      <c r="K29" s="8">
        <v>8471.1728728588805</v>
      </c>
      <c r="L29" s="8">
        <v>8471.1728728588805</v>
      </c>
      <c r="M29" s="8">
        <v>8471.1728728588805</v>
      </c>
      <c r="N29" s="8">
        <v>8471.1728728588805</v>
      </c>
      <c r="O29" s="8">
        <v>8471.1728728588805</v>
      </c>
      <c r="P29" s="8">
        <v>8471.1728728588805</v>
      </c>
      <c r="Q29" s="8">
        <v>8471.1728728588805</v>
      </c>
      <c r="R29" s="8">
        <v>8471.1728728588805</v>
      </c>
      <c r="S29" s="8">
        <v>8318.6478713330034</v>
      </c>
      <c r="T29" s="8">
        <v>8095.3478682812465</v>
      </c>
      <c r="U29" s="8">
        <v>8095.3478682812465</v>
      </c>
      <c r="V29" s="8">
        <v>8059.2678664501918</v>
      </c>
      <c r="W29" s="8">
        <v>8072.8029624501914</v>
      </c>
      <c r="X29" s="8">
        <v>8605.0196899243128</v>
      </c>
      <c r="Y29" s="8">
        <v>8555.0196899243128</v>
      </c>
      <c r="Z29" s="8">
        <v>7960.8196853466779</v>
      </c>
      <c r="AA29" s="8">
        <v>7394.0616859265119</v>
      </c>
    </row>
    <row r="30" spans="1:27">
      <c r="A30" s="16" t="s">
        <v>22</v>
      </c>
      <c r="B30" s="16" t="s">
        <v>83</v>
      </c>
      <c r="C30" s="8">
        <v>262</v>
      </c>
      <c r="D30" s="8">
        <v>587</v>
      </c>
      <c r="E30" s="8">
        <v>587</v>
      </c>
      <c r="F30" s="8">
        <v>2262</v>
      </c>
      <c r="G30" s="8">
        <v>2262</v>
      </c>
      <c r="H30" s="8">
        <v>2262</v>
      </c>
      <c r="I30" s="8">
        <v>2262</v>
      </c>
      <c r="J30" s="8">
        <v>2262</v>
      </c>
      <c r="K30" s="8">
        <v>2262</v>
      </c>
      <c r="L30" s="8">
        <v>2262</v>
      </c>
      <c r="M30" s="8">
        <v>2212</v>
      </c>
      <c r="N30" s="8">
        <v>2212</v>
      </c>
      <c r="O30" s="8">
        <v>2212</v>
      </c>
      <c r="P30" s="8">
        <v>2212</v>
      </c>
      <c r="Q30" s="8">
        <v>2212</v>
      </c>
      <c r="R30" s="8">
        <v>2212</v>
      </c>
      <c r="S30" s="8">
        <v>2212</v>
      </c>
      <c r="T30" s="8">
        <v>2212</v>
      </c>
      <c r="U30" s="8">
        <v>2212</v>
      </c>
      <c r="V30" s="8">
        <v>2212</v>
      </c>
      <c r="W30" s="8">
        <v>2212</v>
      </c>
      <c r="X30" s="8">
        <v>1887</v>
      </c>
      <c r="Y30" s="8">
        <v>1887</v>
      </c>
      <c r="Z30" s="8">
        <v>212</v>
      </c>
      <c r="AA30" s="8">
        <v>212.00059975163001</v>
      </c>
    </row>
    <row r="31" spans="1:27">
      <c r="A31" s="16" t="s">
        <v>22</v>
      </c>
      <c r="B31" s="16" t="s">
        <v>192</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v>
      </c>
    </row>
    <row r="32" spans="1:27">
      <c r="A32" s="16" t="s">
        <v>22</v>
      </c>
      <c r="B32" s="16" t="s">
        <v>15</v>
      </c>
      <c r="C32" s="8">
        <v>132.64999389648401</v>
      </c>
      <c r="D32" s="8">
        <v>149.55000305175699</v>
      </c>
      <c r="E32" s="8">
        <v>164.03999328613199</v>
      </c>
      <c r="F32" s="8">
        <v>181.38000488281199</v>
      </c>
      <c r="G32" s="8">
        <v>210.8500003814697</v>
      </c>
      <c r="H32" s="8">
        <v>246.63000488281199</v>
      </c>
      <c r="I32" s="8">
        <v>288.01999664306601</v>
      </c>
      <c r="J32" s="8">
        <v>335.81000518798805</v>
      </c>
      <c r="K32" s="8">
        <v>382.44999694824099</v>
      </c>
      <c r="L32" s="8">
        <v>435.40998840331895</v>
      </c>
      <c r="M32" s="8">
        <v>499.44999694824094</v>
      </c>
      <c r="N32" s="8">
        <v>577.33999633788994</v>
      </c>
      <c r="O32" s="8">
        <v>663.69000244140602</v>
      </c>
      <c r="P32" s="8">
        <v>758.32998657226494</v>
      </c>
      <c r="Q32" s="8">
        <v>863.81997680663903</v>
      </c>
      <c r="R32" s="8">
        <v>977.97998046874909</v>
      </c>
      <c r="S32" s="8">
        <v>1100.1599731445299</v>
      </c>
      <c r="T32" s="8">
        <v>1230.459991455077</v>
      </c>
      <c r="U32" s="8">
        <v>1373.5499877929681</v>
      </c>
      <c r="V32" s="8">
        <v>1525.949951171867</v>
      </c>
      <c r="W32" s="8">
        <v>1688.980041503901</v>
      </c>
      <c r="X32" s="8">
        <v>1863.0299682617128</v>
      </c>
      <c r="Y32" s="8">
        <v>2049.049987792961</v>
      </c>
      <c r="Z32" s="8">
        <v>2246.6300048828052</v>
      </c>
      <c r="AA32" s="8">
        <v>2355.6399536132758</v>
      </c>
    </row>
    <row r="33" spans="1:27">
      <c r="A33" s="77" t="s">
        <v>82</v>
      </c>
      <c r="B33" s="77"/>
      <c r="C33" s="67">
        <v>25567.789864710685</v>
      </c>
      <c r="D33" s="67">
        <v>27583.762517865958</v>
      </c>
      <c r="E33" s="67">
        <v>26321.980625110729</v>
      </c>
      <c r="F33" s="67">
        <v>25633.76026849835</v>
      </c>
      <c r="G33" s="67">
        <v>27703.230263997029</v>
      </c>
      <c r="H33" s="67">
        <v>27739.010268498379</v>
      </c>
      <c r="I33" s="67">
        <v>27780.400260258684</v>
      </c>
      <c r="J33" s="67">
        <v>27620.778708803715</v>
      </c>
      <c r="K33" s="67">
        <v>27667.418400564093</v>
      </c>
      <c r="L33" s="67">
        <v>27720.378392019717</v>
      </c>
      <c r="M33" s="67">
        <v>27687.918400568378</v>
      </c>
      <c r="N33" s="67">
        <v>27765.808399964109</v>
      </c>
      <c r="O33" s="67">
        <v>27649.678410340806</v>
      </c>
      <c r="P33" s="67">
        <v>27744.318394473463</v>
      </c>
      <c r="Q33" s="67">
        <v>26174.86001470976</v>
      </c>
      <c r="R33" s="67">
        <v>26102.720019149579</v>
      </c>
      <c r="S33" s="67">
        <v>26072.375010363965</v>
      </c>
      <c r="T33" s="67">
        <v>25504.263222269081</v>
      </c>
      <c r="U33" s="67">
        <v>27479.316325708853</v>
      </c>
      <c r="V33" s="67">
        <v>27687.019201284169</v>
      </c>
      <c r="W33" s="67">
        <v>29603.192384564441</v>
      </c>
      <c r="X33" s="67">
        <v>30052.880058796374</v>
      </c>
      <c r="Y33" s="67">
        <v>30938.833578327627</v>
      </c>
      <c r="Z33" s="67">
        <v>28754.023618398427</v>
      </c>
      <c r="AA33" s="67">
        <v>29816.483547460368</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8126</v>
      </c>
      <c r="D36" s="8">
        <v>8126</v>
      </c>
      <c r="E36" s="8">
        <v>7472.6622299999999</v>
      </c>
      <c r="F36" s="8">
        <v>2636.4686981864002</v>
      </c>
      <c r="G36" s="8">
        <v>2636.4686981864002</v>
      </c>
      <c r="H36" s="8">
        <v>2636.4686981864002</v>
      </c>
      <c r="I36" s="8">
        <v>2636.4686981863001</v>
      </c>
      <c r="J36" s="8">
        <v>2636.4686981863001</v>
      </c>
      <c r="K36" s="8">
        <v>2636.4686981863001</v>
      </c>
      <c r="L36" s="8">
        <v>2636.4686981863001</v>
      </c>
      <c r="M36" s="8">
        <v>2636.4686981862001</v>
      </c>
      <c r="N36" s="8">
        <v>2636.4686981862001</v>
      </c>
      <c r="O36" s="8">
        <v>2636.4686981862001</v>
      </c>
      <c r="P36" s="8">
        <v>2636.4686981862001</v>
      </c>
      <c r="Q36" s="8">
        <v>2636.4686981861</v>
      </c>
      <c r="R36" s="8">
        <v>2636.4686981861</v>
      </c>
      <c r="S36" s="8">
        <v>1892.468698186</v>
      </c>
      <c r="T36" s="8">
        <v>1892.468698186</v>
      </c>
      <c r="U36" s="8">
        <v>1892.46759</v>
      </c>
      <c r="V36" s="8">
        <v>1892.46759</v>
      </c>
      <c r="W36" s="8">
        <v>1692</v>
      </c>
      <c r="X36" s="8">
        <v>1692</v>
      </c>
      <c r="Y36" s="8">
        <v>1692</v>
      </c>
      <c r="Z36" s="8">
        <v>1692</v>
      </c>
      <c r="AA36" s="8">
        <v>1692</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1028.97174</v>
      </c>
      <c r="X38" s="8">
        <v>1028.97174</v>
      </c>
      <c r="Y38" s="8">
        <v>1028.97174</v>
      </c>
      <c r="Z38" s="8">
        <v>1028.97174</v>
      </c>
      <c r="AA38" s="8">
        <v>848.97173999999995</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v>
      </c>
      <c r="V40" s="8">
        <v>1814</v>
      </c>
      <c r="W40" s="8">
        <v>1265</v>
      </c>
      <c r="X40" s="8">
        <v>1265</v>
      </c>
      <c r="Y40" s="8">
        <v>2010.2856400000001</v>
      </c>
      <c r="Z40" s="8">
        <v>1491.2856400000001</v>
      </c>
      <c r="AA40" s="8">
        <v>1145.2856400000001</v>
      </c>
    </row>
    <row r="41" spans="1:27">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2624.4080238342267</v>
      </c>
      <c r="D43" s="8">
        <v>2624.4080238342267</v>
      </c>
      <c r="E43" s="8">
        <v>2919.8383238342267</v>
      </c>
      <c r="F43" s="8">
        <v>8083.387638834226</v>
      </c>
      <c r="G43" s="8">
        <v>8083.387638834226</v>
      </c>
      <c r="H43" s="8">
        <v>8083.387638834226</v>
      </c>
      <c r="I43" s="8">
        <v>8083.387638834226</v>
      </c>
      <c r="J43" s="8">
        <v>8083.387638834226</v>
      </c>
      <c r="K43" s="8">
        <v>8083.387638834226</v>
      </c>
      <c r="L43" s="8">
        <v>8083.387638834226</v>
      </c>
      <c r="M43" s="8">
        <v>8083.387638834226</v>
      </c>
      <c r="N43" s="8">
        <v>8083.387638834226</v>
      </c>
      <c r="O43" s="8">
        <v>8083.387638834226</v>
      </c>
      <c r="P43" s="8">
        <v>8083.387638834226</v>
      </c>
      <c r="Q43" s="8">
        <v>8083.387638834226</v>
      </c>
      <c r="R43" s="8">
        <v>8083.387638834226</v>
      </c>
      <c r="S43" s="8">
        <v>8083.387638834226</v>
      </c>
      <c r="T43" s="8">
        <v>7902.8696334631331</v>
      </c>
      <c r="U43" s="8">
        <v>7449.9796188146956</v>
      </c>
      <c r="V43" s="8">
        <v>7449.9796188146956</v>
      </c>
      <c r="W43" s="8">
        <v>7903.4581679028961</v>
      </c>
      <c r="X43" s="8">
        <v>7903.4581679057655</v>
      </c>
      <c r="Y43" s="8">
        <v>7753.6581648562787</v>
      </c>
      <c r="Z43" s="8">
        <v>8954.6664748593885</v>
      </c>
      <c r="AA43" s="8">
        <v>9955.4550757629386</v>
      </c>
    </row>
    <row r="44" spans="1:27">
      <c r="A44" s="16" t="s">
        <v>23</v>
      </c>
      <c r="B44" s="16" t="s">
        <v>8</v>
      </c>
      <c r="C44" s="8">
        <v>4013.7850074768025</v>
      </c>
      <c r="D44" s="8">
        <v>4013.7850074768025</v>
      </c>
      <c r="E44" s="8">
        <v>4013.7850074768025</v>
      </c>
      <c r="F44" s="8">
        <v>5552.2117794768019</v>
      </c>
      <c r="G44" s="8">
        <v>5552.2117794768019</v>
      </c>
      <c r="H44" s="8">
        <v>5552.2117794768019</v>
      </c>
      <c r="I44" s="8">
        <v>5552.2117794768019</v>
      </c>
      <c r="J44" s="8">
        <v>6877.0940224768019</v>
      </c>
      <c r="K44" s="8">
        <v>12206.623581476804</v>
      </c>
      <c r="L44" s="8">
        <v>12206.623581476804</v>
      </c>
      <c r="M44" s="8">
        <v>12085.623581476804</v>
      </c>
      <c r="N44" s="8">
        <v>12035.623581476804</v>
      </c>
      <c r="O44" s="8">
        <v>12035.623581476804</v>
      </c>
      <c r="P44" s="8">
        <v>12035.623581476804</v>
      </c>
      <c r="Q44" s="8">
        <v>12035.623581476804</v>
      </c>
      <c r="R44" s="8">
        <v>12035.623581476804</v>
      </c>
      <c r="S44" s="8">
        <v>11892.623581476804</v>
      </c>
      <c r="T44" s="8">
        <v>11725.623581476804</v>
      </c>
      <c r="U44" s="8">
        <v>11580.163582392332</v>
      </c>
      <c r="V44" s="8">
        <v>11548.059582300779</v>
      </c>
      <c r="W44" s="8">
        <v>10883.705582209226</v>
      </c>
      <c r="X44" s="8">
        <v>11351.945880683348</v>
      </c>
      <c r="Y44" s="8">
        <v>13632.762839157469</v>
      </c>
      <c r="Z44" s="8">
        <v>13371.373878699706</v>
      </c>
      <c r="AA44" s="8">
        <v>13212.776878577635</v>
      </c>
    </row>
    <row r="45" spans="1:27">
      <c r="A45" s="16" t="s">
        <v>23</v>
      </c>
      <c r="B45" s="16" t="s">
        <v>83</v>
      </c>
      <c r="C45" s="8">
        <v>258</v>
      </c>
      <c r="D45" s="8">
        <v>258.00048517086998</v>
      </c>
      <c r="E45" s="8">
        <v>258.00048530943002</v>
      </c>
      <c r="F45" s="8">
        <v>709.23171543750004</v>
      </c>
      <c r="G45" s="8">
        <v>709.23171543771991</v>
      </c>
      <c r="H45" s="8">
        <v>709.23171543909996</v>
      </c>
      <c r="I45" s="8">
        <v>709.23171544012996</v>
      </c>
      <c r="J45" s="8">
        <v>709.23171544255001</v>
      </c>
      <c r="K45" s="8">
        <v>709.23171544514003</v>
      </c>
      <c r="L45" s="8">
        <v>709.23171544817001</v>
      </c>
      <c r="M45" s="8">
        <v>709.23171545139996</v>
      </c>
      <c r="N45" s="8">
        <v>709.23171545724995</v>
      </c>
      <c r="O45" s="8">
        <v>709.2317154648</v>
      </c>
      <c r="P45" s="8">
        <v>709.23171548760001</v>
      </c>
      <c r="Q45" s="8">
        <v>709.2317154950199</v>
      </c>
      <c r="R45" s="8">
        <v>990.43804567977998</v>
      </c>
      <c r="S45" s="8">
        <v>1153.36148584442</v>
      </c>
      <c r="T45" s="8">
        <v>1502.2751859467198</v>
      </c>
      <c r="U45" s="8">
        <v>1502.27518599005</v>
      </c>
      <c r="V45" s="8">
        <v>1502.27518603004</v>
      </c>
      <c r="W45" s="8">
        <v>2047.22860699069</v>
      </c>
      <c r="X45" s="8">
        <v>2047.2280252425799</v>
      </c>
      <c r="Y45" s="8">
        <v>2656.15942527165</v>
      </c>
      <c r="Z45" s="8">
        <v>2204.92812516705</v>
      </c>
      <c r="AA45" s="8">
        <v>3256.1522253007101</v>
      </c>
    </row>
    <row r="46" spans="1:27">
      <c r="A46" s="16" t="s">
        <v>23</v>
      </c>
      <c r="B46" s="16" t="s">
        <v>192</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23</v>
      </c>
      <c r="B47" s="16" t="s">
        <v>15</v>
      </c>
      <c r="C47" s="8">
        <v>51.830001831054602</v>
      </c>
      <c r="D47" s="8">
        <v>64.260002136230398</v>
      </c>
      <c r="E47" s="8">
        <v>76.199996948242102</v>
      </c>
      <c r="F47" s="8">
        <v>90.879997253417898</v>
      </c>
      <c r="G47" s="8">
        <v>112.699996948242</v>
      </c>
      <c r="H47" s="8">
        <v>140.22999954223539</v>
      </c>
      <c r="I47" s="8">
        <v>171.669998168945</v>
      </c>
      <c r="J47" s="8">
        <v>208.29000091552709</v>
      </c>
      <c r="K47" s="8">
        <v>249.40999603271391</v>
      </c>
      <c r="L47" s="8">
        <v>295.69000244140602</v>
      </c>
      <c r="M47" s="8">
        <v>348.77999877929597</v>
      </c>
      <c r="N47" s="8">
        <v>407.19999694824196</v>
      </c>
      <c r="O47" s="8">
        <v>471.63999938964798</v>
      </c>
      <c r="P47" s="8">
        <v>541.99000549316304</v>
      </c>
      <c r="Q47" s="8">
        <v>622.47998046874898</v>
      </c>
      <c r="R47" s="8">
        <v>711.02999877929597</v>
      </c>
      <c r="S47" s="8">
        <v>804.72000122070301</v>
      </c>
      <c r="T47" s="8">
        <v>904.61999511718705</v>
      </c>
      <c r="U47" s="8">
        <v>1014.769989013671</v>
      </c>
      <c r="V47" s="8">
        <v>1132.369995117187</v>
      </c>
      <c r="W47" s="8">
        <v>1260.209991455077</v>
      </c>
      <c r="X47" s="8">
        <v>1395.140014648437</v>
      </c>
      <c r="Y47" s="8">
        <v>1539.5700073242101</v>
      </c>
      <c r="Z47" s="8">
        <v>1693.180053710932</v>
      </c>
      <c r="AA47" s="8">
        <v>1779.439941406245</v>
      </c>
    </row>
    <row r="48" spans="1:27">
      <c r="A48" s="77" t="s">
        <v>82</v>
      </c>
      <c r="B48" s="77"/>
      <c r="C48" s="67">
        <v>19998.823028564446</v>
      </c>
      <c r="D48" s="67">
        <v>20011.253514040491</v>
      </c>
      <c r="E48" s="67">
        <v>19665.286038991064</v>
      </c>
      <c r="F48" s="67">
        <v>21996.979824610709</v>
      </c>
      <c r="G48" s="67">
        <v>24016.799824305752</v>
      </c>
      <c r="H48" s="67">
        <v>24044.329826901125</v>
      </c>
      <c r="I48" s="67">
        <v>24075.769825528769</v>
      </c>
      <c r="J48" s="67">
        <v>25013.77207127777</v>
      </c>
      <c r="K48" s="67">
        <v>30267.42162539755</v>
      </c>
      <c r="L48" s="67">
        <v>30313.701631809272</v>
      </c>
      <c r="M48" s="67">
        <v>29860.791628150288</v>
      </c>
      <c r="N48" s="67">
        <v>29869.211626325083</v>
      </c>
      <c r="O48" s="67">
        <v>29933.651628774041</v>
      </c>
      <c r="P48" s="67">
        <v>29859.601641003872</v>
      </c>
      <c r="Q48" s="67">
        <v>29940.091615986781</v>
      </c>
      <c r="R48" s="67">
        <v>30309.847964482087</v>
      </c>
      <c r="S48" s="67">
        <v>29679.461407088031</v>
      </c>
      <c r="T48" s="67">
        <v>29780.757095715726</v>
      </c>
      <c r="U48" s="67">
        <v>29292.555967736629</v>
      </c>
      <c r="V48" s="67">
        <v>28733.551973788584</v>
      </c>
      <c r="W48" s="67">
        <v>29050.974090083771</v>
      </c>
      <c r="X48" s="67">
        <v>29654.143830006011</v>
      </c>
      <c r="Y48" s="67">
        <v>33283.807818135487</v>
      </c>
      <c r="Z48" s="67">
        <v>33406.805913962955</v>
      </c>
      <c r="AA48" s="67">
        <v>34860.481502573406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4835</v>
      </c>
      <c r="D52" s="8">
        <v>4835</v>
      </c>
      <c r="E52" s="8">
        <v>3385</v>
      </c>
      <c r="F52" s="8">
        <v>909.32983000000002</v>
      </c>
      <c r="G52" s="8">
        <v>909.32983000000002</v>
      </c>
      <c r="H52" s="8">
        <v>909.32983000000002</v>
      </c>
      <c r="I52" s="8">
        <v>909.32983000000002</v>
      </c>
      <c r="J52" s="8">
        <v>909.32983000000002</v>
      </c>
      <c r="K52" s="8">
        <v>909.32983000000002</v>
      </c>
      <c r="L52" s="8">
        <v>909.32983000000002</v>
      </c>
      <c r="M52" s="8">
        <v>909.32983000000002</v>
      </c>
      <c r="N52" s="8">
        <v>909.32983000000002</v>
      </c>
      <c r="O52" s="8">
        <v>909.32983000000002</v>
      </c>
      <c r="P52" s="8">
        <v>909.32983000000002</v>
      </c>
      <c r="Q52" s="8">
        <v>909.32983000000002</v>
      </c>
      <c r="R52" s="8">
        <v>909.32983000000002</v>
      </c>
      <c r="S52" s="8">
        <v>909.32983000000002</v>
      </c>
      <c r="T52" s="8">
        <v>909.32983000000002</v>
      </c>
      <c r="U52" s="8">
        <v>909.32983000000002</v>
      </c>
      <c r="V52" s="8">
        <v>909.32983000000002</v>
      </c>
      <c r="W52" s="8">
        <v>909.32983000000002</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24</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1196</v>
      </c>
      <c r="U55" s="8">
        <v>1331.3055300000001</v>
      </c>
      <c r="V55" s="8">
        <v>1331.3055300000001</v>
      </c>
      <c r="W55" s="8">
        <v>1331.3055300000001</v>
      </c>
      <c r="X55" s="8">
        <v>747.30552999999998</v>
      </c>
      <c r="Y55" s="8">
        <v>1428.27466</v>
      </c>
      <c r="Z55" s="8">
        <v>1428.27466</v>
      </c>
      <c r="AA55" s="8">
        <v>2475.9745000000003</v>
      </c>
    </row>
    <row r="56" spans="1:27">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5269.3599777221652</v>
      </c>
      <c r="D58" s="8">
        <v>5269.3599777221652</v>
      </c>
      <c r="E58" s="8">
        <v>5769.3599777221652</v>
      </c>
      <c r="F58" s="8">
        <v>8958.7481777221656</v>
      </c>
      <c r="G58" s="8">
        <v>8906.2481777221656</v>
      </c>
      <c r="H58" s="8">
        <v>8906.2481777221656</v>
      </c>
      <c r="I58" s="8">
        <v>8906.2481777221656</v>
      </c>
      <c r="J58" s="8">
        <v>9249.859877722165</v>
      </c>
      <c r="K58" s="8">
        <v>11724.859677722165</v>
      </c>
      <c r="L58" s="8">
        <v>11724.859677722165</v>
      </c>
      <c r="M58" s="8">
        <v>11724.859677722165</v>
      </c>
      <c r="N58" s="8">
        <v>12657.659680773922</v>
      </c>
      <c r="O58" s="8">
        <v>13237.659680773922</v>
      </c>
      <c r="P58" s="8">
        <v>14237.659980773922</v>
      </c>
      <c r="Q58" s="8">
        <v>13949.359985351559</v>
      </c>
      <c r="R58" s="8">
        <v>13949.359985351559</v>
      </c>
      <c r="S58" s="8">
        <v>13898.809986114498</v>
      </c>
      <c r="T58" s="8">
        <v>13575.009983062741</v>
      </c>
      <c r="U58" s="8">
        <v>13183.059986114498</v>
      </c>
      <c r="V58" s="8">
        <v>12319.499988555906</v>
      </c>
      <c r="W58" s="8">
        <v>12319.499988555906</v>
      </c>
      <c r="X58" s="8">
        <v>11893.299987792967</v>
      </c>
      <c r="Y58" s="8">
        <v>11893.299987792967</v>
      </c>
      <c r="Z58" s="8">
        <v>11235.200004577637</v>
      </c>
      <c r="AA58" s="8">
        <v>11177.600006103516</v>
      </c>
    </row>
    <row r="59" spans="1:27">
      <c r="A59" s="16" t="s">
        <v>24</v>
      </c>
      <c r="B59" s="16" t="s">
        <v>8</v>
      </c>
      <c r="C59" s="8">
        <v>1563.5730018615709</v>
      </c>
      <c r="D59" s="8">
        <v>1563.5730018615709</v>
      </c>
      <c r="E59" s="8">
        <v>1563.5730018615709</v>
      </c>
      <c r="F59" s="8">
        <v>2654.5609718615706</v>
      </c>
      <c r="G59" s="8">
        <v>2654.5609718615706</v>
      </c>
      <c r="H59" s="8">
        <v>2654.5609718615706</v>
      </c>
      <c r="I59" s="8">
        <v>2654.5609718615706</v>
      </c>
      <c r="J59" s="8">
        <v>2654.5609718615706</v>
      </c>
      <c r="K59" s="8">
        <v>4791.5277218615702</v>
      </c>
      <c r="L59" s="8">
        <v>4791.5277218615702</v>
      </c>
      <c r="M59" s="8">
        <v>4791.5277218615702</v>
      </c>
      <c r="N59" s="8">
        <v>4791.5277218615702</v>
      </c>
      <c r="O59" s="8">
        <v>4791.5277218615702</v>
      </c>
      <c r="P59" s="8">
        <v>4791.5277218615702</v>
      </c>
      <c r="Q59" s="8">
        <v>4791.5277218615702</v>
      </c>
      <c r="R59" s="8">
        <v>4791.5277218615702</v>
      </c>
      <c r="S59" s="8">
        <v>4791.5277218615702</v>
      </c>
      <c r="T59" s="8">
        <v>4791.5277218615702</v>
      </c>
      <c r="U59" s="8">
        <v>4681.0477185046375</v>
      </c>
      <c r="V59" s="8">
        <v>4649.9447178637683</v>
      </c>
      <c r="W59" s="8">
        <v>4649.9447178637683</v>
      </c>
      <c r="X59" s="8">
        <v>4649.9447178637683</v>
      </c>
      <c r="Y59" s="8">
        <v>4491.9647145068357</v>
      </c>
      <c r="Z59" s="8">
        <v>4094.5147175585935</v>
      </c>
      <c r="AA59" s="8">
        <v>4001.9547199999997</v>
      </c>
    </row>
    <row r="60" spans="1:27">
      <c r="A60" s="16" t="s">
        <v>24</v>
      </c>
      <c r="B60" s="16" t="s">
        <v>83</v>
      </c>
      <c r="C60" s="8">
        <v>898.11043992370605</v>
      </c>
      <c r="D60" s="8">
        <v>1542.3290086936461</v>
      </c>
      <c r="E60" s="8">
        <v>2192.3290088412059</v>
      </c>
      <c r="F60" s="8">
        <v>2489.4899749913161</v>
      </c>
      <c r="G60" s="8">
        <v>2489.4899749929759</v>
      </c>
      <c r="H60" s="8">
        <v>2489.4899750078362</v>
      </c>
      <c r="I60" s="8">
        <v>2489.4899750183863</v>
      </c>
      <c r="J60" s="8">
        <v>2434.1599751126</v>
      </c>
      <c r="K60" s="8">
        <v>6118.6698845680403</v>
      </c>
      <c r="L60" s="8">
        <v>6118.6698845748197</v>
      </c>
      <c r="M60" s="8">
        <v>6118.6698845802994</v>
      </c>
      <c r="N60" s="8">
        <v>6118.6698845923202</v>
      </c>
      <c r="O60" s="8">
        <v>6118.6698845978408</v>
      </c>
      <c r="P60" s="8">
        <v>6118.6698846078807</v>
      </c>
      <c r="Q60" s="8">
        <v>6118.66988461037</v>
      </c>
      <c r="R60" s="8">
        <v>5818.6698846184499</v>
      </c>
      <c r="S60" s="8">
        <v>5818.6698846296504</v>
      </c>
      <c r="T60" s="8">
        <v>5818.6698846411809</v>
      </c>
      <c r="U60" s="8">
        <v>5818.66988465333</v>
      </c>
      <c r="V60" s="8">
        <v>5818.6698846703302</v>
      </c>
      <c r="W60" s="8">
        <v>5647.8894405659003</v>
      </c>
      <c r="X60" s="8">
        <v>5003.6707583090301</v>
      </c>
      <c r="Y60" s="8">
        <v>4353.6708020780998</v>
      </c>
      <c r="Z60" s="8">
        <v>4036.5097999999998</v>
      </c>
      <c r="AA60" s="8">
        <v>4036.5099089923096</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60.930000305175703</v>
      </c>
      <c r="D62" s="8">
        <v>76.900001525878906</v>
      </c>
      <c r="E62" s="8">
        <v>93.220001220703097</v>
      </c>
      <c r="F62" s="8">
        <v>112.51000213623</v>
      </c>
      <c r="G62" s="8">
        <v>138.88000011444009</v>
      </c>
      <c r="H62" s="8">
        <v>170.64000511169419</v>
      </c>
      <c r="I62" s="8">
        <v>209.22999572753901</v>
      </c>
      <c r="J62" s="8">
        <v>253.23999023437409</v>
      </c>
      <c r="K62" s="8">
        <v>301.63000488281102</v>
      </c>
      <c r="L62" s="8">
        <v>355.16000366210903</v>
      </c>
      <c r="M62" s="8">
        <v>417.86999511718699</v>
      </c>
      <c r="N62" s="8">
        <v>488.97000122070199</v>
      </c>
      <c r="O62" s="8">
        <v>568.89999389648403</v>
      </c>
      <c r="P62" s="8">
        <v>654.82000732421807</v>
      </c>
      <c r="Q62" s="8">
        <v>753.49002075195199</v>
      </c>
      <c r="R62" s="8">
        <v>858.61999511718591</v>
      </c>
      <c r="S62" s="8">
        <v>973.42999267577989</v>
      </c>
      <c r="T62" s="8">
        <v>1093.9699707031241</v>
      </c>
      <c r="U62" s="8">
        <v>1228.3399963378899</v>
      </c>
      <c r="V62" s="8">
        <v>1369.529998779296</v>
      </c>
      <c r="W62" s="8">
        <v>1522.9600524902289</v>
      </c>
      <c r="X62" s="8">
        <v>1684.669982910156</v>
      </c>
      <c r="Y62" s="8">
        <v>1860.109924316401</v>
      </c>
      <c r="Z62" s="8">
        <v>2044.1300659179628</v>
      </c>
      <c r="AA62" s="8">
        <v>2146.0200195312473</v>
      </c>
    </row>
    <row r="63" spans="1:27">
      <c r="A63" s="77" t="s">
        <v>82</v>
      </c>
      <c r="B63" s="77"/>
      <c r="C63" s="67">
        <v>17305.993408826289</v>
      </c>
      <c r="D63" s="67">
        <v>17966.18197881693</v>
      </c>
      <c r="E63" s="67">
        <v>17682.501978659315</v>
      </c>
      <c r="F63" s="67">
        <v>19803.658945724954</v>
      </c>
      <c r="G63" s="67">
        <v>19777.528943704823</v>
      </c>
      <c r="H63" s="67">
        <v>19809.288948716938</v>
      </c>
      <c r="I63" s="67">
        <v>19847.878939343333</v>
      </c>
      <c r="J63" s="67">
        <v>20010.170633944381</v>
      </c>
      <c r="K63" s="67">
        <v>28355.037108048258</v>
      </c>
      <c r="L63" s="67">
        <v>28408.567106834336</v>
      </c>
      <c r="M63" s="67">
        <v>28471.277098294893</v>
      </c>
      <c r="N63" s="67">
        <v>29475.177107462187</v>
      </c>
      <c r="O63" s="67">
        <v>30135.10710014349</v>
      </c>
      <c r="P63" s="67">
        <v>30281.027413581261</v>
      </c>
      <c r="Q63" s="67">
        <v>30091.397431589125</v>
      </c>
      <c r="R63" s="67">
        <v>29896.527405962435</v>
      </c>
      <c r="S63" s="67">
        <v>29866.78740429517</v>
      </c>
      <c r="T63" s="67">
        <v>29663.527379282288</v>
      </c>
      <c r="U63" s="67">
        <v>29430.772934624027</v>
      </c>
      <c r="V63" s="67">
        <v>28677.29993888297</v>
      </c>
      <c r="W63" s="67">
        <v>28659.949548489472</v>
      </c>
      <c r="X63" s="67">
        <v>26257.91096588959</v>
      </c>
      <c r="Y63" s="67">
        <v>26306.340077707977</v>
      </c>
      <c r="Z63" s="67">
        <v>25117.649237067861</v>
      </c>
      <c r="AA63" s="67">
        <v>26117.079143640742</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2762.7100105285604</v>
      </c>
      <c r="D73" s="8">
        <v>2762.7100105285604</v>
      </c>
      <c r="E73" s="8">
        <v>2762.7100105285604</v>
      </c>
      <c r="F73" s="8">
        <v>3362.7100105285604</v>
      </c>
      <c r="G73" s="8">
        <v>3296.7100105285604</v>
      </c>
      <c r="H73" s="8">
        <v>3205.9600105285604</v>
      </c>
      <c r="I73" s="8">
        <v>3205.9600105285604</v>
      </c>
      <c r="J73" s="8">
        <v>3074.2600135803182</v>
      </c>
      <c r="K73" s="8">
        <v>3074.2600135803182</v>
      </c>
      <c r="L73" s="8">
        <v>2806.3600120544393</v>
      </c>
      <c r="M73" s="8">
        <v>2621.5600090026824</v>
      </c>
      <c r="N73" s="8">
        <v>2621.5600090026824</v>
      </c>
      <c r="O73" s="8">
        <v>2462.5600090026824</v>
      </c>
      <c r="P73" s="8">
        <v>2135.8600082397429</v>
      </c>
      <c r="Q73" s="8">
        <v>2096.8600082397429</v>
      </c>
      <c r="R73" s="8">
        <v>2096.8600082397429</v>
      </c>
      <c r="S73" s="8">
        <v>2391.8570482397427</v>
      </c>
      <c r="T73" s="8">
        <v>2177.9971579518779</v>
      </c>
      <c r="U73" s="8">
        <v>2263.0535865486618</v>
      </c>
      <c r="V73" s="8">
        <v>2188.777545883283</v>
      </c>
      <c r="W73" s="8">
        <v>2856.1421459065432</v>
      </c>
      <c r="X73" s="8">
        <v>3573.0164634472731</v>
      </c>
      <c r="Y73" s="8">
        <v>3573.0164634596831</v>
      </c>
      <c r="Z73" s="8">
        <v>3688.4201534845333</v>
      </c>
      <c r="AA73" s="8">
        <v>3709.2931598821033</v>
      </c>
    </row>
    <row r="74" spans="1:27">
      <c r="A74" s="16" t="s">
        <v>25</v>
      </c>
      <c r="B74" s="16" t="s">
        <v>8</v>
      </c>
      <c r="C74" s="8">
        <v>1056.6199970245359</v>
      </c>
      <c r="D74" s="8">
        <v>1056.6199970245359</v>
      </c>
      <c r="E74" s="8">
        <v>1056.6199970245359</v>
      </c>
      <c r="F74" s="8">
        <v>1056.6199970245359</v>
      </c>
      <c r="G74" s="8">
        <v>1056.6199970245359</v>
      </c>
      <c r="H74" s="8">
        <v>1050.4999971389768</v>
      </c>
      <c r="I74" s="8">
        <v>1050.4999971389768</v>
      </c>
      <c r="J74" s="8">
        <v>1050.4999971389768</v>
      </c>
      <c r="K74" s="8">
        <v>1050.4999971389768</v>
      </c>
      <c r="L74" s="8">
        <v>1050.4999971389768</v>
      </c>
      <c r="M74" s="8">
        <v>1050.4999971389768</v>
      </c>
      <c r="N74" s="8">
        <v>1050.4999971389768</v>
      </c>
      <c r="O74" s="8">
        <v>1050.4999971389768</v>
      </c>
      <c r="P74" s="8">
        <v>1050.4999971389768</v>
      </c>
      <c r="Q74" s="8">
        <v>1050.4999971389768</v>
      </c>
      <c r="R74" s="8">
        <v>984.19999790191639</v>
      </c>
      <c r="S74" s="8">
        <v>984.19999790191639</v>
      </c>
      <c r="T74" s="8">
        <v>2320.7037979019165</v>
      </c>
      <c r="U74" s="8">
        <v>2909.4759979019163</v>
      </c>
      <c r="V74" s="8">
        <v>2891.0959977874754</v>
      </c>
      <c r="W74" s="8">
        <v>2891.0959977874754</v>
      </c>
      <c r="X74" s="8">
        <v>2811.8960008392332</v>
      </c>
      <c r="Y74" s="8">
        <v>2884.8961008392334</v>
      </c>
      <c r="Z74" s="8">
        <v>2794.2926008392333</v>
      </c>
      <c r="AA74" s="8">
        <v>2794.2926008392333</v>
      </c>
    </row>
    <row r="75" spans="1:27">
      <c r="A75" s="16" t="s">
        <v>25</v>
      </c>
      <c r="B75" s="16" t="s">
        <v>83</v>
      </c>
      <c r="C75" s="8">
        <v>532.07019166255702</v>
      </c>
      <c r="D75" s="8">
        <v>532.0701916706571</v>
      </c>
      <c r="E75" s="8">
        <v>532.07019169995704</v>
      </c>
      <c r="F75" s="8">
        <v>785.78598177412698</v>
      </c>
      <c r="G75" s="8">
        <v>755.78598177448703</v>
      </c>
      <c r="H75" s="8">
        <v>755.78598177703702</v>
      </c>
      <c r="I75" s="8">
        <v>755.78598177866695</v>
      </c>
      <c r="J75" s="8">
        <v>755.78598178136701</v>
      </c>
      <c r="K75" s="8">
        <v>730.78598178377695</v>
      </c>
      <c r="L75" s="8">
        <v>730.78598178660695</v>
      </c>
      <c r="M75" s="8">
        <v>730.78598179091705</v>
      </c>
      <c r="N75" s="8">
        <v>730.78598179818698</v>
      </c>
      <c r="O75" s="8">
        <v>730.78598180396705</v>
      </c>
      <c r="P75" s="8">
        <v>730.78598182338703</v>
      </c>
      <c r="Q75" s="8">
        <v>730.78598183189695</v>
      </c>
      <c r="R75" s="8">
        <v>937.20827193693049</v>
      </c>
      <c r="S75" s="8">
        <v>937.20827195566039</v>
      </c>
      <c r="T75" s="8">
        <v>912.35152200117045</v>
      </c>
      <c r="U75" s="8">
        <v>912.3515220174005</v>
      </c>
      <c r="V75" s="8">
        <v>902.35152203534051</v>
      </c>
      <c r="W75" s="8">
        <v>902.35132923706055</v>
      </c>
      <c r="X75" s="8">
        <v>902.35132923706055</v>
      </c>
      <c r="Y75" s="8">
        <v>851.55133000000001</v>
      </c>
      <c r="Z75" s="8">
        <v>597.83556999999996</v>
      </c>
      <c r="AA75" s="8">
        <v>1219.9537431869801</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83.010002136230398</v>
      </c>
      <c r="D77" s="8">
        <v>86.919998168945298</v>
      </c>
      <c r="E77" s="8">
        <v>88.190002441406193</v>
      </c>
      <c r="F77" s="8">
        <v>89.860000610351506</v>
      </c>
      <c r="G77" s="8">
        <v>101.64999842643738</v>
      </c>
      <c r="H77" s="8">
        <v>114.72999858856113</v>
      </c>
      <c r="I77" s="8">
        <v>129.80000114440818</v>
      </c>
      <c r="J77" s="8">
        <v>145.8299999237052</v>
      </c>
      <c r="K77" s="8">
        <v>163.1799964904784</v>
      </c>
      <c r="L77" s="8">
        <v>181.38999557495049</v>
      </c>
      <c r="M77" s="8">
        <v>202.19000244140599</v>
      </c>
      <c r="N77" s="8">
        <v>224.73000335693291</v>
      </c>
      <c r="O77" s="8">
        <v>249.77000427246</v>
      </c>
      <c r="P77" s="8">
        <v>275.49999237060513</v>
      </c>
      <c r="Q77" s="8">
        <v>305.08000183105401</v>
      </c>
      <c r="R77" s="8">
        <v>335.52000427246003</v>
      </c>
      <c r="S77" s="8">
        <v>368.55000305175702</v>
      </c>
      <c r="T77" s="8">
        <v>402.30000305175702</v>
      </c>
      <c r="U77" s="8">
        <v>440.17999267578</v>
      </c>
      <c r="V77" s="8">
        <v>479.01000976562398</v>
      </c>
      <c r="W77" s="8">
        <v>521.25</v>
      </c>
      <c r="X77" s="8">
        <v>564.79998779296807</v>
      </c>
      <c r="Y77" s="8">
        <v>612.08001708984307</v>
      </c>
      <c r="Z77" s="8">
        <v>660.60000610351494</v>
      </c>
      <c r="AA77" s="8">
        <v>686.27999877929597</v>
      </c>
    </row>
    <row r="78" spans="1:27">
      <c r="A78" s="77" t="s">
        <v>82</v>
      </c>
      <c r="B78" s="77"/>
      <c r="C78" s="67">
        <v>6808.0701859405062</v>
      </c>
      <c r="D78" s="67">
        <v>6811.9801819813219</v>
      </c>
      <c r="E78" s="67">
        <v>6496.7501862830823</v>
      </c>
      <c r="F78" s="67">
        <v>7352.135974526198</v>
      </c>
      <c r="G78" s="67">
        <v>7021.9259723426439</v>
      </c>
      <c r="H78" s="67">
        <v>6938.1359726217579</v>
      </c>
      <c r="I78" s="67">
        <v>6676.3459898276733</v>
      </c>
      <c r="J78" s="67">
        <v>6560.6759916614283</v>
      </c>
      <c r="K78" s="67">
        <v>6553.0259882306118</v>
      </c>
      <c r="L78" s="67">
        <v>6223.3359857920341</v>
      </c>
      <c r="M78" s="67">
        <v>6059.3359896110433</v>
      </c>
      <c r="N78" s="67">
        <v>5552.8759905338393</v>
      </c>
      <c r="O78" s="67">
        <v>5418.9159914551465</v>
      </c>
      <c r="P78" s="67">
        <v>5117.9459788097729</v>
      </c>
      <c r="Q78" s="67">
        <v>5108.5259882787304</v>
      </c>
      <c r="R78" s="67">
        <v>5279.0882815881105</v>
      </c>
      <c r="S78" s="67">
        <v>5607.1153203861368</v>
      </c>
      <c r="T78" s="67">
        <v>6738.6524801437818</v>
      </c>
      <c r="U78" s="67">
        <v>7240.3610983808194</v>
      </c>
      <c r="V78" s="67">
        <v>7176.5350747087832</v>
      </c>
      <c r="W78" s="67">
        <v>7732.1394721681399</v>
      </c>
      <c r="X78" s="67">
        <v>8413.3637805535964</v>
      </c>
      <c r="Y78" s="67">
        <v>8482.8439106258211</v>
      </c>
      <c r="Z78" s="67">
        <v>8302.448329664343</v>
      </c>
      <c r="AA78" s="67">
        <v>8971.1195019246734</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26</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846.75386847412096</v>
      </c>
      <c r="D88" s="8">
        <v>1130.1577384741208</v>
      </c>
      <c r="E88" s="8">
        <v>1413.561598474121</v>
      </c>
      <c r="F88" s="8">
        <v>1709.9976884741211</v>
      </c>
      <c r="G88" s="8">
        <v>1829.6830984741212</v>
      </c>
      <c r="H88" s="8">
        <v>1949.3684984741212</v>
      </c>
      <c r="I88" s="8">
        <v>2069.0538584741212</v>
      </c>
      <c r="J88" s="8">
        <v>2188.7391984741212</v>
      </c>
      <c r="K88" s="8">
        <v>2308.4246484741211</v>
      </c>
      <c r="L88" s="8">
        <v>2428.1099984741213</v>
      </c>
      <c r="M88" s="8">
        <v>2553.4981184741209</v>
      </c>
      <c r="N88" s="8">
        <v>2678.886290107881</v>
      </c>
      <c r="O88" s="8">
        <v>2804.274400210365</v>
      </c>
      <c r="P88" s="8">
        <v>2929.6625039875908</v>
      </c>
      <c r="Q88" s="8">
        <v>2929.6625039876508</v>
      </c>
      <c r="R88" s="8">
        <v>2929.6625039877008</v>
      </c>
      <c r="S88" s="8">
        <v>2929.6625039877508</v>
      </c>
      <c r="T88" s="8">
        <v>2929.6625039878209</v>
      </c>
      <c r="U88" s="8">
        <v>2785.6625039879009</v>
      </c>
      <c r="V88" s="8">
        <v>2785.6625039879909</v>
      </c>
      <c r="W88" s="8">
        <v>2785.662503988131</v>
      </c>
      <c r="X88" s="8">
        <v>2785.6625039883211</v>
      </c>
      <c r="Y88" s="8">
        <v>2785.6625039885512</v>
      </c>
      <c r="Z88" s="8">
        <v>2785.6625039888913</v>
      </c>
      <c r="AA88" s="8">
        <v>2477.9125039894707</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2</v>
      </c>
      <c r="D90" s="8">
        <v>2</v>
      </c>
      <c r="E90" s="8">
        <v>2</v>
      </c>
      <c r="F90" s="8">
        <v>2</v>
      </c>
      <c r="G90" s="8">
        <v>2</v>
      </c>
      <c r="H90" s="8">
        <v>2</v>
      </c>
      <c r="I90" s="8">
        <v>2</v>
      </c>
      <c r="J90" s="8">
        <v>2</v>
      </c>
      <c r="K90" s="8">
        <v>2</v>
      </c>
      <c r="L90" s="8">
        <v>2</v>
      </c>
      <c r="M90" s="8">
        <v>2</v>
      </c>
      <c r="N90" s="8">
        <v>2</v>
      </c>
      <c r="O90" s="8">
        <v>2</v>
      </c>
      <c r="P90" s="8">
        <v>2</v>
      </c>
      <c r="Q90" s="8">
        <v>2</v>
      </c>
      <c r="R90" s="8">
        <v>2</v>
      </c>
      <c r="S90" s="8">
        <v>2</v>
      </c>
      <c r="T90" s="8">
        <v>2</v>
      </c>
      <c r="U90" s="8">
        <v>2</v>
      </c>
      <c r="V90" s="8">
        <v>2</v>
      </c>
      <c r="W90" s="8">
        <v>2</v>
      </c>
      <c r="X90" s="8">
        <v>2</v>
      </c>
      <c r="Y90" s="8">
        <v>2</v>
      </c>
      <c r="Z90" s="8">
        <v>2</v>
      </c>
      <c r="AA90" s="8">
        <v>2</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119.817795</v>
      </c>
      <c r="S91" s="8">
        <v>245.88449</v>
      </c>
      <c r="T91" s="8">
        <v>370.06475999999998</v>
      </c>
      <c r="U91" s="8">
        <v>370.06475999999998</v>
      </c>
      <c r="V91" s="8">
        <v>370.06475999999998</v>
      </c>
      <c r="W91" s="8">
        <v>370.06475999999998</v>
      </c>
      <c r="X91" s="8">
        <v>395.3845</v>
      </c>
      <c r="Y91" s="8">
        <v>395.3845</v>
      </c>
      <c r="Z91" s="8">
        <v>410.00240000000002</v>
      </c>
      <c r="AA91" s="8">
        <v>529.87030000000004</v>
      </c>
    </row>
    <row r="92" spans="1:27">
      <c r="A92" s="16" t="s">
        <v>26</v>
      </c>
      <c r="B92" s="16" t="s">
        <v>15</v>
      </c>
      <c r="C92" s="8">
        <v>4.5199999809265101</v>
      </c>
      <c r="D92" s="8">
        <v>5.8499999046325604</v>
      </c>
      <c r="E92" s="8">
        <v>7.21000003814697</v>
      </c>
      <c r="F92" s="8">
        <v>8.8400001525878906</v>
      </c>
      <c r="G92" s="8">
        <v>10.179999738931654</v>
      </c>
      <c r="H92" s="8">
        <v>11.78000032901755</v>
      </c>
      <c r="I92" s="8">
        <v>13.670000076293899</v>
      </c>
      <c r="J92" s="8">
        <v>15.71999979019156</v>
      </c>
      <c r="K92" s="8">
        <v>17.900000095367432</v>
      </c>
      <c r="L92" s="8">
        <v>20.310000419616699</v>
      </c>
      <c r="M92" s="8">
        <v>23.15999984741206</v>
      </c>
      <c r="N92" s="8">
        <v>26.459999084472571</v>
      </c>
      <c r="O92" s="8">
        <v>30.150000572204497</v>
      </c>
      <c r="P92" s="8">
        <v>34.109999656677104</v>
      </c>
      <c r="Q92" s="8">
        <v>39.879999160766602</v>
      </c>
      <c r="R92" s="8">
        <v>45.9899997711181</v>
      </c>
      <c r="S92" s="8">
        <v>52.859998703002802</v>
      </c>
      <c r="T92" s="8">
        <v>60.120000839233398</v>
      </c>
      <c r="U92" s="8">
        <v>68.290000915527202</v>
      </c>
      <c r="V92" s="8">
        <v>77.010000228881808</v>
      </c>
      <c r="W92" s="8">
        <v>86.499999999999901</v>
      </c>
      <c r="X92" s="8">
        <v>96.610000610351506</v>
      </c>
      <c r="Y92" s="8">
        <v>107.56999969482419</v>
      </c>
      <c r="Z92" s="8">
        <v>119.12999725341788</v>
      </c>
      <c r="AA92" s="8">
        <v>126.2099990844726</v>
      </c>
    </row>
    <row r="93" spans="1:27">
      <c r="A93" s="77" t="s">
        <v>82</v>
      </c>
      <c r="B93" s="77"/>
      <c r="C93" s="67">
        <v>3648.2738684550477</v>
      </c>
      <c r="D93" s="67">
        <v>3933.0077383787534</v>
      </c>
      <c r="E93" s="67">
        <v>4217.7715985122677</v>
      </c>
      <c r="F93" s="67">
        <v>4515.8376886267088</v>
      </c>
      <c r="G93" s="67">
        <v>4976.763092109537</v>
      </c>
      <c r="H93" s="67">
        <v>5098.0484926996232</v>
      </c>
      <c r="I93" s="67">
        <v>5219.623852446899</v>
      </c>
      <c r="J93" s="67">
        <v>5341.3591921607967</v>
      </c>
      <c r="K93" s="67">
        <v>5463.2246424659725</v>
      </c>
      <c r="L93" s="67">
        <v>5585.3199927902224</v>
      </c>
      <c r="M93" s="67">
        <v>5713.5581122180174</v>
      </c>
      <c r="N93" s="67">
        <v>5842.246283088838</v>
      </c>
      <c r="O93" s="67">
        <v>5971.3243946790535</v>
      </c>
      <c r="P93" s="67">
        <v>6100.6724975407524</v>
      </c>
      <c r="Q93" s="67">
        <v>5986.4424970449018</v>
      </c>
      <c r="R93" s="67">
        <v>6112.3702926553024</v>
      </c>
      <c r="S93" s="67">
        <v>6245.3069865872385</v>
      </c>
      <c r="T93" s="67">
        <v>6376.7472587235379</v>
      </c>
      <c r="U93" s="67">
        <v>6240.9172587999119</v>
      </c>
      <c r="V93" s="67">
        <v>6249.6372581133573</v>
      </c>
      <c r="W93" s="67">
        <v>6259.1272578846156</v>
      </c>
      <c r="X93" s="67">
        <v>6294.5569984951562</v>
      </c>
      <c r="Y93" s="67">
        <v>6305.5169975798599</v>
      </c>
      <c r="Z93" s="67">
        <v>6331.694895138794</v>
      </c>
      <c r="AA93" s="67">
        <v>5884.8927969704273</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8">
        <v>1952.1806315862632</v>
      </c>
      <c r="D98" s="8">
        <v>2921.3996855351729</v>
      </c>
      <c r="E98" s="8">
        <v>3571.399685850593</v>
      </c>
      <c r="F98" s="8">
        <v>6248.5076722029435</v>
      </c>
      <c r="G98" s="8">
        <v>6218.5076722051817</v>
      </c>
      <c r="H98" s="8">
        <v>6218.5076722239719</v>
      </c>
      <c r="I98" s="8">
        <v>6218.5076722371832</v>
      </c>
      <c r="J98" s="8">
        <v>6163.1776723365165</v>
      </c>
      <c r="K98" s="8">
        <v>9822.6875817969594</v>
      </c>
      <c r="L98" s="8">
        <v>9822.6875818095959</v>
      </c>
      <c r="M98" s="8">
        <v>9772.6875818226163</v>
      </c>
      <c r="N98" s="8">
        <v>9772.6875818477565</v>
      </c>
      <c r="O98" s="8">
        <v>9772.6875818666067</v>
      </c>
      <c r="P98" s="8">
        <v>9772.6875819188663</v>
      </c>
      <c r="Q98" s="8">
        <v>9772.6875819372872</v>
      </c>
      <c r="R98" s="8">
        <v>9960.3162022351589</v>
      </c>
      <c r="S98" s="8">
        <v>10123.239642429729</v>
      </c>
      <c r="T98" s="8">
        <v>10447.296592589071</v>
      </c>
      <c r="U98" s="8">
        <v>10447.296592660779</v>
      </c>
      <c r="V98" s="8">
        <v>10437.296592735711</v>
      </c>
      <c r="W98" s="8">
        <v>10811.46937679365</v>
      </c>
      <c r="X98" s="8">
        <v>9842.2501127886699</v>
      </c>
      <c r="Y98" s="8">
        <v>9750.3815573497504</v>
      </c>
      <c r="Z98" s="8">
        <v>7053.27349516705</v>
      </c>
      <c r="AA98" s="8">
        <v>8726.6164772316297</v>
      </c>
    </row>
    <row r="99" spans="1:27" collapsed="1">
      <c r="A99" s="16" t="s">
        <v>16</v>
      </c>
      <c r="B99" s="16" t="s">
        <v>193</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5717.8177949999999</v>
      </c>
      <c r="S99" s="8">
        <v>5843.8844900000004</v>
      </c>
      <c r="T99" s="8">
        <v>5968.0647600000002</v>
      </c>
      <c r="U99" s="8">
        <v>5968.0647600000002</v>
      </c>
      <c r="V99" s="8">
        <v>5968.0647600000002</v>
      </c>
      <c r="W99" s="8">
        <v>5968.0647600000002</v>
      </c>
      <c r="X99" s="8">
        <v>5993.3845000000001</v>
      </c>
      <c r="Y99" s="8">
        <v>5993.3845000000001</v>
      </c>
      <c r="Z99" s="8">
        <v>6008.0024000000003</v>
      </c>
      <c r="AA99" s="8">
        <v>6127.8703000000005</v>
      </c>
    </row>
    <row r="100" spans="1:27">
      <c r="A100" s="16" t="s">
        <v>16</v>
      </c>
      <c r="B100" s="16" t="s">
        <v>93</v>
      </c>
      <c r="C100" s="8">
        <v>332.9399981498712</v>
      </c>
      <c r="D100" s="8">
        <v>383.48000478744416</v>
      </c>
      <c r="E100" s="8">
        <v>428.85999393463038</v>
      </c>
      <c r="F100" s="8">
        <v>483.47000503539931</v>
      </c>
      <c r="G100" s="8">
        <v>574.25999560952084</v>
      </c>
      <c r="H100" s="8">
        <v>684.0100084543202</v>
      </c>
      <c r="I100" s="8">
        <v>812.3899917602522</v>
      </c>
      <c r="J100" s="8">
        <v>958.88999605178594</v>
      </c>
      <c r="K100" s="8">
        <v>1114.5699944496118</v>
      </c>
      <c r="L100" s="8">
        <v>1287.9599905014013</v>
      </c>
      <c r="M100" s="8">
        <v>1491.449993133542</v>
      </c>
      <c r="N100" s="8">
        <v>1724.6999969482395</v>
      </c>
      <c r="O100" s="8">
        <v>1984.1500005722028</v>
      </c>
      <c r="P100" s="8">
        <v>2264.7499914169284</v>
      </c>
      <c r="Q100" s="8">
        <v>2584.7499790191605</v>
      </c>
      <c r="R100" s="8">
        <v>2929.1399784088089</v>
      </c>
      <c r="S100" s="8">
        <v>3299.7199687957727</v>
      </c>
      <c r="T100" s="8">
        <v>3691.4699611663782</v>
      </c>
      <c r="U100" s="8">
        <v>4125.1299667358353</v>
      </c>
      <c r="V100" s="8">
        <v>4583.8699550628562</v>
      </c>
      <c r="W100" s="8">
        <v>5079.9000854492069</v>
      </c>
      <c r="X100" s="8">
        <v>5604.2499542236255</v>
      </c>
      <c r="Y100" s="8">
        <v>6168.379936218239</v>
      </c>
      <c r="Z100" s="8">
        <v>6763.6701278686332</v>
      </c>
      <c r="AA100" s="8">
        <v>7093.5899124145362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8">
        <v>262</v>
      </c>
      <c r="D103" s="8">
        <v>587</v>
      </c>
      <c r="E103" s="8">
        <v>587</v>
      </c>
      <c r="F103" s="8">
        <v>2262</v>
      </c>
      <c r="G103" s="8">
        <v>2262</v>
      </c>
      <c r="H103" s="8">
        <v>2262</v>
      </c>
      <c r="I103" s="8">
        <v>2262</v>
      </c>
      <c r="J103" s="8">
        <v>2262</v>
      </c>
      <c r="K103" s="8">
        <v>2262</v>
      </c>
      <c r="L103" s="8">
        <v>2262</v>
      </c>
      <c r="M103" s="8">
        <v>2212</v>
      </c>
      <c r="N103" s="8">
        <v>2212</v>
      </c>
      <c r="O103" s="8">
        <v>2212</v>
      </c>
      <c r="P103" s="8">
        <v>2212</v>
      </c>
      <c r="Q103" s="8">
        <v>2212</v>
      </c>
      <c r="R103" s="8">
        <v>2212</v>
      </c>
      <c r="S103" s="8">
        <v>2212</v>
      </c>
      <c r="T103" s="8">
        <v>2212</v>
      </c>
      <c r="U103" s="8">
        <v>2212</v>
      </c>
      <c r="V103" s="8">
        <v>2212</v>
      </c>
      <c r="W103" s="8">
        <v>2212</v>
      </c>
      <c r="X103" s="8">
        <v>1887</v>
      </c>
      <c r="Y103" s="8">
        <v>1887</v>
      </c>
      <c r="Z103" s="8">
        <v>212</v>
      </c>
      <c r="AA103" s="8">
        <v>212.00059975163001</v>
      </c>
    </row>
    <row r="104" spans="1:27">
      <c r="A104" s="16" t="s">
        <v>22</v>
      </c>
      <c r="B104" s="16" t="s">
        <v>193</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v>
      </c>
    </row>
    <row r="105" spans="1:27">
      <c r="A105" s="16" t="s">
        <v>22</v>
      </c>
      <c r="B105" s="16" t="s">
        <v>93</v>
      </c>
      <c r="C105" s="8">
        <v>132.64999389648401</v>
      </c>
      <c r="D105" s="8">
        <v>149.55000305175699</v>
      </c>
      <c r="E105" s="8">
        <v>164.03999328613199</v>
      </c>
      <c r="F105" s="8">
        <v>181.38000488281199</v>
      </c>
      <c r="G105" s="8">
        <v>210.8500003814697</v>
      </c>
      <c r="H105" s="8">
        <v>246.63000488281199</v>
      </c>
      <c r="I105" s="8">
        <v>288.01999664306601</v>
      </c>
      <c r="J105" s="8">
        <v>335.81000518798805</v>
      </c>
      <c r="K105" s="8">
        <v>382.44999694824099</v>
      </c>
      <c r="L105" s="8">
        <v>435.40998840331895</v>
      </c>
      <c r="M105" s="8">
        <v>499.44999694824094</v>
      </c>
      <c r="N105" s="8">
        <v>577.33999633788994</v>
      </c>
      <c r="O105" s="8">
        <v>663.69000244140602</v>
      </c>
      <c r="P105" s="8">
        <v>758.32998657226494</v>
      </c>
      <c r="Q105" s="8">
        <v>863.81997680663903</v>
      </c>
      <c r="R105" s="8">
        <v>977.97998046874909</v>
      </c>
      <c r="S105" s="8">
        <v>1100.1599731445299</v>
      </c>
      <c r="T105" s="8">
        <v>1230.459991455077</v>
      </c>
      <c r="U105" s="8">
        <v>1373.5499877929681</v>
      </c>
      <c r="V105" s="8">
        <v>1525.949951171867</v>
      </c>
      <c r="W105" s="8">
        <v>1688.980041503901</v>
      </c>
      <c r="X105" s="8">
        <v>1863.0299682617128</v>
      </c>
      <c r="Y105" s="8">
        <v>2049.049987792961</v>
      </c>
      <c r="Z105" s="8">
        <v>2246.6300048828052</v>
      </c>
      <c r="AA105" s="8">
        <v>2355.6399536132758</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8">
        <v>258</v>
      </c>
      <c r="D108" s="8">
        <v>258.00048517086998</v>
      </c>
      <c r="E108" s="8">
        <v>258.00048530943002</v>
      </c>
      <c r="F108" s="8">
        <v>709.23171543750004</v>
      </c>
      <c r="G108" s="8">
        <v>709.23171543771991</v>
      </c>
      <c r="H108" s="8">
        <v>709.23171543909996</v>
      </c>
      <c r="I108" s="8">
        <v>709.23171544012996</v>
      </c>
      <c r="J108" s="8">
        <v>709.23171544255001</v>
      </c>
      <c r="K108" s="8">
        <v>709.23171544514003</v>
      </c>
      <c r="L108" s="8">
        <v>709.23171544817001</v>
      </c>
      <c r="M108" s="8">
        <v>709.23171545139996</v>
      </c>
      <c r="N108" s="8">
        <v>709.23171545724995</v>
      </c>
      <c r="O108" s="8">
        <v>709.2317154648</v>
      </c>
      <c r="P108" s="8">
        <v>709.23171548760001</v>
      </c>
      <c r="Q108" s="8">
        <v>709.2317154950199</v>
      </c>
      <c r="R108" s="8">
        <v>990.43804567977998</v>
      </c>
      <c r="S108" s="8">
        <v>1153.36148584442</v>
      </c>
      <c r="T108" s="8">
        <v>1502.2751859467198</v>
      </c>
      <c r="U108" s="8">
        <v>1502.27518599005</v>
      </c>
      <c r="V108" s="8">
        <v>1502.27518603004</v>
      </c>
      <c r="W108" s="8">
        <v>2047.22860699069</v>
      </c>
      <c r="X108" s="8">
        <v>2047.2280252425799</v>
      </c>
      <c r="Y108" s="8">
        <v>2656.15942527165</v>
      </c>
      <c r="Z108" s="8">
        <v>2204.92812516705</v>
      </c>
      <c r="AA108" s="8">
        <v>3256.1522253007101</v>
      </c>
    </row>
    <row r="109" spans="1:27">
      <c r="A109" s="16" t="s">
        <v>23</v>
      </c>
      <c r="B109" s="16" t="s">
        <v>193</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23</v>
      </c>
      <c r="B110" s="16" t="s">
        <v>93</v>
      </c>
      <c r="C110" s="8">
        <v>51.830001831054602</v>
      </c>
      <c r="D110" s="8">
        <v>64.260002136230398</v>
      </c>
      <c r="E110" s="8">
        <v>76.199996948242102</v>
      </c>
      <c r="F110" s="8">
        <v>90.879997253417898</v>
      </c>
      <c r="G110" s="8">
        <v>112.699996948242</v>
      </c>
      <c r="H110" s="8">
        <v>140.22999954223539</v>
      </c>
      <c r="I110" s="8">
        <v>171.669998168945</v>
      </c>
      <c r="J110" s="8">
        <v>208.29000091552709</v>
      </c>
      <c r="K110" s="8">
        <v>249.40999603271391</v>
      </c>
      <c r="L110" s="8">
        <v>295.69000244140602</v>
      </c>
      <c r="M110" s="8">
        <v>348.77999877929597</v>
      </c>
      <c r="N110" s="8">
        <v>407.19999694824196</v>
      </c>
      <c r="O110" s="8">
        <v>471.63999938964798</v>
      </c>
      <c r="P110" s="8">
        <v>541.99000549316304</v>
      </c>
      <c r="Q110" s="8">
        <v>622.47998046874898</v>
      </c>
      <c r="R110" s="8">
        <v>711.02999877929597</v>
      </c>
      <c r="S110" s="8">
        <v>804.72000122070301</v>
      </c>
      <c r="T110" s="8">
        <v>904.61999511718705</v>
      </c>
      <c r="U110" s="8">
        <v>1014.769989013671</v>
      </c>
      <c r="V110" s="8">
        <v>1132.369995117187</v>
      </c>
      <c r="W110" s="8">
        <v>1260.209991455077</v>
      </c>
      <c r="X110" s="8">
        <v>1395.140014648437</v>
      </c>
      <c r="Y110" s="8">
        <v>1539.5700073242101</v>
      </c>
      <c r="Z110" s="8">
        <v>1693.180053710932</v>
      </c>
      <c r="AA110" s="8">
        <v>1779.439941406245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8">
        <v>898.11043992370605</v>
      </c>
      <c r="D113" s="8">
        <v>1542.3290086936461</v>
      </c>
      <c r="E113" s="8">
        <v>2192.3290088412059</v>
      </c>
      <c r="F113" s="8">
        <v>2489.4899749913156</v>
      </c>
      <c r="G113" s="8">
        <v>2489.4899749929759</v>
      </c>
      <c r="H113" s="8">
        <v>2489.4899750078357</v>
      </c>
      <c r="I113" s="8">
        <v>2489.4899750183858</v>
      </c>
      <c r="J113" s="8">
        <v>2434.1599751125996</v>
      </c>
      <c r="K113" s="8">
        <v>6118.6698845680403</v>
      </c>
      <c r="L113" s="8">
        <v>6118.6698845748197</v>
      </c>
      <c r="M113" s="8">
        <v>6118.6698845802994</v>
      </c>
      <c r="N113" s="8">
        <v>6118.6698845923202</v>
      </c>
      <c r="O113" s="8">
        <v>6118.6698845978408</v>
      </c>
      <c r="P113" s="8">
        <v>6118.6698846078807</v>
      </c>
      <c r="Q113" s="8">
        <v>6118.66988461037</v>
      </c>
      <c r="R113" s="8">
        <v>5818.6698846184499</v>
      </c>
      <c r="S113" s="8">
        <v>5818.6698846296504</v>
      </c>
      <c r="T113" s="8">
        <v>5818.6698846411809</v>
      </c>
      <c r="U113" s="8">
        <v>5818.66988465333</v>
      </c>
      <c r="V113" s="8">
        <v>5818.6698846703302</v>
      </c>
      <c r="W113" s="8">
        <v>5647.8894405659003</v>
      </c>
      <c r="X113" s="8">
        <v>5003.6707583090301</v>
      </c>
      <c r="Y113" s="8">
        <v>4353.6708020780998</v>
      </c>
      <c r="Z113" s="8">
        <v>4036.5097999999998</v>
      </c>
      <c r="AA113" s="8">
        <v>4036.5099089923096</v>
      </c>
    </row>
    <row r="114" spans="1:27">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93</v>
      </c>
      <c r="C115" s="8">
        <v>60.930000305175703</v>
      </c>
      <c r="D115" s="8">
        <v>76.900001525878906</v>
      </c>
      <c r="E115" s="8">
        <v>93.220001220703097</v>
      </c>
      <c r="F115" s="8">
        <v>112.51000213623</v>
      </c>
      <c r="G115" s="8">
        <v>138.88000011444009</v>
      </c>
      <c r="H115" s="8">
        <v>170.64000511169419</v>
      </c>
      <c r="I115" s="8">
        <v>209.22999572753901</v>
      </c>
      <c r="J115" s="8">
        <v>253.23999023437409</v>
      </c>
      <c r="K115" s="8">
        <v>301.63000488281102</v>
      </c>
      <c r="L115" s="8">
        <v>355.16000366210903</v>
      </c>
      <c r="M115" s="8">
        <v>417.86999511718699</v>
      </c>
      <c r="N115" s="8">
        <v>488.97000122070199</v>
      </c>
      <c r="O115" s="8">
        <v>568.89999389648403</v>
      </c>
      <c r="P115" s="8">
        <v>654.82000732421807</v>
      </c>
      <c r="Q115" s="8">
        <v>753.49002075195199</v>
      </c>
      <c r="R115" s="8">
        <v>858.61999511718591</v>
      </c>
      <c r="S115" s="8">
        <v>973.42999267577989</v>
      </c>
      <c r="T115" s="8">
        <v>1093.9699707031241</v>
      </c>
      <c r="U115" s="8">
        <v>1228.3399963378899</v>
      </c>
      <c r="V115" s="8">
        <v>1369.529998779296</v>
      </c>
      <c r="W115" s="8">
        <v>1522.9600524902289</v>
      </c>
      <c r="X115" s="8">
        <v>1684.669982910156</v>
      </c>
      <c r="Y115" s="8">
        <v>1860.109924316401</v>
      </c>
      <c r="Z115" s="8">
        <v>2044.1300659179628</v>
      </c>
      <c r="AA115" s="8">
        <v>2146.0200195312473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8">
        <v>532.07019166255702</v>
      </c>
      <c r="D118" s="8">
        <v>532.0701916706571</v>
      </c>
      <c r="E118" s="8">
        <v>532.07019169995704</v>
      </c>
      <c r="F118" s="8">
        <v>785.78598177412709</v>
      </c>
      <c r="G118" s="8">
        <v>755.78598177448703</v>
      </c>
      <c r="H118" s="8">
        <v>755.78598177703702</v>
      </c>
      <c r="I118" s="8">
        <v>755.78598177866706</v>
      </c>
      <c r="J118" s="8">
        <v>755.78598178136701</v>
      </c>
      <c r="K118" s="8">
        <v>730.78598178377706</v>
      </c>
      <c r="L118" s="8">
        <v>730.78598178660695</v>
      </c>
      <c r="M118" s="8">
        <v>730.78598179091705</v>
      </c>
      <c r="N118" s="8">
        <v>730.78598179818698</v>
      </c>
      <c r="O118" s="8">
        <v>730.78598180396693</v>
      </c>
      <c r="P118" s="8">
        <v>730.78598182338703</v>
      </c>
      <c r="Q118" s="8">
        <v>730.78598183189706</v>
      </c>
      <c r="R118" s="8">
        <v>937.20827193693049</v>
      </c>
      <c r="S118" s="8">
        <v>937.20827195566039</v>
      </c>
      <c r="T118" s="8">
        <v>912.35152200117045</v>
      </c>
      <c r="U118" s="8">
        <v>912.35152201740038</v>
      </c>
      <c r="V118" s="8">
        <v>902.35152203534039</v>
      </c>
      <c r="W118" s="8">
        <v>902.35132923706055</v>
      </c>
      <c r="X118" s="8">
        <v>902.35132923706055</v>
      </c>
      <c r="Y118" s="8">
        <v>851.55133000000001</v>
      </c>
      <c r="Z118" s="8">
        <v>597.83556999999996</v>
      </c>
      <c r="AA118" s="8">
        <v>1219.9537431869801</v>
      </c>
    </row>
    <row r="119" spans="1:27">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93</v>
      </c>
      <c r="C120" s="8">
        <v>83.010002136230398</v>
      </c>
      <c r="D120" s="8">
        <v>86.919998168945298</v>
      </c>
      <c r="E120" s="8">
        <v>88.190002441406193</v>
      </c>
      <c r="F120" s="8">
        <v>89.860000610351506</v>
      </c>
      <c r="G120" s="8">
        <v>101.64999842643738</v>
      </c>
      <c r="H120" s="8">
        <v>114.72999858856113</v>
      </c>
      <c r="I120" s="8">
        <v>129.80000114440818</v>
      </c>
      <c r="J120" s="8">
        <v>145.8299999237052</v>
      </c>
      <c r="K120" s="8">
        <v>163.1799964904784</v>
      </c>
      <c r="L120" s="8">
        <v>181.38999557495049</v>
      </c>
      <c r="M120" s="8">
        <v>202.19000244140599</v>
      </c>
      <c r="N120" s="8">
        <v>224.73000335693291</v>
      </c>
      <c r="O120" s="8">
        <v>249.77000427246</v>
      </c>
      <c r="P120" s="8">
        <v>275.49999237060513</v>
      </c>
      <c r="Q120" s="8">
        <v>305.08000183105401</v>
      </c>
      <c r="R120" s="8">
        <v>335.52000427246003</v>
      </c>
      <c r="S120" s="8">
        <v>368.55000305175702</v>
      </c>
      <c r="T120" s="8">
        <v>402.30000305175702</v>
      </c>
      <c r="U120" s="8">
        <v>440.17999267578</v>
      </c>
      <c r="V120" s="8">
        <v>479.01000976562398</v>
      </c>
      <c r="W120" s="8">
        <v>521.25</v>
      </c>
      <c r="X120" s="8">
        <v>564.79998779296807</v>
      </c>
      <c r="Y120" s="8">
        <v>612.08001708984307</v>
      </c>
      <c r="Z120" s="8">
        <v>660.60000610351494</v>
      </c>
      <c r="AA120" s="8">
        <v>686.27999877929597</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8">
        <v>2</v>
      </c>
      <c r="D123" s="8">
        <v>2</v>
      </c>
      <c r="E123" s="8">
        <v>2</v>
      </c>
      <c r="F123" s="8">
        <v>2</v>
      </c>
      <c r="G123" s="8">
        <v>2</v>
      </c>
      <c r="H123" s="8">
        <v>2</v>
      </c>
      <c r="I123" s="8">
        <v>2</v>
      </c>
      <c r="J123" s="8">
        <v>2</v>
      </c>
      <c r="K123" s="8">
        <v>2</v>
      </c>
      <c r="L123" s="8">
        <v>2</v>
      </c>
      <c r="M123" s="8">
        <v>2</v>
      </c>
      <c r="N123" s="8">
        <v>2</v>
      </c>
      <c r="O123" s="8">
        <v>2</v>
      </c>
      <c r="P123" s="8">
        <v>2</v>
      </c>
      <c r="Q123" s="8">
        <v>2</v>
      </c>
      <c r="R123" s="8">
        <v>2</v>
      </c>
      <c r="S123" s="8">
        <v>2</v>
      </c>
      <c r="T123" s="8">
        <v>2</v>
      </c>
      <c r="U123" s="8">
        <v>2</v>
      </c>
      <c r="V123" s="8">
        <v>2</v>
      </c>
      <c r="W123" s="8">
        <v>2</v>
      </c>
      <c r="X123" s="8">
        <v>2</v>
      </c>
      <c r="Y123" s="8">
        <v>2</v>
      </c>
      <c r="Z123" s="8">
        <v>2</v>
      </c>
      <c r="AA123" s="8">
        <v>2</v>
      </c>
    </row>
    <row r="124" spans="1:27">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119.817795</v>
      </c>
      <c r="S124" s="8">
        <v>245.88449</v>
      </c>
      <c r="T124" s="8">
        <v>370.06475999999998</v>
      </c>
      <c r="U124" s="8">
        <v>370.06475999999998</v>
      </c>
      <c r="V124" s="8">
        <v>370.06475999999998</v>
      </c>
      <c r="W124" s="8">
        <v>370.06475999999998</v>
      </c>
      <c r="X124" s="8">
        <v>395.3845</v>
      </c>
      <c r="Y124" s="8">
        <v>395.3845</v>
      </c>
      <c r="Z124" s="8">
        <v>410.00240000000002</v>
      </c>
      <c r="AA124" s="8">
        <v>529.87030000000004</v>
      </c>
    </row>
    <row r="125" spans="1:27">
      <c r="A125" s="16" t="s">
        <v>26</v>
      </c>
      <c r="B125" s="16" t="s">
        <v>93</v>
      </c>
      <c r="C125" s="8">
        <v>4.5199999809265101</v>
      </c>
      <c r="D125" s="8">
        <v>5.8499999046325604</v>
      </c>
      <c r="E125" s="8">
        <v>7.21000003814697</v>
      </c>
      <c r="F125" s="8">
        <v>8.8400001525878906</v>
      </c>
      <c r="G125" s="8">
        <v>10.179999738931654</v>
      </c>
      <c r="H125" s="8">
        <v>11.78000032901755</v>
      </c>
      <c r="I125" s="8">
        <v>13.670000076293899</v>
      </c>
      <c r="J125" s="8">
        <v>15.71999979019156</v>
      </c>
      <c r="K125" s="8">
        <v>17.900000095367432</v>
      </c>
      <c r="L125" s="8">
        <v>20.310000419616699</v>
      </c>
      <c r="M125" s="8">
        <v>23.15999984741206</v>
      </c>
      <c r="N125" s="8">
        <v>26.459999084472571</v>
      </c>
      <c r="O125" s="8">
        <v>30.150000572204497</v>
      </c>
      <c r="P125" s="8">
        <v>34.109999656677104</v>
      </c>
      <c r="Q125" s="8">
        <v>39.879999160766602</v>
      </c>
      <c r="R125" s="8">
        <v>45.9899997711181</v>
      </c>
      <c r="S125" s="8">
        <v>52.859998703002802</v>
      </c>
      <c r="T125" s="8">
        <v>60.120000839233398</v>
      </c>
      <c r="U125" s="8">
        <v>68.290000915527202</v>
      </c>
      <c r="V125" s="8">
        <v>77.010000228881808</v>
      </c>
      <c r="W125" s="8">
        <v>86.499999999999901</v>
      </c>
      <c r="X125" s="8">
        <v>96.610000610351506</v>
      </c>
      <c r="Y125" s="8">
        <v>107.56999969482419</v>
      </c>
      <c r="Z125" s="8">
        <v>119.12999725341788</v>
      </c>
      <c r="AA125" s="8">
        <v>126.2099990844726</v>
      </c>
    </row>
    <row r="131" collapsed="1"/>
    <row r="132" collapsed="1"/>
  </sheetData>
  <sheetProtection algorithmName="SHA-512" hashValue="JIi7V/uxn9FicwjlGiv/2N/bPoVXWDxcafDZ7A711fQsOuEmPm2AoaD6DrKgpUM7yubU0ymnZZWhRR+OJ8/zOw==" saltValue="/YObXSaO+u/xoEHQtlYE7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03E8-E0BA-45E3-BF88-788318E52223}">
  <sheetPr codeName="Sheet107">
    <tabColor rgb="FF188736"/>
  </sheetPr>
  <dimension ref="A1:AI87"/>
  <sheetViews>
    <sheetView showGridLines="0" zoomScale="90" zoomScaleNormal="90" workbookViewId="0"/>
  </sheetViews>
  <sheetFormatPr defaultColWidth="9.42578125" defaultRowHeight="15"/>
  <cols>
    <col min="1" max="2" width="16" customWidth="1"/>
    <col min="3" max="3" width="30.5703125" customWidth="1"/>
    <col min="4" max="4" width="16" customWidth="1"/>
    <col min="5" max="29" width="9.42578125" customWidth="1"/>
    <col min="30" max="34" width="9.42578125" hidden="1" customWidth="1"/>
    <col min="35" max="35" width="11.5703125" hidden="1" customWidth="1"/>
    <col min="36" max="37" width="0" hidden="1" customWidth="1"/>
  </cols>
  <sheetData>
    <row r="1" spans="1:29" ht="23.25" customHeight="1">
      <c r="A1" s="65" t="s">
        <v>246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c r="A2" s="6" t="s">
        <v>267</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c r="A6" s="16" t="s">
        <v>95</v>
      </c>
      <c r="B6" s="16" t="s">
        <v>96</v>
      </c>
      <c r="C6" s="16" t="s">
        <v>131</v>
      </c>
      <c r="D6" s="16" t="s">
        <v>10</v>
      </c>
      <c r="E6" s="8">
        <v>9.6882630000000005E-7</v>
      </c>
      <c r="F6" s="8">
        <v>1.0702287000000001E-6</v>
      </c>
      <c r="G6" s="8">
        <v>2.2954264000000001E-6</v>
      </c>
      <c r="H6" s="8">
        <v>2.7045426000000001E-6</v>
      </c>
      <c r="I6" s="8">
        <v>2.670395E-6</v>
      </c>
      <c r="J6" s="8">
        <v>2.5382817E-6</v>
      </c>
      <c r="K6" s="8">
        <v>2.9060506999999999E-6</v>
      </c>
      <c r="L6" s="8">
        <v>2.8122104E-6</v>
      </c>
      <c r="M6" s="8">
        <v>2.4689768000000001E-6</v>
      </c>
      <c r="N6" s="8">
        <v>2.477576E-6</v>
      </c>
      <c r="O6" s="8">
        <v>2.4137597999999999E-6</v>
      </c>
      <c r="P6" s="8">
        <v>2.0968843999999999E-6</v>
      </c>
      <c r="Q6" s="8">
        <v>2.3583279999999999E-6</v>
      </c>
      <c r="R6" s="8">
        <v>2.4631326999999998E-6</v>
      </c>
      <c r="S6" s="8">
        <v>2.3537154E-6</v>
      </c>
      <c r="T6" s="8">
        <v>2.5667027E-6</v>
      </c>
      <c r="U6" s="8">
        <v>2.6494388000000001E-6</v>
      </c>
      <c r="V6" s="8">
        <v>2.6510073999999999E-6</v>
      </c>
      <c r="W6" s="8">
        <v>2.6181175999999999E-6</v>
      </c>
      <c r="X6" s="8">
        <v>2.5989307000000002E-6</v>
      </c>
      <c r="Y6" s="8">
        <v>2.2591016E-6</v>
      </c>
      <c r="Z6" s="8">
        <v>2.5083805E-6</v>
      </c>
      <c r="AA6" s="8">
        <v>2.5700773999999999E-6</v>
      </c>
      <c r="AB6" s="8">
        <v>2.4149098999999999E-6</v>
      </c>
      <c r="AC6" s="8">
        <v>2.6467596000000002E-6</v>
      </c>
    </row>
    <row r="7" spans="1:29">
      <c r="A7" s="16" t="s">
        <v>95</v>
      </c>
      <c r="B7" s="16" t="s">
        <v>97</v>
      </c>
      <c r="C7" s="16" t="s">
        <v>132</v>
      </c>
      <c r="D7" s="16" t="s">
        <v>10</v>
      </c>
      <c r="E7" s="8">
        <v>172.24160468162313</v>
      </c>
      <c r="F7" s="8">
        <v>175.0567147984635</v>
      </c>
      <c r="G7" s="8">
        <v>165.78676777274799</v>
      </c>
      <c r="H7" s="8">
        <v>157.07462909405498</v>
      </c>
      <c r="I7" s="8">
        <v>186.16521799220178</v>
      </c>
      <c r="J7" s="8">
        <v>186.9221420083808</v>
      </c>
      <c r="K7" s="8">
        <v>206.0920201718167</v>
      </c>
      <c r="L7" s="8">
        <v>188.495931187411</v>
      </c>
      <c r="M7" s="8">
        <v>153.33448917042878</v>
      </c>
      <c r="N7" s="8">
        <v>155.38653111352241</v>
      </c>
      <c r="O7" s="8">
        <v>159.81114314395819</v>
      </c>
      <c r="P7" s="8">
        <v>62.396645867792301</v>
      </c>
      <c r="Q7" s="8">
        <v>62.429645060357998</v>
      </c>
      <c r="R7" s="8">
        <v>62.189644117034</v>
      </c>
      <c r="S7" s="8">
        <v>62.299048134767602</v>
      </c>
      <c r="T7" s="8">
        <v>63.081060217760999</v>
      </c>
      <c r="U7" s="8">
        <v>66.106049280501097</v>
      </c>
      <c r="V7" s="8">
        <v>70.108890333263602</v>
      </c>
      <c r="W7" s="8">
        <v>70.868740237928805</v>
      </c>
      <c r="X7" s="8">
        <v>73.431637302433401</v>
      </c>
      <c r="Y7" s="8">
        <v>40.282022001303304</v>
      </c>
      <c r="Z7" s="8">
        <v>41.2928562023382</v>
      </c>
      <c r="AA7" s="8">
        <v>2.2258876000000001E-6</v>
      </c>
      <c r="AB7" s="8">
        <v>2.2122900000000001E-6</v>
      </c>
      <c r="AC7" s="8">
        <v>2.3071739999999998E-6</v>
      </c>
    </row>
    <row r="8" spans="1:29">
      <c r="A8" s="16" t="s">
        <v>95</v>
      </c>
      <c r="B8" s="16" t="s">
        <v>98</v>
      </c>
      <c r="C8" s="16" t="s">
        <v>133</v>
      </c>
      <c r="D8" s="16" t="s">
        <v>10</v>
      </c>
      <c r="E8" s="8">
        <v>922.6425609862456</v>
      </c>
      <c r="F8" s="8">
        <v>924.40410112544828</v>
      </c>
      <c r="G8" s="8">
        <v>837.65252206248442</v>
      </c>
      <c r="H8" s="8">
        <v>859.45602062953697</v>
      </c>
      <c r="I8" s="8">
        <v>1089.2026330141671</v>
      </c>
      <c r="J8" s="8">
        <v>1060.7502920836209</v>
      </c>
      <c r="K8" s="8">
        <v>1169.7143959186651</v>
      </c>
      <c r="L8" s="8">
        <v>1138.4709100000002</v>
      </c>
      <c r="M8" s="8">
        <v>1501.6035199999999</v>
      </c>
      <c r="N8" s="8">
        <v>1478.80321</v>
      </c>
      <c r="O8" s="8">
        <v>1501.6080099999999</v>
      </c>
      <c r="P8" s="8">
        <v>1420.78243</v>
      </c>
      <c r="Q8" s="8">
        <v>1501.4897099999998</v>
      </c>
      <c r="R8" s="8">
        <v>1517.7018600000001</v>
      </c>
      <c r="S8" s="8">
        <v>1497.268</v>
      </c>
      <c r="T8" s="8">
        <v>1627.7219100000002</v>
      </c>
      <c r="U8" s="8">
        <v>1446.5639999999999</v>
      </c>
      <c r="V8" s="8">
        <v>1277.4771599999999</v>
      </c>
      <c r="W8" s="8">
        <v>1269.48271</v>
      </c>
      <c r="X8" s="8">
        <v>1276.5269000000001</v>
      </c>
      <c r="Y8" s="8">
        <v>1141.45219</v>
      </c>
      <c r="Z8" s="8">
        <v>996.13255000000004</v>
      </c>
      <c r="AA8" s="8">
        <v>1641.6600800000001</v>
      </c>
      <c r="AB8" s="8">
        <v>1509.84178</v>
      </c>
      <c r="AC8" s="8">
        <v>1518.9263000000001</v>
      </c>
    </row>
    <row r="9" spans="1:29">
      <c r="A9" s="16" t="s">
        <v>95</v>
      </c>
      <c r="B9" s="16" t="s">
        <v>99</v>
      </c>
      <c r="C9" s="16" t="s">
        <v>134</v>
      </c>
      <c r="D9" s="16" t="s">
        <v>10</v>
      </c>
      <c r="E9" s="8">
        <v>1234.108496031022</v>
      </c>
      <c r="F9" s="8">
        <v>1236.0446041638666</v>
      </c>
      <c r="G9" s="8">
        <v>1127.3198900037801</v>
      </c>
      <c r="H9" s="8">
        <v>1171.9664820476933</v>
      </c>
      <c r="I9" s="8">
        <v>1465.0582246315371</v>
      </c>
      <c r="J9" s="8">
        <v>1477.9877419070799</v>
      </c>
      <c r="K9" s="8">
        <v>1577.9743290829761</v>
      </c>
      <c r="L9" s="8">
        <v>2761.2830949999998</v>
      </c>
      <c r="M9" s="8">
        <v>2114.638371</v>
      </c>
      <c r="N9" s="8">
        <v>2133.8920419999999</v>
      </c>
      <c r="O9" s="8">
        <v>2156.651073</v>
      </c>
      <c r="P9" s="8">
        <v>2058.854722</v>
      </c>
      <c r="Q9" s="8">
        <v>2177.7192590000004</v>
      </c>
      <c r="R9" s="8">
        <v>2127.8260880000003</v>
      </c>
      <c r="S9" s="8">
        <v>2207.2665809999999</v>
      </c>
      <c r="T9" s="8">
        <v>2350.3827900000001</v>
      </c>
      <c r="U9" s="8">
        <v>2478.3553000000002</v>
      </c>
      <c r="V9" s="8">
        <v>2593.0952459999999</v>
      </c>
      <c r="W9" s="8">
        <v>2566.2708939999998</v>
      </c>
      <c r="X9" s="8">
        <v>2559.43858</v>
      </c>
      <c r="Y9" s="8">
        <v>2351.0764900000004</v>
      </c>
      <c r="Z9" s="8">
        <v>2521.8967000000002</v>
      </c>
      <c r="AA9" s="8">
        <v>1464.4961020000001</v>
      </c>
      <c r="AB9" s="8">
        <v>1156.0288029999999</v>
      </c>
      <c r="AC9" s="8">
        <v>1267.0293999999999</v>
      </c>
    </row>
    <row r="10" spans="1:29">
      <c r="A10" s="16" t="s">
        <v>95</v>
      </c>
      <c r="B10" s="16" t="s">
        <v>100</v>
      </c>
      <c r="C10" s="16" t="s">
        <v>135</v>
      </c>
      <c r="D10" s="16" t="s">
        <v>10</v>
      </c>
      <c r="E10" s="8">
        <v>29.125452989830499</v>
      </c>
      <c r="F10" s="8">
        <v>30.032315179490901</v>
      </c>
      <c r="G10" s="8">
        <v>27.642161202066998</v>
      </c>
      <c r="H10" s="8">
        <v>25.319511831704002</v>
      </c>
      <c r="I10" s="8">
        <v>29.563280455713002</v>
      </c>
      <c r="J10" s="8">
        <v>29.950793113164998</v>
      </c>
      <c r="K10" s="8">
        <v>33.197632102859998</v>
      </c>
      <c r="L10" s="8">
        <v>29.48654791013</v>
      </c>
      <c r="M10" s="8">
        <v>130.34502699999999</v>
      </c>
      <c r="N10" s="8">
        <v>134.412677</v>
      </c>
      <c r="O10" s="8">
        <v>141.08128600000001</v>
      </c>
      <c r="P10" s="8">
        <v>136.94977900000001</v>
      </c>
      <c r="Q10" s="8">
        <v>136.234983</v>
      </c>
      <c r="R10" s="8">
        <v>137.51284000000001</v>
      </c>
      <c r="S10" s="8">
        <v>142.67986000000002</v>
      </c>
      <c r="T10" s="8">
        <v>145.20881199999999</v>
      </c>
      <c r="U10" s="8">
        <v>153.17956799999999</v>
      </c>
      <c r="V10" s="8">
        <v>134.27837</v>
      </c>
      <c r="W10" s="8">
        <v>137.01587000000001</v>
      </c>
      <c r="X10" s="8">
        <v>143.08876000000001</v>
      </c>
      <c r="Y10" s="8">
        <v>131.03650999999999</v>
      </c>
      <c r="Z10" s="8">
        <v>133.02218999999999</v>
      </c>
      <c r="AA10" s="8">
        <v>129.98416</v>
      </c>
      <c r="AB10" s="8">
        <v>124.29954499999999</v>
      </c>
      <c r="AC10" s="8">
        <v>139.33484000000001</v>
      </c>
    </row>
    <row r="11" spans="1:29">
      <c r="A11" s="16" t="s">
        <v>95</v>
      </c>
      <c r="B11" s="16" t="s">
        <v>101</v>
      </c>
      <c r="C11" s="16" t="s">
        <v>136</v>
      </c>
      <c r="D11" s="16" t="s">
        <v>10</v>
      </c>
      <c r="E11" s="8">
        <v>716.58549101208041</v>
      </c>
      <c r="F11" s="8">
        <v>726.74214117327006</v>
      </c>
      <c r="G11" s="8">
        <v>606.64438302608994</v>
      </c>
      <c r="H11" s="8">
        <v>643.12547225724404</v>
      </c>
      <c r="I11" s="8">
        <v>788.42158815929099</v>
      </c>
      <c r="J11" s="8">
        <v>827.70788925121292</v>
      </c>
      <c r="K11" s="8">
        <v>867.78220109401809</v>
      </c>
      <c r="L11" s="8">
        <v>2327.8661899999997</v>
      </c>
      <c r="M11" s="8">
        <v>7208.2310600000001</v>
      </c>
      <c r="N11" s="8">
        <v>6897.1487500000003</v>
      </c>
      <c r="O11" s="8">
        <v>7163.6550200000001</v>
      </c>
      <c r="P11" s="8">
        <v>6508.1932100000004</v>
      </c>
      <c r="Q11" s="8">
        <v>6947.0571299999992</v>
      </c>
      <c r="R11" s="8">
        <v>6640.7499500000004</v>
      </c>
      <c r="S11" s="8">
        <v>7253.3638899999996</v>
      </c>
      <c r="T11" s="8">
        <v>7642.43887</v>
      </c>
      <c r="U11" s="8">
        <v>8325.1549599999998</v>
      </c>
      <c r="V11" s="8">
        <v>8745.0954999999994</v>
      </c>
      <c r="W11" s="8">
        <v>8727.8875399999997</v>
      </c>
      <c r="X11" s="8">
        <v>8873.9328999999998</v>
      </c>
      <c r="Y11" s="8">
        <v>7648.5162700000001</v>
      </c>
      <c r="Z11" s="8">
        <v>8358.9117999999999</v>
      </c>
      <c r="AA11" s="8">
        <v>7989.3974200000002</v>
      </c>
      <c r="AB11" s="8">
        <v>8236.3108400000001</v>
      </c>
      <c r="AC11" s="8">
        <v>8909.5219199999992</v>
      </c>
    </row>
    <row r="12" spans="1:29">
      <c r="A12" s="16" t="s">
        <v>95</v>
      </c>
      <c r="B12" s="16" t="s">
        <v>102</v>
      </c>
      <c r="C12" s="16" t="s">
        <v>137</v>
      </c>
      <c r="D12" s="16" t="s">
        <v>10</v>
      </c>
      <c r="E12" s="8">
        <v>953.09385102792464</v>
      </c>
      <c r="F12" s="8">
        <v>985.62764118900532</v>
      </c>
      <c r="G12" s="8">
        <v>844.08049893607608</v>
      </c>
      <c r="H12" s="8">
        <v>895.2309019999999</v>
      </c>
      <c r="I12" s="8">
        <v>1176.3480939999999</v>
      </c>
      <c r="J12" s="8">
        <v>1253.449061</v>
      </c>
      <c r="K12" s="8">
        <v>1211.446948</v>
      </c>
      <c r="L12" s="8">
        <v>1156.9722860000002</v>
      </c>
      <c r="M12" s="8">
        <v>1048.4450139999999</v>
      </c>
      <c r="N12" s="8">
        <v>1018.719238</v>
      </c>
      <c r="O12" s="8">
        <v>1066.3725549999999</v>
      </c>
      <c r="P12" s="8">
        <v>1000.738897</v>
      </c>
      <c r="Q12" s="8">
        <v>1027.2943539999999</v>
      </c>
      <c r="R12" s="8">
        <v>1003.9491529999999</v>
      </c>
      <c r="S12" s="8">
        <v>1097.05196</v>
      </c>
      <c r="T12" s="8">
        <v>1139.9042300000001</v>
      </c>
      <c r="U12" s="8">
        <v>1226.9398699999999</v>
      </c>
      <c r="V12" s="8">
        <v>1314.5881850000001</v>
      </c>
      <c r="W12" s="8">
        <v>1283.9743099999998</v>
      </c>
      <c r="X12" s="8">
        <v>1317.9450300000001</v>
      </c>
      <c r="Y12" s="8">
        <v>1217.7292359999999</v>
      </c>
      <c r="Z12" s="8">
        <v>1255.44299</v>
      </c>
      <c r="AA12" s="8">
        <v>1172.041755</v>
      </c>
      <c r="AB12" s="8">
        <v>1079.8842300000001</v>
      </c>
      <c r="AC12" s="8">
        <v>1199.6973499999999</v>
      </c>
    </row>
    <row r="13" spans="1:29">
      <c r="A13" s="16" t="s">
        <v>95</v>
      </c>
      <c r="B13" s="16" t="s">
        <v>103</v>
      </c>
      <c r="C13" s="16" t="s">
        <v>27</v>
      </c>
      <c r="D13" s="16" t="s">
        <v>10</v>
      </c>
      <c r="E13" s="8">
        <v>2613.806922089052</v>
      </c>
      <c r="F13" s="8">
        <v>2725.6884222682265</v>
      </c>
      <c r="G13" s="8">
        <v>2390.7294600285582</v>
      </c>
      <c r="H13" s="8">
        <v>3750.0252139999998</v>
      </c>
      <c r="I13" s="8">
        <v>4856.3665790000005</v>
      </c>
      <c r="J13" s="8">
        <v>5135.3348569999998</v>
      </c>
      <c r="K13" s="8">
        <v>4889.591281</v>
      </c>
      <c r="L13" s="8">
        <v>4712.0339700000004</v>
      </c>
      <c r="M13" s="8">
        <v>6614.5636730000006</v>
      </c>
      <c r="N13" s="8">
        <v>6501.299849</v>
      </c>
      <c r="O13" s="8">
        <v>6560.3202990000009</v>
      </c>
      <c r="P13" s="8">
        <v>5933.6102370000008</v>
      </c>
      <c r="Q13" s="8">
        <v>6117.1172660000002</v>
      </c>
      <c r="R13" s="8">
        <v>6052.764185</v>
      </c>
      <c r="S13" s="8">
        <v>6527.0738080000001</v>
      </c>
      <c r="T13" s="8">
        <v>6648.6286909999999</v>
      </c>
      <c r="U13" s="8">
        <v>7125.2307629999996</v>
      </c>
      <c r="V13" s="8">
        <v>7709.8877339999999</v>
      </c>
      <c r="W13" s="8">
        <v>7727.8479699999998</v>
      </c>
      <c r="X13" s="8">
        <v>7803.3046640000002</v>
      </c>
      <c r="Y13" s="8">
        <v>5580.0684769999998</v>
      </c>
      <c r="Z13" s="8">
        <v>5916.7742360000002</v>
      </c>
      <c r="AA13" s="8">
        <v>5747.2363100000002</v>
      </c>
      <c r="AB13" s="8">
        <v>5724.4427199999991</v>
      </c>
      <c r="AC13" s="8">
        <v>6091.9425700000002</v>
      </c>
    </row>
    <row r="14" spans="1:29">
      <c r="A14" s="16" t="s">
        <v>95</v>
      </c>
      <c r="B14" s="16" t="s">
        <v>104</v>
      </c>
      <c r="C14" s="16" t="s">
        <v>138</v>
      </c>
      <c r="D14" s="16" t="s">
        <v>10</v>
      </c>
      <c r="E14" s="8">
        <v>9.862890000000001E-7</v>
      </c>
      <c r="F14" s="8">
        <v>1.1384303999999999E-6</v>
      </c>
      <c r="G14" s="8">
        <v>1.0018277000000001E-5</v>
      </c>
      <c r="H14" s="8">
        <v>1114.0715</v>
      </c>
      <c r="I14" s="8">
        <v>1457.9513999999999</v>
      </c>
      <c r="J14" s="8">
        <v>1574.8982000000001</v>
      </c>
      <c r="K14" s="8">
        <v>1506.7277999999999</v>
      </c>
      <c r="L14" s="8">
        <v>1432.9746</v>
      </c>
      <c r="M14" s="8">
        <v>1131.5961</v>
      </c>
      <c r="N14" s="8">
        <v>1104.377</v>
      </c>
      <c r="O14" s="8">
        <v>1144.08</v>
      </c>
      <c r="P14" s="8">
        <v>1042.5309</v>
      </c>
      <c r="Q14" s="8">
        <v>1105.5096000000001</v>
      </c>
      <c r="R14" s="8">
        <v>1069.9992999999999</v>
      </c>
      <c r="S14" s="8">
        <v>1187.6992</v>
      </c>
      <c r="T14" s="8">
        <v>1213.7094999999999</v>
      </c>
      <c r="U14" s="8">
        <v>1318.7146</v>
      </c>
      <c r="V14" s="8">
        <v>1446.8191999999999</v>
      </c>
      <c r="W14" s="8">
        <v>1436.2859000000001</v>
      </c>
      <c r="X14" s="8">
        <v>1467.5319</v>
      </c>
      <c r="Y14" s="8">
        <v>1290.1215</v>
      </c>
      <c r="Z14" s="8">
        <v>2558.9989999999998</v>
      </c>
      <c r="AA14" s="8">
        <v>7564.8689999999997</v>
      </c>
      <c r="AB14" s="8">
        <v>8023.9966000000004</v>
      </c>
      <c r="AC14" s="8">
        <v>8746.1190000000006</v>
      </c>
    </row>
    <row r="15" spans="1:29">
      <c r="A15" s="16" t="s">
        <v>165</v>
      </c>
      <c r="B15" s="16" t="s">
        <v>105</v>
      </c>
      <c r="C15" s="16" t="s">
        <v>139</v>
      </c>
      <c r="D15" s="16" t="s">
        <v>10</v>
      </c>
      <c r="E15" s="8">
        <v>501.16138999999998</v>
      </c>
      <c r="F15" s="8">
        <v>493.23842000000002</v>
      </c>
      <c r="G15" s="8">
        <v>401.03366</v>
      </c>
      <c r="H15" s="8">
        <v>453.06724999999994</v>
      </c>
      <c r="I15" s="8">
        <v>516.15473999999995</v>
      </c>
      <c r="J15" s="8">
        <v>518.20073000000002</v>
      </c>
      <c r="K15" s="8">
        <v>510.13513</v>
      </c>
      <c r="L15" s="8">
        <v>497.90175000000005</v>
      </c>
      <c r="M15" s="8">
        <v>476.59735999999998</v>
      </c>
      <c r="N15" s="8">
        <v>497.49615399999999</v>
      </c>
      <c r="O15" s="8">
        <v>517.44031599999994</v>
      </c>
      <c r="P15" s="8">
        <v>480.42655000000002</v>
      </c>
      <c r="Q15" s="8">
        <v>484.82972400000006</v>
      </c>
      <c r="R15" s="8">
        <v>512.29800999999998</v>
      </c>
      <c r="S15" s="8">
        <v>522.83309000000008</v>
      </c>
      <c r="T15" s="8">
        <v>531.94907999999998</v>
      </c>
      <c r="U15" s="8">
        <v>533.66965000000005</v>
      </c>
      <c r="V15" s="8">
        <v>533.94839999999999</v>
      </c>
      <c r="W15" s="8">
        <v>547.06648000000007</v>
      </c>
      <c r="X15" s="8">
        <v>550.73587999999995</v>
      </c>
      <c r="Y15" s="8">
        <v>457.98487999999998</v>
      </c>
      <c r="Z15" s="8">
        <v>466.34071</v>
      </c>
      <c r="AA15" s="8">
        <v>496.21812</v>
      </c>
      <c r="AB15" s="8">
        <v>480.15311000000003</v>
      </c>
      <c r="AC15" s="8">
        <v>484.50882000000001</v>
      </c>
    </row>
    <row r="16" spans="1:29">
      <c r="A16" s="16" t="s">
        <v>165</v>
      </c>
      <c r="B16" s="16" t="s">
        <v>106</v>
      </c>
      <c r="C16" s="16" t="s">
        <v>140</v>
      </c>
      <c r="D16" s="16" t="s">
        <v>10</v>
      </c>
      <c r="E16" s="8">
        <v>1414.2172845</v>
      </c>
      <c r="F16" s="8">
        <v>1370.4556509999998</v>
      </c>
      <c r="G16" s="8">
        <v>1148.3099829999999</v>
      </c>
      <c r="H16" s="8">
        <v>1329.22461</v>
      </c>
      <c r="I16" s="8">
        <v>1502.6359149999998</v>
      </c>
      <c r="J16" s="8">
        <v>1564.866767</v>
      </c>
      <c r="K16" s="8">
        <v>1561.5174570000001</v>
      </c>
      <c r="L16" s="8">
        <v>1606.5839700000001</v>
      </c>
      <c r="M16" s="8">
        <v>1468.2854859999998</v>
      </c>
      <c r="N16" s="8">
        <v>1584.3536669999999</v>
      </c>
      <c r="O16" s="8">
        <v>1632.3016239999999</v>
      </c>
      <c r="P16" s="8">
        <v>1360.5526</v>
      </c>
      <c r="Q16" s="8">
        <v>1417.0381519999999</v>
      </c>
      <c r="R16" s="8">
        <v>1527.2347870000001</v>
      </c>
      <c r="S16" s="8">
        <v>1611.859074</v>
      </c>
      <c r="T16" s="8">
        <v>1590.6064629999998</v>
      </c>
      <c r="U16" s="8">
        <v>1660.8553469999999</v>
      </c>
      <c r="V16" s="8">
        <v>1548.3528200000001</v>
      </c>
      <c r="W16" s="8">
        <v>1632.4932799999999</v>
      </c>
      <c r="X16" s="8">
        <v>1634.00333</v>
      </c>
      <c r="Y16" s="8">
        <v>1329.2080999999998</v>
      </c>
      <c r="Z16" s="8">
        <v>1362.5159799999999</v>
      </c>
      <c r="AA16" s="8">
        <v>1466.19892</v>
      </c>
      <c r="AB16" s="8">
        <v>1478.6529499999999</v>
      </c>
      <c r="AC16" s="8">
        <v>1453.2817700000001</v>
      </c>
    </row>
    <row r="17" spans="1:29">
      <c r="A17" s="16" t="s">
        <v>165</v>
      </c>
      <c r="B17" s="16" t="s">
        <v>107</v>
      </c>
      <c r="C17" s="16" t="s">
        <v>141</v>
      </c>
      <c r="D17" s="16" t="s">
        <v>10</v>
      </c>
      <c r="E17" s="8">
        <v>2743.0628239999996</v>
      </c>
      <c r="F17" s="8">
        <v>2899.55429</v>
      </c>
      <c r="G17" s="8">
        <v>4271.6292520000006</v>
      </c>
      <c r="H17" s="8">
        <v>4915.9592659999998</v>
      </c>
      <c r="I17" s="8">
        <v>5655.9842549999994</v>
      </c>
      <c r="J17" s="8">
        <v>5577.7043300000005</v>
      </c>
      <c r="K17" s="8">
        <v>5599.3239549999998</v>
      </c>
      <c r="L17" s="8">
        <v>5488.8043600000001</v>
      </c>
      <c r="M17" s="8">
        <v>5157.341676</v>
      </c>
      <c r="N17" s="8">
        <v>5516.5278099999996</v>
      </c>
      <c r="O17" s="8">
        <v>5708.1531300000006</v>
      </c>
      <c r="P17" s="8">
        <v>4963.0810799999999</v>
      </c>
      <c r="Q17" s="8">
        <v>5073.5575200000003</v>
      </c>
      <c r="R17" s="8">
        <v>5546.6026249999995</v>
      </c>
      <c r="S17" s="8">
        <v>5532.084194</v>
      </c>
      <c r="T17" s="8">
        <v>5687.4413249999998</v>
      </c>
      <c r="U17" s="8">
        <v>5438.8683999999994</v>
      </c>
      <c r="V17" s="8">
        <v>5403.2106860000004</v>
      </c>
      <c r="W17" s="8">
        <v>5700.2626600000003</v>
      </c>
      <c r="X17" s="8">
        <v>5584.4615300000005</v>
      </c>
      <c r="Y17" s="8">
        <v>4694.1956900000005</v>
      </c>
      <c r="Z17" s="8">
        <v>5901.8086000000003</v>
      </c>
      <c r="AA17" s="8">
        <v>6321.3714199999995</v>
      </c>
      <c r="AB17" s="8">
        <v>5551.7723700000006</v>
      </c>
      <c r="AC17" s="8">
        <v>5567.7665199999992</v>
      </c>
    </row>
    <row r="18" spans="1:29">
      <c r="A18" s="16" t="s">
        <v>165</v>
      </c>
      <c r="B18" s="16" t="s">
        <v>108</v>
      </c>
      <c r="C18" s="16" t="s">
        <v>142</v>
      </c>
      <c r="D18" s="16" t="s">
        <v>10</v>
      </c>
      <c r="E18" s="8">
        <v>490.39120400000002</v>
      </c>
      <c r="F18" s="8">
        <v>497.41070500000001</v>
      </c>
      <c r="G18" s="8">
        <v>405.762426</v>
      </c>
      <c r="H18" s="8">
        <v>462.23969</v>
      </c>
      <c r="I18" s="8">
        <v>510.19169399999998</v>
      </c>
      <c r="J18" s="8">
        <v>501.33756999999997</v>
      </c>
      <c r="K18" s="8">
        <v>511.12824000000001</v>
      </c>
      <c r="L18" s="8">
        <v>471.76249000000001</v>
      </c>
      <c r="M18" s="8">
        <v>479.87155000000001</v>
      </c>
      <c r="N18" s="8">
        <v>486.98005000000001</v>
      </c>
      <c r="O18" s="8">
        <v>521.14200000000005</v>
      </c>
      <c r="P18" s="8">
        <v>489.5376</v>
      </c>
      <c r="Q18" s="8">
        <v>494.30200000000002</v>
      </c>
      <c r="R18" s="8">
        <v>506.03726</v>
      </c>
      <c r="S18" s="8">
        <v>506.54399999999998</v>
      </c>
      <c r="T18" s="8">
        <v>532.88220999999999</v>
      </c>
      <c r="U18" s="8">
        <v>508.50792000000001</v>
      </c>
      <c r="V18" s="8">
        <v>463.44058000000001</v>
      </c>
      <c r="W18" s="8">
        <v>462.87182999999999</v>
      </c>
      <c r="X18" s="8">
        <v>481.06943000000001</v>
      </c>
      <c r="Y18" s="8">
        <v>667.63513</v>
      </c>
      <c r="Z18" s="8">
        <v>673.10299999999995</v>
      </c>
      <c r="AA18" s="8">
        <v>688.91060000000004</v>
      </c>
      <c r="AB18" s="8">
        <v>645.35320000000002</v>
      </c>
      <c r="AC18" s="8">
        <v>679.03809999999999</v>
      </c>
    </row>
    <row r="19" spans="1:29">
      <c r="A19" s="16" t="s">
        <v>165</v>
      </c>
      <c r="B19" s="16" t="s">
        <v>109</v>
      </c>
      <c r="C19" s="16" t="s">
        <v>143</v>
      </c>
      <c r="D19" s="16" t="s">
        <v>10</v>
      </c>
      <c r="E19" s="8">
        <v>3568.6289320000001</v>
      </c>
      <c r="F19" s="8">
        <v>5282.4434250000004</v>
      </c>
      <c r="G19" s="8">
        <v>4485.1287849999999</v>
      </c>
      <c r="H19" s="8">
        <v>5280.6278459999994</v>
      </c>
      <c r="I19" s="8">
        <v>5803.6530599999996</v>
      </c>
      <c r="J19" s="8">
        <v>5556.3123619999997</v>
      </c>
      <c r="K19" s="8">
        <v>5861.1076240000002</v>
      </c>
      <c r="L19" s="8">
        <v>5595.5499049999999</v>
      </c>
      <c r="M19" s="8">
        <v>5275.7251460000007</v>
      </c>
      <c r="N19" s="8">
        <v>5491.2101510000002</v>
      </c>
      <c r="O19" s="8">
        <v>5775.1241169999994</v>
      </c>
      <c r="P19" s="8">
        <v>5416.844118</v>
      </c>
      <c r="Q19" s="8">
        <v>5578.5203099999999</v>
      </c>
      <c r="R19" s="8">
        <v>5721.2885330000008</v>
      </c>
      <c r="S19" s="8">
        <v>5556.4096800000007</v>
      </c>
      <c r="T19" s="8">
        <v>5993.4135399999996</v>
      </c>
      <c r="U19" s="8">
        <v>5829.8513899999998</v>
      </c>
      <c r="V19" s="8">
        <v>5535.6034500000005</v>
      </c>
      <c r="W19" s="8">
        <v>5722.4302530000004</v>
      </c>
      <c r="X19" s="8">
        <v>5801.897347000001</v>
      </c>
      <c r="Y19" s="8">
        <v>5091.9096399999999</v>
      </c>
      <c r="Z19" s="8">
        <v>5177.281943</v>
      </c>
      <c r="AA19" s="8">
        <v>5260.8415860000005</v>
      </c>
      <c r="AB19" s="8">
        <v>4128.21976</v>
      </c>
      <c r="AC19" s="8">
        <v>3841.6845899999998</v>
      </c>
    </row>
    <row r="20" spans="1:29">
      <c r="A20" s="16" t="s">
        <v>165</v>
      </c>
      <c r="B20" s="16" t="s">
        <v>110</v>
      </c>
      <c r="C20" s="16" t="s">
        <v>144</v>
      </c>
      <c r="D20" s="16" t="s">
        <v>10</v>
      </c>
      <c r="E20" s="8">
        <v>3576.5229479999998</v>
      </c>
      <c r="F20" s="8">
        <v>3518.5587909999999</v>
      </c>
      <c r="G20" s="8">
        <v>2862.477993</v>
      </c>
      <c r="H20" s="8">
        <v>3318.7101400000001</v>
      </c>
      <c r="I20" s="8">
        <v>3746.3509300000001</v>
      </c>
      <c r="J20" s="8">
        <v>3520.9525410000001</v>
      </c>
      <c r="K20" s="8">
        <v>3736.5431800000001</v>
      </c>
      <c r="L20" s="8">
        <v>3627.1324130000003</v>
      </c>
      <c r="M20" s="8">
        <v>3378.1955010000001</v>
      </c>
      <c r="N20" s="8">
        <v>3500.9545900000003</v>
      </c>
      <c r="O20" s="8">
        <v>3693.6743669999996</v>
      </c>
      <c r="P20" s="8">
        <v>3323.648725</v>
      </c>
      <c r="Q20" s="8">
        <v>3485.5901899999999</v>
      </c>
      <c r="R20" s="8">
        <v>3647.1397019999999</v>
      </c>
      <c r="S20" s="8">
        <v>3480.7589930000004</v>
      </c>
      <c r="T20" s="8">
        <v>3778.9251159999999</v>
      </c>
      <c r="U20" s="8">
        <v>3740.9840200000003</v>
      </c>
      <c r="V20" s="8">
        <v>3680.1523300000003</v>
      </c>
      <c r="W20" s="8">
        <v>3803.4904150000002</v>
      </c>
      <c r="X20" s="8">
        <v>3862.2570000000001</v>
      </c>
      <c r="Y20" s="8">
        <v>3366.6264799999999</v>
      </c>
      <c r="Z20" s="8">
        <v>3489.9903640000002</v>
      </c>
      <c r="AA20" s="8">
        <v>3615.8221139999996</v>
      </c>
      <c r="AB20" s="8">
        <v>3304.8407239999997</v>
      </c>
      <c r="AC20" s="8">
        <v>3227.7014200000003</v>
      </c>
    </row>
    <row r="21" spans="1:29">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166</v>
      </c>
      <c r="B24" s="16" t="s">
        <v>113</v>
      </c>
      <c r="C24" s="16" t="s">
        <v>147</v>
      </c>
      <c r="D24" s="16" t="s">
        <v>10</v>
      </c>
      <c r="E24" s="8">
        <v>8.863932E-7</v>
      </c>
      <c r="F24" s="8">
        <v>1.0231491E-6</v>
      </c>
      <c r="G24" s="8">
        <v>1.2800405E-6</v>
      </c>
      <c r="H24" s="8">
        <v>4.4460677999999999E-5</v>
      </c>
      <c r="I24" s="8">
        <v>4.7957263000000001E-5</v>
      </c>
      <c r="J24" s="8">
        <v>4.3378545999999997E-5</v>
      </c>
      <c r="K24" s="8">
        <v>4.9109795999999998E-5</v>
      </c>
      <c r="L24" s="8">
        <v>4.7582959999999999E-5</v>
      </c>
      <c r="M24" s="8">
        <v>4.1137999999999998E-5</v>
      </c>
      <c r="N24" s="8">
        <v>4.0858242000000003E-5</v>
      </c>
      <c r="O24" s="8">
        <v>4.1625163999999997E-5</v>
      </c>
      <c r="P24" s="8">
        <v>3.8280293999999997E-5</v>
      </c>
      <c r="Q24" s="8">
        <v>3.899778E-5</v>
      </c>
      <c r="R24" s="8">
        <v>4.1139544999999998E-5</v>
      </c>
      <c r="S24" s="8">
        <v>3.7532910000000002E-5</v>
      </c>
      <c r="T24" s="8">
        <v>4.2136543999999999E-5</v>
      </c>
      <c r="U24" s="8">
        <v>4.2506606E-5</v>
      </c>
      <c r="V24" s="8">
        <v>4.2308024000000001E-5</v>
      </c>
      <c r="W24" s="8">
        <v>4.2949516000000003E-5</v>
      </c>
      <c r="X24" s="8">
        <v>4.4454937000000001E-5</v>
      </c>
      <c r="Y24" s="8">
        <v>3.9902416999999999E-5</v>
      </c>
      <c r="Z24" s="8">
        <v>4.1080052999999998E-5</v>
      </c>
      <c r="AA24" s="8">
        <v>4.2757713999999997E-5</v>
      </c>
      <c r="AB24" s="8">
        <v>3.8365472999999997E-5</v>
      </c>
      <c r="AC24" s="8">
        <v>4.4475102000000003E-5</v>
      </c>
    </row>
    <row r="25" spans="1:29">
      <c r="A25" s="16" t="s">
        <v>166</v>
      </c>
      <c r="B25" s="16" t="s">
        <v>114</v>
      </c>
      <c r="C25" s="16" t="s">
        <v>148</v>
      </c>
      <c r="D25" s="16" t="s">
        <v>10</v>
      </c>
      <c r="E25" s="8">
        <v>1257.80106</v>
      </c>
      <c r="F25" s="8">
        <v>1340.375532</v>
      </c>
      <c r="G25" s="8">
        <v>1394.4937879999998</v>
      </c>
      <c r="H25" s="8">
        <v>2976.0462850000004</v>
      </c>
      <c r="I25" s="8">
        <v>3049.6047130000002</v>
      </c>
      <c r="J25" s="8">
        <v>2974.8961559999998</v>
      </c>
      <c r="K25" s="8">
        <v>3116.5790189999998</v>
      </c>
      <c r="L25" s="8">
        <v>2984.6452529999997</v>
      </c>
      <c r="M25" s="8">
        <v>6657.2244169999994</v>
      </c>
      <c r="N25" s="8">
        <v>6384.3006999999998</v>
      </c>
      <c r="O25" s="8">
        <v>6755.3612800000001</v>
      </c>
      <c r="P25" s="8">
        <v>6068.0624640000005</v>
      </c>
      <c r="Q25" s="8">
        <v>6328.24017</v>
      </c>
      <c r="R25" s="8">
        <v>6303.656234</v>
      </c>
      <c r="S25" s="8">
        <v>6133.0379419999999</v>
      </c>
      <c r="T25" s="8">
        <v>6531.5599099999999</v>
      </c>
      <c r="U25" s="8">
        <v>6493.8411679999999</v>
      </c>
      <c r="V25" s="8">
        <v>6846.3748269999996</v>
      </c>
      <c r="W25" s="8">
        <v>7109.49215</v>
      </c>
      <c r="X25" s="8">
        <v>7527.6713299999992</v>
      </c>
      <c r="Y25" s="8">
        <v>6524.0119699999996</v>
      </c>
      <c r="Z25" s="8">
        <v>7010.1478900000002</v>
      </c>
      <c r="AA25" s="8">
        <v>6643.8983499999995</v>
      </c>
      <c r="AB25" s="8">
        <v>5958.8741499999996</v>
      </c>
      <c r="AC25" s="8">
        <v>6110.9790000000003</v>
      </c>
    </row>
    <row r="26" spans="1:29">
      <c r="A26" s="16" t="s">
        <v>166</v>
      </c>
      <c r="B26" s="16" t="s">
        <v>115</v>
      </c>
      <c r="C26" s="16" t="s">
        <v>149</v>
      </c>
      <c r="D26" s="16" t="s">
        <v>10</v>
      </c>
      <c r="E26" s="8">
        <v>8.623357E-7</v>
      </c>
      <c r="F26" s="8">
        <v>1.021122E-6</v>
      </c>
      <c r="G26" s="8">
        <v>1.1018627E-6</v>
      </c>
      <c r="H26" s="8">
        <v>2.1780435000000001E-5</v>
      </c>
      <c r="I26" s="8">
        <v>2.2320652E-5</v>
      </c>
      <c r="J26" s="8">
        <v>2.1230799000000001E-5</v>
      </c>
      <c r="K26" s="8">
        <v>2.3235250000000001E-5</v>
      </c>
      <c r="L26" s="8">
        <v>2.2996673999999998E-5</v>
      </c>
      <c r="M26" s="8">
        <v>2.0127384999999999E-5</v>
      </c>
      <c r="N26" s="8">
        <v>2.0030813E-5</v>
      </c>
      <c r="O26" s="8">
        <v>2.0737814000000002E-5</v>
      </c>
      <c r="P26" s="8">
        <v>1.761495E-5</v>
      </c>
      <c r="Q26" s="8">
        <v>1.8816536E-5</v>
      </c>
      <c r="R26" s="8">
        <v>1.9337884E-5</v>
      </c>
      <c r="S26" s="8">
        <v>1.8500591999999998E-5</v>
      </c>
      <c r="T26" s="8">
        <v>1.9985811000000001E-5</v>
      </c>
      <c r="U26" s="8">
        <v>2.0605645000000001E-5</v>
      </c>
      <c r="V26" s="8">
        <v>2.0712592E-5</v>
      </c>
      <c r="W26" s="8">
        <v>2.0959504999999998E-5</v>
      </c>
      <c r="X26" s="8">
        <v>2.2137488E-5</v>
      </c>
      <c r="Y26" s="8">
        <v>1.8320213999999999E-5</v>
      </c>
      <c r="Z26" s="8">
        <v>1.9874095999999999E-5</v>
      </c>
      <c r="AA26" s="8">
        <v>2.0087991E-5</v>
      </c>
      <c r="AB26" s="8">
        <v>1.9886347000000002E-5</v>
      </c>
      <c r="AC26" s="8">
        <v>2.4958136999999999E-5</v>
      </c>
    </row>
    <row r="27" spans="1:29">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166</v>
      </c>
      <c r="B28" s="16" t="s">
        <v>117</v>
      </c>
      <c r="C28" s="16" t="s">
        <v>151</v>
      </c>
      <c r="D28" s="16" t="s">
        <v>10</v>
      </c>
      <c r="E28" s="8">
        <v>112.01896000000001</v>
      </c>
      <c r="F28" s="8">
        <v>108.7779</v>
      </c>
      <c r="G28" s="8">
        <v>102.54819999999999</v>
      </c>
      <c r="H28" s="8">
        <v>116.6177</v>
      </c>
      <c r="I28" s="8">
        <v>125.62379</v>
      </c>
      <c r="J28" s="8">
        <v>120.76045000000001</v>
      </c>
      <c r="K28" s="8">
        <v>119.55286</v>
      </c>
      <c r="L28" s="8">
        <v>123.28801</v>
      </c>
      <c r="M28" s="8">
        <v>120.18283</v>
      </c>
      <c r="N28" s="8">
        <v>114.9875</v>
      </c>
      <c r="O28" s="8">
        <v>117.12156</v>
      </c>
      <c r="P28" s="8">
        <v>98.919200000000004</v>
      </c>
      <c r="Q28" s="8">
        <v>103.73068000000001</v>
      </c>
      <c r="R28" s="8">
        <v>106.878494</v>
      </c>
      <c r="S28" s="8">
        <v>103.881294</v>
      </c>
      <c r="T28" s="8">
        <v>104.35175</v>
      </c>
      <c r="U28" s="8">
        <v>110.49552</v>
      </c>
      <c r="V28" s="8">
        <v>123.272125</v>
      </c>
      <c r="W28" s="8">
        <v>126.64064999999999</v>
      </c>
      <c r="X28" s="8">
        <v>130.45004</v>
      </c>
      <c r="Y28" s="8">
        <v>108.43973</v>
      </c>
      <c r="Z28" s="8">
        <v>115.03681</v>
      </c>
      <c r="AA28" s="8">
        <v>114.9645</v>
      </c>
      <c r="AB28" s="8">
        <v>111.91562999999999</v>
      </c>
      <c r="AC28" s="8">
        <v>113.83938999999999</v>
      </c>
    </row>
    <row r="29" spans="1:29">
      <c r="A29" s="16" t="s">
        <v>166</v>
      </c>
      <c r="B29" s="16" t="s">
        <v>118</v>
      </c>
      <c r="C29" s="16" t="s">
        <v>152</v>
      </c>
      <c r="D29" s="16" t="s">
        <v>10</v>
      </c>
      <c r="E29" s="8">
        <v>1007.5061459999999</v>
      </c>
      <c r="F29" s="8">
        <v>1007.06904</v>
      </c>
      <c r="G29" s="8">
        <v>1048.3338900000001</v>
      </c>
      <c r="H29" s="8">
        <v>1536.6226200000001</v>
      </c>
      <c r="I29" s="8">
        <v>1579.01342</v>
      </c>
      <c r="J29" s="8">
        <v>1531.38878</v>
      </c>
      <c r="K29" s="8">
        <v>1606.86429</v>
      </c>
      <c r="L29" s="8">
        <v>1561.53208</v>
      </c>
      <c r="M29" s="8">
        <v>1375.116855</v>
      </c>
      <c r="N29" s="8">
        <v>1337.2170999999998</v>
      </c>
      <c r="O29" s="8">
        <v>1401.7758800000001</v>
      </c>
      <c r="P29" s="8">
        <v>1288.24811</v>
      </c>
      <c r="Q29" s="8">
        <v>1354.46819</v>
      </c>
      <c r="R29" s="8">
        <v>1333.03782</v>
      </c>
      <c r="S29" s="8">
        <v>1308.1907499999998</v>
      </c>
      <c r="T29" s="8">
        <v>1390.1830799999998</v>
      </c>
      <c r="U29" s="8">
        <v>1398.19857</v>
      </c>
      <c r="V29" s="8">
        <v>1417.711194</v>
      </c>
      <c r="W29" s="8">
        <v>1313.5686799999999</v>
      </c>
      <c r="X29" s="8">
        <v>1390.9820199999999</v>
      </c>
      <c r="Y29" s="8">
        <v>1226.0152499999999</v>
      </c>
      <c r="Z29" s="8">
        <v>1329.8593599999999</v>
      </c>
      <c r="AA29" s="8">
        <v>1265.8724299999999</v>
      </c>
      <c r="AB29" s="8">
        <v>1245.25585</v>
      </c>
      <c r="AC29" s="8">
        <v>1319.1347599999999</v>
      </c>
    </row>
    <row r="30" spans="1:29">
      <c r="A30" s="16" t="s">
        <v>167</v>
      </c>
      <c r="B30" s="16" t="s">
        <v>119</v>
      </c>
      <c r="C30" s="16" t="s">
        <v>153</v>
      </c>
      <c r="D30" s="16" t="s">
        <v>10</v>
      </c>
      <c r="E30" s="8">
        <v>717.31878699999993</v>
      </c>
      <c r="F30" s="8">
        <v>886.41276800000003</v>
      </c>
      <c r="G30" s="8">
        <v>774.12796100000003</v>
      </c>
      <c r="H30" s="8">
        <v>870.46171299999992</v>
      </c>
      <c r="I30" s="8">
        <v>860.20300199999997</v>
      </c>
      <c r="J30" s="8">
        <v>864.43940399999997</v>
      </c>
      <c r="K30" s="8">
        <v>854.99039799999991</v>
      </c>
      <c r="L30" s="8">
        <v>858.03979499999991</v>
      </c>
      <c r="M30" s="8">
        <v>850.43868899999995</v>
      </c>
      <c r="N30" s="8">
        <v>869.51610099999994</v>
      </c>
      <c r="O30" s="8">
        <v>918.31061599999998</v>
      </c>
      <c r="P30" s="8">
        <v>807.72216000000003</v>
      </c>
      <c r="Q30" s="8">
        <v>882.79626299999995</v>
      </c>
      <c r="R30" s="8">
        <v>871.07027999999991</v>
      </c>
      <c r="S30" s="8">
        <v>875.67275200000006</v>
      </c>
      <c r="T30" s="8">
        <v>861.83809300000007</v>
      </c>
      <c r="U30" s="8">
        <v>871.58162499999992</v>
      </c>
      <c r="V30" s="8">
        <v>804.94638999999995</v>
      </c>
      <c r="W30" s="8">
        <v>750.16435899999999</v>
      </c>
      <c r="X30" s="8">
        <v>792.22995500000002</v>
      </c>
      <c r="Y30" s="8">
        <v>670.74542500000007</v>
      </c>
      <c r="Z30" s="8">
        <v>690.405483</v>
      </c>
      <c r="AA30" s="8">
        <v>651.7867940000001</v>
      </c>
      <c r="AB30" s="8">
        <v>453.25936999999999</v>
      </c>
      <c r="AC30" s="8">
        <v>518.36296200000004</v>
      </c>
    </row>
    <row r="31" spans="1:29">
      <c r="A31" s="16" t="s">
        <v>167</v>
      </c>
      <c r="B31" s="16" t="s">
        <v>120</v>
      </c>
      <c r="C31" s="16" t="s">
        <v>154</v>
      </c>
      <c r="D31" s="16" t="s">
        <v>10</v>
      </c>
      <c r="E31" s="8">
        <v>87.861716999999999</v>
      </c>
      <c r="F31" s="8">
        <v>110.45236850000001</v>
      </c>
      <c r="G31" s="8">
        <v>90.393649500000009</v>
      </c>
      <c r="H31" s="8">
        <v>99.914527000000007</v>
      </c>
      <c r="I31" s="8">
        <v>103.4195955</v>
      </c>
      <c r="J31" s="8">
        <v>92.706872000000004</v>
      </c>
      <c r="K31" s="8">
        <v>92.632379</v>
      </c>
      <c r="L31" s="8">
        <v>92.826396000000003</v>
      </c>
      <c r="M31" s="8">
        <v>92.238368000000008</v>
      </c>
      <c r="N31" s="8">
        <v>91.448374999999999</v>
      </c>
      <c r="O31" s="8">
        <v>99.035872999999995</v>
      </c>
      <c r="P31" s="8">
        <v>82.997714000000002</v>
      </c>
      <c r="Q31" s="8">
        <v>88.308570000000003</v>
      </c>
      <c r="R31" s="8">
        <v>90.461545000000001</v>
      </c>
      <c r="S31" s="8">
        <v>91.466442999999998</v>
      </c>
      <c r="T31" s="8">
        <v>74.918959999999998</v>
      </c>
      <c r="U31" s="8">
        <v>74.068624</v>
      </c>
      <c r="V31" s="8">
        <v>69.651346000000004</v>
      </c>
      <c r="W31" s="8">
        <v>64.665580000000006</v>
      </c>
      <c r="X31" s="8">
        <v>57.160125999999998</v>
      </c>
      <c r="Y31" s="8">
        <v>47.280135999999999</v>
      </c>
      <c r="Z31" s="8">
        <v>48.183993999999998</v>
      </c>
      <c r="AA31" s="8">
        <v>47.138280000000002</v>
      </c>
      <c r="AB31" s="8">
        <v>45.050877</v>
      </c>
      <c r="AC31" s="8">
        <v>50.918469999999999</v>
      </c>
    </row>
    <row r="32" spans="1:29">
      <c r="A32" s="16" t="s">
        <v>167</v>
      </c>
      <c r="B32" s="16" t="s">
        <v>121</v>
      </c>
      <c r="C32" s="16" t="s">
        <v>155</v>
      </c>
      <c r="D32" s="16" t="s">
        <v>10</v>
      </c>
      <c r="E32" s="8">
        <v>1.0018018000000001E-6</v>
      </c>
      <c r="F32" s="8">
        <v>1.1938687000000001E-6</v>
      </c>
      <c r="G32" s="8">
        <v>1.4381035E-6</v>
      </c>
      <c r="H32" s="8">
        <v>9.0923310000000008E-6</v>
      </c>
      <c r="I32" s="8">
        <v>9.355827E-6</v>
      </c>
      <c r="J32" s="8">
        <v>9.1210109999999997E-6</v>
      </c>
      <c r="K32" s="8">
        <v>9.6065459999999994E-6</v>
      </c>
      <c r="L32" s="8">
        <v>9.5064400000000004E-6</v>
      </c>
      <c r="M32" s="8">
        <v>8.524736E-6</v>
      </c>
      <c r="N32" s="8">
        <v>8.1070610000000007E-6</v>
      </c>
      <c r="O32" s="8">
        <v>8.5984500000000007E-6</v>
      </c>
      <c r="P32" s="8">
        <v>7.714654E-6</v>
      </c>
      <c r="Q32" s="8">
        <v>8.1249379999999997E-6</v>
      </c>
      <c r="R32" s="8">
        <v>8.4296935000000005E-6</v>
      </c>
      <c r="S32" s="8">
        <v>8.2232469999999997E-6</v>
      </c>
      <c r="T32" s="8">
        <v>8.7261730000000007E-6</v>
      </c>
      <c r="U32" s="8">
        <v>1.3836701E-5</v>
      </c>
      <c r="V32" s="8">
        <v>2.9809768E-5</v>
      </c>
      <c r="W32" s="8">
        <v>2.8239509000000001E-5</v>
      </c>
      <c r="X32" s="8">
        <v>3.0731407999999997E-5</v>
      </c>
      <c r="Y32" s="8">
        <v>2.9332658E-5</v>
      </c>
      <c r="Z32" s="8">
        <v>4.1574527E-5</v>
      </c>
      <c r="AA32" s="8">
        <v>4.5400924E-5</v>
      </c>
      <c r="AB32" s="8">
        <v>4.3594853000000003E-5</v>
      </c>
      <c r="AC32" s="8">
        <v>5.2405199999999998E-5</v>
      </c>
    </row>
    <row r="33" spans="1:29">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167</v>
      </c>
      <c r="B34" s="16" t="s">
        <v>123</v>
      </c>
      <c r="C34" s="16" t="s">
        <v>157</v>
      </c>
      <c r="D34" s="16" t="s">
        <v>10</v>
      </c>
      <c r="E34" s="8">
        <v>590.16048104856952</v>
      </c>
      <c r="F34" s="8">
        <v>754.40632123480214</v>
      </c>
      <c r="G34" s="8">
        <v>708.04432156873429</v>
      </c>
      <c r="H34" s="8">
        <v>734.22417170404697</v>
      </c>
      <c r="I34" s="8">
        <v>734.66574189857454</v>
      </c>
      <c r="J34" s="8">
        <v>770.41205159229503</v>
      </c>
      <c r="K34" s="8">
        <v>748.80611228973305</v>
      </c>
      <c r="L34" s="8">
        <v>700.15774206990204</v>
      </c>
      <c r="M34" s="8">
        <v>698.21180099697006</v>
      </c>
      <c r="N34" s="8">
        <v>704.80288038111701</v>
      </c>
      <c r="O34" s="8">
        <v>756.01197086948707</v>
      </c>
      <c r="P34" s="8">
        <v>719.07654998503506</v>
      </c>
      <c r="Q34" s="8">
        <v>733.98319051681301</v>
      </c>
      <c r="R34" s="8">
        <v>724.89512069993907</v>
      </c>
      <c r="S34" s="8">
        <v>763.65457045569917</v>
      </c>
      <c r="T34" s="8">
        <v>776.61436116521804</v>
      </c>
      <c r="U34" s="8">
        <v>731.31421604872901</v>
      </c>
      <c r="V34" s="8">
        <v>693.51788872464692</v>
      </c>
      <c r="W34" s="8">
        <v>155.77998639116802</v>
      </c>
      <c r="X34" s="8">
        <v>152.649159042832</v>
      </c>
      <c r="Y34" s="8">
        <v>141.99536108203199</v>
      </c>
      <c r="Z34" s="8">
        <v>5.0691900000000002E-5</v>
      </c>
      <c r="AA34" s="8">
        <v>5.0580536E-5</v>
      </c>
      <c r="AB34" s="8">
        <v>4.8606456000000003E-5</v>
      </c>
      <c r="AC34" s="8">
        <v>7.0903144999999999E-5</v>
      </c>
    </row>
    <row r="35" spans="1:29">
      <c r="A35" s="16" t="s">
        <v>167</v>
      </c>
      <c r="B35" s="16" t="s">
        <v>124</v>
      </c>
      <c r="C35" s="16" t="s">
        <v>158</v>
      </c>
      <c r="D35" s="16" t="s">
        <v>10</v>
      </c>
      <c r="E35" s="8">
        <v>1.2517093000000001E-6</v>
      </c>
      <c r="F35" s="8">
        <v>1.4467731000000001E-6</v>
      </c>
      <c r="G35" s="8">
        <v>1.9576355000000001E-6</v>
      </c>
      <c r="H35" s="8">
        <v>4.4615735999999999E-5</v>
      </c>
      <c r="I35" s="8">
        <v>4.6803798000000002E-5</v>
      </c>
      <c r="J35" s="8">
        <v>4.7168500000000001E-5</v>
      </c>
      <c r="K35" s="8">
        <v>4.8510512000000002E-5</v>
      </c>
      <c r="L35" s="8">
        <v>4.5856024000000002E-5</v>
      </c>
      <c r="M35" s="8">
        <v>4.2573916E-5</v>
      </c>
      <c r="N35" s="8">
        <v>4.0990803000000002E-5</v>
      </c>
      <c r="O35" s="8">
        <v>4.3485390000000001E-5</v>
      </c>
      <c r="P35" s="8">
        <v>4.0071307000000003E-5</v>
      </c>
      <c r="Q35" s="8">
        <v>4.1290210000000001E-5</v>
      </c>
      <c r="R35" s="8">
        <v>4.1785405999999998E-5</v>
      </c>
      <c r="S35" s="8">
        <v>4.2578830000000002E-5</v>
      </c>
      <c r="T35" s="8">
        <v>4.3993357E-5</v>
      </c>
      <c r="U35" s="8">
        <v>4.3119442000000001E-5</v>
      </c>
      <c r="V35" s="8">
        <v>2912.2746999999999</v>
      </c>
      <c r="W35" s="8">
        <v>4631.5806000000002</v>
      </c>
      <c r="X35" s="8">
        <v>4887.8867</v>
      </c>
      <c r="Y35" s="8">
        <v>4136.9022999999997</v>
      </c>
      <c r="Z35" s="8">
        <v>4064.2</v>
      </c>
      <c r="AA35" s="8">
        <v>4037.2134000000001</v>
      </c>
      <c r="AB35" s="8">
        <v>3975.3933000000002</v>
      </c>
      <c r="AC35" s="8">
        <v>4462.5219999999999</v>
      </c>
    </row>
    <row r="36" spans="1:29">
      <c r="A36" s="16" t="s">
        <v>167</v>
      </c>
      <c r="B36" s="16" t="s">
        <v>125</v>
      </c>
      <c r="C36" s="16" t="s">
        <v>159</v>
      </c>
      <c r="D36" s="16" t="s">
        <v>10</v>
      </c>
      <c r="E36" s="8">
        <v>1.050066E-6</v>
      </c>
      <c r="F36" s="8">
        <v>1.2289034000000001E-6</v>
      </c>
      <c r="G36" s="8">
        <v>1.5909778E-6</v>
      </c>
      <c r="H36" s="8">
        <v>1.3047814000000001E-5</v>
      </c>
      <c r="I36" s="8">
        <v>1.3463046000000001E-5</v>
      </c>
      <c r="J36" s="8">
        <v>1.3481722E-5</v>
      </c>
      <c r="K36" s="8">
        <v>1.37349525E-5</v>
      </c>
      <c r="L36" s="8">
        <v>1.32357245E-5</v>
      </c>
      <c r="M36" s="8">
        <v>1.2442472999999999E-5</v>
      </c>
      <c r="N36" s="8">
        <v>1.174994E-5</v>
      </c>
      <c r="O36" s="8">
        <v>1.2407230000000001E-5</v>
      </c>
      <c r="P36" s="8">
        <v>1.1367772999999999E-5</v>
      </c>
      <c r="Q36" s="8">
        <v>1.1793006E-5</v>
      </c>
      <c r="R36" s="8">
        <v>1.2137300999999999E-5</v>
      </c>
      <c r="S36" s="8">
        <v>1.2239648E-5</v>
      </c>
      <c r="T36" s="8">
        <v>1.2477977E-5</v>
      </c>
      <c r="U36" s="8">
        <v>1.5760583E-5</v>
      </c>
      <c r="V36" s="8">
        <v>4.4769730000000001E-5</v>
      </c>
      <c r="W36" s="8">
        <v>5.2272993E-5</v>
      </c>
      <c r="X36" s="8">
        <v>5.6462424000000002E-5</v>
      </c>
      <c r="Y36" s="8">
        <v>5.0047211999999997E-5</v>
      </c>
      <c r="Z36" s="8">
        <v>6.6871645999999998E-5</v>
      </c>
      <c r="AA36" s="8">
        <v>9.6930389999999995E-5</v>
      </c>
      <c r="AB36" s="8">
        <v>9.5501740000000004E-5</v>
      </c>
      <c r="AC36" s="8">
        <v>9.8476700000000005E-5</v>
      </c>
    </row>
    <row r="37" spans="1:29">
      <c r="A37" s="16" t="s">
        <v>167</v>
      </c>
      <c r="B37" s="16" t="s">
        <v>126</v>
      </c>
      <c r="C37" s="16" t="s">
        <v>160</v>
      </c>
      <c r="D37" s="16" t="s">
        <v>10</v>
      </c>
      <c r="E37" s="8">
        <v>8.7059240000000004E-7</v>
      </c>
      <c r="F37" s="8">
        <v>1.0628035999999999E-6</v>
      </c>
      <c r="G37" s="8">
        <v>1.1864148000000001E-6</v>
      </c>
      <c r="H37" s="8">
        <v>6.223186E-6</v>
      </c>
      <c r="I37" s="8">
        <v>6.4280820000000003E-6</v>
      </c>
      <c r="J37" s="8">
        <v>6.1028426999999997E-6</v>
      </c>
      <c r="K37" s="8">
        <v>6.3660585999999997E-6</v>
      </c>
      <c r="L37" s="8">
        <v>6.3561415000000002E-6</v>
      </c>
      <c r="M37" s="8">
        <v>5.9109310000000002E-6</v>
      </c>
      <c r="N37" s="8">
        <v>5.4833295000000004E-6</v>
      </c>
      <c r="O37" s="8">
        <v>5.8936056999999997E-6</v>
      </c>
      <c r="P37" s="8">
        <v>5.0557654999999997E-6</v>
      </c>
      <c r="Q37" s="8">
        <v>5.4712614000000002E-6</v>
      </c>
      <c r="R37" s="8">
        <v>5.8082005000000003E-6</v>
      </c>
      <c r="S37" s="8">
        <v>5.5393097999999996E-6</v>
      </c>
      <c r="T37" s="8">
        <v>5.8645655000000004E-6</v>
      </c>
      <c r="U37" s="8">
        <v>9.617529E-6</v>
      </c>
      <c r="V37" s="8">
        <v>1.8216917000000002E-5</v>
      </c>
      <c r="W37" s="8">
        <v>1.6691542999999999E-5</v>
      </c>
      <c r="X37" s="8">
        <v>1.8420025000000002E-5</v>
      </c>
      <c r="Y37" s="8">
        <v>1.5396519999999999E-5</v>
      </c>
      <c r="Z37" s="8">
        <v>2.1758742E-5</v>
      </c>
      <c r="AA37" s="8">
        <v>2.4629732999999999E-5</v>
      </c>
      <c r="AB37" s="8">
        <v>2.3225615000000001E-5</v>
      </c>
      <c r="AC37" s="8">
        <v>2.8011567000000001E-5</v>
      </c>
    </row>
    <row r="38" spans="1:29">
      <c r="A38" s="16" t="s">
        <v>167</v>
      </c>
      <c r="B38" s="16" t="s">
        <v>127</v>
      </c>
      <c r="C38" s="16" t="s">
        <v>161</v>
      </c>
      <c r="D38" s="16" t="s">
        <v>10</v>
      </c>
      <c r="E38" s="8">
        <v>8.2523849999999996E-7</v>
      </c>
      <c r="F38" s="8">
        <v>9.5559470000000005E-7</v>
      </c>
      <c r="G38" s="8">
        <v>1.1581575999999999E-6</v>
      </c>
      <c r="H38" s="8">
        <v>5.4985852999999998E-6</v>
      </c>
      <c r="I38" s="8">
        <v>5.5425793999999999E-6</v>
      </c>
      <c r="J38" s="8">
        <v>5.4259489999999999E-6</v>
      </c>
      <c r="K38" s="8">
        <v>5.6968070000000002E-6</v>
      </c>
      <c r="L38" s="8">
        <v>5.5750147000000004E-6</v>
      </c>
      <c r="M38" s="8">
        <v>5.0752939999999998E-6</v>
      </c>
      <c r="N38" s="8">
        <v>4.7214626000000003E-6</v>
      </c>
      <c r="O38" s="8">
        <v>4.9551549999999998E-6</v>
      </c>
      <c r="P38" s="8">
        <v>4.5057940000000004E-6</v>
      </c>
      <c r="Q38" s="8">
        <v>4.7277060000000002E-6</v>
      </c>
      <c r="R38" s="8">
        <v>4.980337E-6</v>
      </c>
      <c r="S38" s="8">
        <v>4.9150289999999997E-6</v>
      </c>
      <c r="T38" s="8">
        <v>5.7421466000000001E-6</v>
      </c>
      <c r="U38" s="8">
        <v>8.6472310000000006E-6</v>
      </c>
      <c r="V38" s="8">
        <v>1.3210863E-5</v>
      </c>
      <c r="W38" s="8">
        <v>1.4236006E-5</v>
      </c>
      <c r="X38" s="8">
        <v>1.5450456E-5</v>
      </c>
      <c r="Y38" s="8">
        <v>1.4064565E-5</v>
      </c>
      <c r="Z38" s="8">
        <v>1.7998195999999999E-5</v>
      </c>
      <c r="AA38" s="8">
        <v>2.2620980000000001E-5</v>
      </c>
      <c r="AB38" s="8">
        <v>2.3846077999999998E-5</v>
      </c>
      <c r="AC38" s="8">
        <v>3.3160130000000003E-5</v>
      </c>
    </row>
    <row r="39" spans="1:29">
      <c r="A39" s="16" t="s">
        <v>168</v>
      </c>
      <c r="B39" s="16" t="s">
        <v>128</v>
      </c>
      <c r="C39" s="16" t="s">
        <v>162</v>
      </c>
      <c r="D39" s="16" t="s">
        <v>10</v>
      </c>
      <c r="E39" s="8">
        <v>6.8633784000000004E-7</v>
      </c>
      <c r="F39" s="8">
        <v>7.554413E-7</v>
      </c>
      <c r="G39" s="8">
        <v>7.8525727000000003E-7</v>
      </c>
      <c r="H39" s="8">
        <v>9.4255495000000004E-7</v>
      </c>
      <c r="I39" s="8">
        <v>1.0698210000000001E-6</v>
      </c>
      <c r="J39" s="8">
        <v>1.1760823E-6</v>
      </c>
      <c r="K39" s="8">
        <v>1.4571575E-6</v>
      </c>
      <c r="L39" s="8">
        <v>1.8848264E-6</v>
      </c>
      <c r="M39" s="8">
        <v>1.828587E-6</v>
      </c>
      <c r="N39" s="8">
        <v>1.9102451000000001E-6</v>
      </c>
      <c r="O39" s="8">
        <v>1.9624441999999999E-6</v>
      </c>
      <c r="P39" s="8">
        <v>2.0280668E-6</v>
      </c>
      <c r="Q39" s="8">
        <v>2.1004772999999999E-6</v>
      </c>
      <c r="R39" s="8">
        <v>2.3246780000000002E-6</v>
      </c>
      <c r="S39" s="8">
        <v>2.2748074999999999E-6</v>
      </c>
      <c r="T39" s="8">
        <v>3.0270353000000001E-6</v>
      </c>
      <c r="U39" s="8">
        <v>4.2252827000000004E-6</v>
      </c>
      <c r="V39" s="8">
        <v>5.0155690000000001E-6</v>
      </c>
      <c r="W39" s="8">
        <v>5.8128867000000003E-6</v>
      </c>
      <c r="X39" s="8">
        <v>5.7142656000000002E-6</v>
      </c>
      <c r="Y39" s="8">
        <v>6.3608823000000001E-6</v>
      </c>
      <c r="Z39" s="8">
        <v>6.6756890000000002E-6</v>
      </c>
      <c r="AA39" s="8">
        <v>9.412252E-6</v>
      </c>
      <c r="AB39" s="8">
        <v>8.7764565000000008E-6</v>
      </c>
      <c r="AC39" s="8">
        <v>1.0489037E-5</v>
      </c>
    </row>
    <row r="40" spans="1:29">
      <c r="A40" s="16" t="s">
        <v>168</v>
      </c>
      <c r="B40" s="16" t="s">
        <v>129</v>
      </c>
      <c r="C40" s="16" t="s">
        <v>163</v>
      </c>
      <c r="D40" s="16" t="s">
        <v>10</v>
      </c>
      <c r="E40" s="8">
        <v>2.1146176999999999E-6</v>
      </c>
      <c r="F40" s="8">
        <v>2.8138766000000001E-6</v>
      </c>
      <c r="G40" s="8">
        <v>3.1329511999999999E-6</v>
      </c>
      <c r="H40" s="8">
        <v>4.5764294999999998E-6</v>
      </c>
      <c r="I40" s="8">
        <v>4.8398432999999998E-6</v>
      </c>
      <c r="J40" s="8">
        <v>7.0910673000000001E-6</v>
      </c>
      <c r="K40" s="8">
        <v>8.8306539999999992E-6</v>
      </c>
      <c r="L40" s="8">
        <v>9.9125259999999998E-6</v>
      </c>
      <c r="M40" s="8">
        <v>8.5244120000000004E-6</v>
      </c>
      <c r="N40" s="8">
        <v>8.4997354999999997E-6</v>
      </c>
      <c r="O40" s="8">
        <v>8.4207739999999996E-6</v>
      </c>
      <c r="P40" s="8">
        <v>7.444774E-6</v>
      </c>
      <c r="Q40" s="8">
        <v>7.9251570000000007E-6</v>
      </c>
      <c r="R40" s="8">
        <v>1.3044408E-5</v>
      </c>
      <c r="S40" s="8">
        <v>1.2229854E-5</v>
      </c>
      <c r="T40" s="8">
        <v>1.2572955E-5</v>
      </c>
      <c r="U40" s="8">
        <v>1.4489436000000001E-5</v>
      </c>
      <c r="V40" s="8">
        <v>1.37505895E-5</v>
      </c>
      <c r="W40" s="8">
        <v>1.3814087E-5</v>
      </c>
      <c r="X40" s="8">
        <v>1.3957210999999999E-5</v>
      </c>
      <c r="Y40" s="8">
        <v>1.2317721999999999E-5</v>
      </c>
      <c r="Z40" s="8">
        <v>1.3160813999999999E-5</v>
      </c>
      <c r="AA40" s="8">
        <v>1.3456242E-5</v>
      </c>
      <c r="AB40" s="8">
        <v>1.2449366E-5</v>
      </c>
      <c r="AC40" s="8">
        <v>1.2916053E-5</v>
      </c>
    </row>
    <row r="41" spans="1:29">
      <c r="A41" s="16" t="s">
        <v>168</v>
      </c>
      <c r="B41" s="16" t="s">
        <v>130</v>
      </c>
      <c r="C41" s="16" t="s">
        <v>164</v>
      </c>
      <c r="D41" s="16" t="s">
        <v>10</v>
      </c>
      <c r="E41" s="8">
        <v>6.2718320000000005E-7</v>
      </c>
      <c r="F41" s="8">
        <v>7.1585316000000002E-7</v>
      </c>
      <c r="G41" s="8">
        <v>7.110257E-7</v>
      </c>
      <c r="H41" s="8">
        <v>8.3741299999999996E-7</v>
      </c>
      <c r="I41" s="8">
        <v>9.7767580000000007E-7</v>
      </c>
      <c r="J41" s="8">
        <v>1.1149208E-6</v>
      </c>
      <c r="K41" s="8">
        <v>1.3588353E-6</v>
      </c>
      <c r="L41" s="8">
        <v>1.7622294999999999E-6</v>
      </c>
      <c r="M41" s="8">
        <v>1.6789215999999999E-6</v>
      </c>
      <c r="N41" s="8">
        <v>1.7494233999999999E-6</v>
      </c>
      <c r="O41" s="8">
        <v>1.8733848000000001E-6</v>
      </c>
      <c r="P41" s="8">
        <v>1.8758373000000001E-6</v>
      </c>
      <c r="Q41" s="8">
        <v>1.8770783000000001E-6</v>
      </c>
      <c r="R41" s="8">
        <v>2.1386566000000001E-6</v>
      </c>
      <c r="S41" s="8">
        <v>2.2045722E-6</v>
      </c>
      <c r="T41" s="8">
        <v>2.8995305E-6</v>
      </c>
      <c r="U41" s="8">
        <v>4.0407894999999999E-6</v>
      </c>
      <c r="V41" s="8">
        <v>4.459329E-6</v>
      </c>
      <c r="W41" s="8">
        <v>5.2098357999999999E-6</v>
      </c>
      <c r="X41" s="8">
        <v>5.2844020000000002E-6</v>
      </c>
      <c r="Y41" s="8">
        <v>5.8421749999999997E-6</v>
      </c>
      <c r="Z41" s="8">
        <v>5.8321380000000002E-6</v>
      </c>
      <c r="AA41" s="8">
        <v>8.4160250000000005E-6</v>
      </c>
      <c r="AB41" s="8">
        <v>8.4996879999999998E-6</v>
      </c>
      <c r="AC41" s="8">
        <v>9.9477779999999997E-6</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c r="A44" s="16" t="s">
        <v>95</v>
      </c>
      <c r="B44" s="16" t="s">
        <v>96</v>
      </c>
      <c r="C44" s="16" t="s">
        <v>131</v>
      </c>
      <c r="D44" s="16" t="s">
        <v>9</v>
      </c>
      <c r="E44" s="8">
        <v>1080.2684431149257</v>
      </c>
      <c r="F44" s="8">
        <v>1139.9757531366802</v>
      </c>
      <c r="G44" s="8">
        <v>2109.2157531947073</v>
      </c>
      <c r="H44" s="8">
        <v>2828.02027520202</v>
      </c>
      <c r="I44" s="8">
        <v>3065.30362344786</v>
      </c>
      <c r="J44" s="8">
        <v>3130.3810113788395</v>
      </c>
      <c r="K44" s="8">
        <v>3140.0470009131</v>
      </c>
      <c r="L44" s="8">
        <v>2679.7680132732498</v>
      </c>
      <c r="M44" s="8">
        <v>2676.1008560572</v>
      </c>
      <c r="N44" s="8">
        <v>2782.1266214965804</v>
      </c>
      <c r="O44" s="8">
        <v>2755.2624335072896</v>
      </c>
      <c r="P44" s="8">
        <v>2752.6686682578998</v>
      </c>
      <c r="Q44" s="8">
        <v>2904.56843250164</v>
      </c>
      <c r="R44" s="8">
        <v>2914.4400737887599</v>
      </c>
      <c r="S44" s="8">
        <v>3016.9242200784397</v>
      </c>
      <c r="T44" s="8">
        <v>2898.09197736241</v>
      </c>
      <c r="U44" s="8">
        <v>2586.34037538646</v>
      </c>
      <c r="V44" s="8">
        <v>2443.3423206039001</v>
      </c>
      <c r="W44" s="8">
        <v>2552.5734793031197</v>
      </c>
      <c r="X44" s="8">
        <v>2474.8937659698399</v>
      </c>
      <c r="Y44" s="8">
        <v>2394.0246962372803</v>
      </c>
      <c r="Z44" s="8">
        <v>2525.9312786035503</v>
      </c>
      <c r="AA44" s="8">
        <v>1844.0589780258999</v>
      </c>
      <c r="AB44" s="8">
        <v>1878.1737800511701</v>
      </c>
      <c r="AC44" s="8">
        <v>1867.3968735815699</v>
      </c>
    </row>
    <row r="45" spans="1:29">
      <c r="A45" s="16" t="s">
        <v>95</v>
      </c>
      <c r="B45" s="16" t="s">
        <v>97</v>
      </c>
      <c r="C45" s="16" t="s">
        <v>132</v>
      </c>
      <c r="D45" s="16" t="s">
        <v>9</v>
      </c>
      <c r="E45" s="8">
        <v>130.24493164840715</v>
      </c>
      <c r="F45" s="8">
        <v>134.43927170451485</v>
      </c>
      <c r="G45" s="8">
        <v>106.17602904797469</v>
      </c>
      <c r="H45" s="8">
        <v>96.986963968327601</v>
      </c>
      <c r="I45" s="8">
        <v>111.2907324268176</v>
      </c>
      <c r="J45" s="8">
        <v>117.47953260985179</v>
      </c>
      <c r="K45" s="8">
        <v>125.97862801884</v>
      </c>
      <c r="L45" s="8">
        <v>112.32865181732799</v>
      </c>
      <c r="M45" s="8">
        <v>117.90633127031349</v>
      </c>
      <c r="N45" s="8">
        <v>124.95641712999601</v>
      </c>
      <c r="O45" s="8">
        <v>129.044350887338</v>
      </c>
      <c r="P45" s="8">
        <v>108.0362313290635</v>
      </c>
      <c r="Q45" s="8">
        <v>105.3592815515826</v>
      </c>
      <c r="R45" s="8">
        <v>116.7011818729576</v>
      </c>
      <c r="S45" s="8">
        <v>125.52161251847251</v>
      </c>
      <c r="T45" s="8">
        <v>124.8936020831717</v>
      </c>
      <c r="U45" s="8">
        <v>115.7321514089228</v>
      </c>
      <c r="V45" s="8">
        <v>128.08979255730441</v>
      </c>
      <c r="W45" s="8">
        <v>136.58094259320859</v>
      </c>
      <c r="X45" s="8">
        <v>141.09544243280979</v>
      </c>
      <c r="Y45" s="8">
        <v>109.874532752039</v>
      </c>
      <c r="Z45" s="8">
        <v>106.97926876600731</v>
      </c>
      <c r="AA45" s="8">
        <v>117.49410296754999</v>
      </c>
      <c r="AB45" s="8">
        <v>120.59849357404299</v>
      </c>
      <c r="AC45" s="8">
        <v>123.3137527002026</v>
      </c>
    </row>
    <row r="46" spans="1:29">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95</v>
      </c>
      <c r="B47" s="16" t="s">
        <v>99</v>
      </c>
      <c r="C47" s="16" t="s">
        <v>134</v>
      </c>
      <c r="D47" s="16" t="s">
        <v>9</v>
      </c>
      <c r="E47" s="8">
        <v>1087.4141010267015</v>
      </c>
      <c r="F47" s="8">
        <v>1031.6473011177031</v>
      </c>
      <c r="G47" s="8">
        <v>1064.7695036414691</v>
      </c>
      <c r="H47" s="8">
        <v>3510.8742999999999</v>
      </c>
      <c r="I47" s="8">
        <v>3876.16</v>
      </c>
      <c r="J47" s="8">
        <v>4135.5318000000007</v>
      </c>
      <c r="K47" s="8">
        <v>3988.1653000000001</v>
      </c>
      <c r="L47" s="8">
        <v>3763.7159000000001</v>
      </c>
      <c r="M47" s="8">
        <v>3651.8523999999998</v>
      </c>
      <c r="N47" s="8">
        <v>3626.5528999999997</v>
      </c>
      <c r="O47" s="8">
        <v>3569.8391999999999</v>
      </c>
      <c r="P47" s="8">
        <v>3653.1931000000004</v>
      </c>
      <c r="Q47" s="8">
        <v>3612.6457</v>
      </c>
      <c r="R47" s="8">
        <v>3803.2246999999998</v>
      </c>
      <c r="S47" s="8">
        <v>4088.3759</v>
      </c>
      <c r="T47" s="8">
        <v>3803.4002999999998</v>
      </c>
      <c r="U47" s="8">
        <v>3701.3442999999997</v>
      </c>
      <c r="V47" s="8">
        <v>3839.4049</v>
      </c>
      <c r="W47" s="8">
        <v>3829.1890000000003</v>
      </c>
      <c r="X47" s="8">
        <v>3752.5698000000002</v>
      </c>
      <c r="Y47" s="8">
        <v>3806.3751999999999</v>
      </c>
      <c r="Z47" s="8">
        <v>3765.9852999999998</v>
      </c>
      <c r="AA47" s="8">
        <v>3917.0194999999999</v>
      </c>
      <c r="AB47" s="8">
        <v>6594.5069999999996</v>
      </c>
      <c r="AC47" s="8">
        <v>6179.2271999999994</v>
      </c>
    </row>
    <row r="48" spans="1:29">
      <c r="A48" s="16" t="s">
        <v>95</v>
      </c>
      <c r="B48" s="16" t="s">
        <v>100</v>
      </c>
      <c r="C48" s="16" t="s">
        <v>135</v>
      </c>
      <c r="D48" s="16" t="s">
        <v>9</v>
      </c>
      <c r="E48" s="8">
        <v>1.67861685E-6</v>
      </c>
      <c r="F48" s="8">
        <v>1.6683240999999999E-6</v>
      </c>
      <c r="G48" s="8">
        <v>4.1100824000000004E-6</v>
      </c>
      <c r="H48" s="8">
        <v>5.8082235E-5</v>
      </c>
      <c r="I48" s="8">
        <v>6.1629211999999996E-5</v>
      </c>
      <c r="J48" s="8">
        <v>5.7111309999999997E-5</v>
      </c>
      <c r="K48" s="8">
        <v>6.7290851000000002E-5</v>
      </c>
      <c r="L48" s="8">
        <v>6.2352546999999998E-5</v>
      </c>
      <c r="M48" s="8">
        <v>5.5452723999999997E-5</v>
      </c>
      <c r="N48" s="8">
        <v>5.4789091999999998E-5</v>
      </c>
      <c r="O48" s="8">
        <v>5.4031876000000001E-5</v>
      </c>
      <c r="P48" s="8">
        <v>5.7296259000000004E-5</v>
      </c>
      <c r="Q48" s="8">
        <v>5.4974565000000005E-5</v>
      </c>
      <c r="R48" s="8">
        <v>6.00739595E-5</v>
      </c>
      <c r="S48" s="8">
        <v>5.9018735E-5</v>
      </c>
      <c r="T48" s="8">
        <v>6.2831336499999992E-5</v>
      </c>
      <c r="U48" s="8">
        <v>6.2835041999999999E-5</v>
      </c>
      <c r="V48" s="8">
        <v>2.3371172100000002E-4</v>
      </c>
      <c r="W48" s="8">
        <v>2.3879803699999999E-4</v>
      </c>
      <c r="X48" s="8">
        <v>2.29981408E-4</v>
      </c>
      <c r="Y48" s="8">
        <v>231.39670829662001</v>
      </c>
      <c r="Z48" s="8">
        <v>220.64902568051801</v>
      </c>
      <c r="AA48" s="8">
        <v>240.12233900302999</v>
      </c>
      <c r="AB48" s="8">
        <v>228.33151880657999</v>
      </c>
      <c r="AC48" s="8">
        <v>254.67981641349698</v>
      </c>
    </row>
    <row r="49" spans="1:29">
      <c r="A49" s="16" t="s">
        <v>95</v>
      </c>
      <c r="B49" s="16" t="s">
        <v>101</v>
      </c>
      <c r="C49" s="16" t="s">
        <v>136</v>
      </c>
      <c r="D49" s="16" t="s">
        <v>9</v>
      </c>
      <c r="E49" s="8">
        <v>1.9072079E-6</v>
      </c>
      <c r="F49" s="8">
        <v>2.0650364E-6</v>
      </c>
      <c r="G49" s="8">
        <v>7.7241200000000008E-6</v>
      </c>
      <c r="H49" s="8">
        <v>2606.502438925766</v>
      </c>
      <c r="I49" s="8">
        <v>2703.7424372247233</v>
      </c>
      <c r="J49" s="8">
        <v>2694.1619364419871</v>
      </c>
      <c r="K49" s="8">
        <v>2805.8787420766371</v>
      </c>
      <c r="L49" s="8">
        <v>2616.9400400441932</v>
      </c>
      <c r="M49" s="8">
        <v>2560.82153616813</v>
      </c>
      <c r="N49" s="8">
        <v>2448.0083332041158</v>
      </c>
      <c r="O49" s="8">
        <v>2399.5837340792832</v>
      </c>
      <c r="P49" s="8">
        <v>2695.6526377031901</v>
      </c>
      <c r="Q49" s="8">
        <v>2698.7263381862799</v>
      </c>
      <c r="R49" s="8">
        <v>2638.3480372412942</v>
      </c>
      <c r="S49" s="8">
        <v>2640.1392386215202</v>
      </c>
      <c r="T49" s="8">
        <v>2693.075738992075</v>
      </c>
      <c r="U49" s="8">
        <v>2594.7625382609358</v>
      </c>
      <c r="V49" s="8">
        <v>2696.2690478164368</v>
      </c>
      <c r="W49" s="8">
        <v>2582.2330728192501</v>
      </c>
      <c r="X49" s="8">
        <v>2527.53547336373</v>
      </c>
      <c r="Y49" s="8">
        <v>3775.6660400000001</v>
      </c>
      <c r="Z49" s="8">
        <v>3768.866</v>
      </c>
      <c r="AA49" s="8">
        <v>3646.9110299999998</v>
      </c>
      <c r="AB49" s="8">
        <v>4329.6484</v>
      </c>
      <c r="AC49" s="8">
        <v>4535.5451000000003</v>
      </c>
    </row>
    <row r="50" spans="1:29">
      <c r="A50" s="16" t="s">
        <v>95</v>
      </c>
      <c r="B50" s="16" t="s">
        <v>102</v>
      </c>
      <c r="C50" s="16" t="s">
        <v>137</v>
      </c>
      <c r="D50" s="16" t="s">
        <v>9</v>
      </c>
      <c r="E50" s="8">
        <v>1.5703139900000002E-6</v>
      </c>
      <c r="F50" s="8">
        <v>1.54618205E-6</v>
      </c>
      <c r="G50" s="8">
        <v>4.8437688999999995E-6</v>
      </c>
      <c r="H50" s="8">
        <v>167.23812907593</v>
      </c>
      <c r="I50" s="8">
        <v>179.36120372298998</v>
      </c>
      <c r="J50" s="8">
        <v>167.19275298169001</v>
      </c>
      <c r="K50" s="8">
        <v>172.772080687325</v>
      </c>
      <c r="L50" s="8">
        <v>161.45885591657398</v>
      </c>
      <c r="M50" s="8">
        <v>150.345855900636</v>
      </c>
      <c r="N50" s="8">
        <v>153.21963460137999</v>
      </c>
      <c r="O50" s="8">
        <v>142.00993066673001</v>
      </c>
      <c r="P50" s="8">
        <v>165.83524988374</v>
      </c>
      <c r="Q50" s="8">
        <v>168.32178542309001</v>
      </c>
      <c r="R50" s="8">
        <v>167.76218479594502</v>
      </c>
      <c r="S50" s="8">
        <v>155.63815846003999</v>
      </c>
      <c r="T50" s="8">
        <v>164.49623476720501</v>
      </c>
      <c r="U50" s="8">
        <v>159.862522648316</v>
      </c>
      <c r="V50" s="8">
        <v>158.52074043036998</v>
      </c>
      <c r="W50" s="8">
        <v>162.38828088756</v>
      </c>
      <c r="X50" s="8">
        <v>149.96702482409</v>
      </c>
      <c r="Y50" s="8">
        <v>175.83187171150999</v>
      </c>
      <c r="Z50" s="8">
        <v>177.4417567138</v>
      </c>
      <c r="AA50" s="8">
        <v>173.965004709466</v>
      </c>
      <c r="AB50" s="8">
        <v>161.23065669546</v>
      </c>
      <c r="AC50" s="8">
        <v>173.95497434653001</v>
      </c>
    </row>
    <row r="51" spans="1:29">
      <c r="A51" s="16" t="s">
        <v>95</v>
      </c>
      <c r="B51" s="16" t="s">
        <v>103</v>
      </c>
      <c r="C51" s="16" t="s">
        <v>27</v>
      </c>
      <c r="D51" s="16" t="s">
        <v>9</v>
      </c>
      <c r="E51" s="8">
        <v>4890.6458413384207</v>
      </c>
      <c r="F51" s="8">
        <v>5162.848961427806</v>
      </c>
      <c r="G51" s="8">
        <v>5072.7389887355785</v>
      </c>
      <c r="H51" s="8">
        <v>12556.008879999999</v>
      </c>
      <c r="I51" s="8">
        <v>13590.678169999999</v>
      </c>
      <c r="J51" s="8">
        <v>12768.97104</v>
      </c>
      <c r="K51" s="8">
        <v>13588.285200000002</v>
      </c>
      <c r="L51" s="8">
        <v>12914.783359999999</v>
      </c>
      <c r="M51" s="8">
        <v>12191.00562</v>
      </c>
      <c r="N51" s="8">
        <v>12504.799569999999</v>
      </c>
      <c r="O51" s="8">
        <v>12635.397720000001</v>
      </c>
      <c r="P51" s="8">
        <v>13032.86607</v>
      </c>
      <c r="Q51" s="8">
        <v>12536.4238</v>
      </c>
      <c r="R51" s="8">
        <v>12717.877059999999</v>
      </c>
      <c r="S51" s="8">
        <v>11873.38557</v>
      </c>
      <c r="T51" s="8">
        <v>12901.81208</v>
      </c>
      <c r="U51" s="8">
        <v>12526.822629999999</v>
      </c>
      <c r="V51" s="8">
        <v>12673.48796</v>
      </c>
      <c r="W51" s="8">
        <v>11925.571749999999</v>
      </c>
      <c r="X51" s="8">
        <v>11890.227579999999</v>
      </c>
      <c r="Y51" s="8">
        <v>12482.32015</v>
      </c>
      <c r="Z51" s="8">
        <v>11978.4864</v>
      </c>
      <c r="AA51" s="8">
        <v>12022.874800000001</v>
      </c>
      <c r="AB51" s="8">
        <v>11327.97107</v>
      </c>
      <c r="AC51" s="8">
        <v>12489.116549999999</v>
      </c>
    </row>
    <row r="52" spans="1:29">
      <c r="A52" s="16" t="s">
        <v>95</v>
      </c>
      <c r="B52" s="16" t="s">
        <v>104</v>
      </c>
      <c r="C52" s="16" t="s">
        <v>138</v>
      </c>
      <c r="D52" s="16" t="s">
        <v>9</v>
      </c>
      <c r="E52" s="8">
        <v>1.5191682599999998E-6</v>
      </c>
      <c r="F52" s="8">
        <v>1.5429422600000001E-6</v>
      </c>
      <c r="G52" s="8">
        <v>3.8031638000000003E-6</v>
      </c>
      <c r="H52" s="8">
        <v>1.24269913E-4</v>
      </c>
      <c r="I52" s="8">
        <v>1.2861828100000001E-4</v>
      </c>
      <c r="J52" s="8">
        <v>1.17004483E-4</v>
      </c>
      <c r="K52" s="8">
        <v>1.2972576799999999E-4</v>
      </c>
      <c r="L52" s="8">
        <v>1.20441924E-4</v>
      </c>
      <c r="M52" s="8">
        <v>1.1126263099999999E-4</v>
      </c>
      <c r="N52" s="8">
        <v>1.08780299E-4</v>
      </c>
      <c r="O52" s="8">
        <v>1.09305952E-4</v>
      </c>
      <c r="P52" s="8">
        <v>1.18809422E-4</v>
      </c>
      <c r="Q52" s="8">
        <v>1.1862234499999999E-4</v>
      </c>
      <c r="R52" s="8">
        <v>1.1853730500000001E-4</v>
      </c>
      <c r="S52" s="8">
        <v>1.13378939E-4</v>
      </c>
      <c r="T52" s="8">
        <v>1.23726598E-4</v>
      </c>
      <c r="U52" s="8">
        <v>1.183978655E-4</v>
      </c>
      <c r="V52" s="8">
        <v>1.2605161300000001E-4</v>
      </c>
      <c r="W52" s="8">
        <v>1.24052546E-4</v>
      </c>
      <c r="X52" s="8">
        <v>1.2283441800000001E-4</v>
      </c>
      <c r="Y52" s="8">
        <v>6.2031762300000001E-4</v>
      </c>
      <c r="Z52" s="8">
        <v>6.0257246799999998E-4</v>
      </c>
      <c r="AA52" s="8">
        <v>5.9405210599999998E-4</v>
      </c>
      <c r="AB52" s="8">
        <v>5.6166062999999994E-4</v>
      </c>
      <c r="AC52" s="8">
        <v>2277.5326051390798</v>
      </c>
    </row>
    <row r="53" spans="1:29">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165</v>
      </c>
      <c r="B54" s="16" t="s">
        <v>106</v>
      </c>
      <c r="C54" s="16" t="s">
        <v>140</v>
      </c>
      <c r="D54" s="16" t="s">
        <v>9</v>
      </c>
      <c r="E54" s="8">
        <v>1251.3886098608134</v>
      </c>
      <c r="F54" s="8">
        <v>2081.85891127577</v>
      </c>
      <c r="G54" s="8">
        <v>5918.8446000000004</v>
      </c>
      <c r="H54" s="8">
        <v>7326.73477</v>
      </c>
      <c r="I54" s="8">
        <v>7828.9289499999995</v>
      </c>
      <c r="J54" s="8">
        <v>7510.8706899999997</v>
      </c>
      <c r="K54" s="8">
        <v>7997.4769999999999</v>
      </c>
      <c r="L54" s="8">
        <v>7680.8517300000003</v>
      </c>
      <c r="M54" s="8">
        <v>7518.63033</v>
      </c>
      <c r="N54" s="8">
        <v>7749.4820499999996</v>
      </c>
      <c r="O54" s="8">
        <v>8133.1707999999999</v>
      </c>
      <c r="P54" s="8">
        <v>8440.0818599999984</v>
      </c>
      <c r="Q54" s="8">
        <v>7148.8829399999995</v>
      </c>
      <c r="R54" s="8">
        <v>7487.8446600000007</v>
      </c>
      <c r="S54" s="8">
        <v>7190.9708499999997</v>
      </c>
      <c r="T54" s="8">
        <v>7508.3453</v>
      </c>
      <c r="U54" s="8">
        <v>7316.9216999999999</v>
      </c>
      <c r="V54" s="8">
        <v>6555.8388999999997</v>
      </c>
      <c r="W54" s="8">
        <v>11940.876200000001</v>
      </c>
      <c r="X54" s="8">
        <v>12069.898499999999</v>
      </c>
      <c r="Y54" s="8">
        <v>18845.7281</v>
      </c>
      <c r="Z54" s="8">
        <v>17000.7922</v>
      </c>
      <c r="AA54" s="8">
        <v>17547.296399999999</v>
      </c>
      <c r="AB54" s="8">
        <v>16272.13</v>
      </c>
      <c r="AC54" s="8">
        <v>19503.209500000001</v>
      </c>
    </row>
    <row r="55" spans="1:29">
      <c r="A55" s="16" t="s">
        <v>165</v>
      </c>
      <c r="B55" s="16" t="s">
        <v>107</v>
      </c>
      <c r="C55" s="16" t="s">
        <v>141</v>
      </c>
      <c r="D55" s="16" t="s">
        <v>9</v>
      </c>
      <c r="E55" s="8">
        <v>1868.582234666447</v>
      </c>
      <c r="F55" s="8">
        <v>1812.2278972554368</v>
      </c>
      <c r="G55" s="8">
        <v>2009.241236463</v>
      </c>
      <c r="H55" s="8">
        <v>4224.9515800000008</v>
      </c>
      <c r="I55" s="8">
        <v>4350.6486600000007</v>
      </c>
      <c r="J55" s="8">
        <v>4221.0061000000005</v>
      </c>
      <c r="K55" s="8">
        <v>4445.674</v>
      </c>
      <c r="L55" s="8">
        <v>4306.3642300000001</v>
      </c>
      <c r="M55" s="8">
        <v>4226.0603700000001</v>
      </c>
      <c r="N55" s="8">
        <v>4468.8193000000001</v>
      </c>
      <c r="O55" s="8">
        <v>4682.8122000000003</v>
      </c>
      <c r="P55" s="8">
        <v>4662.82312</v>
      </c>
      <c r="Q55" s="8">
        <v>4309.9311299999999</v>
      </c>
      <c r="R55" s="8">
        <v>4331.8976700000003</v>
      </c>
      <c r="S55" s="8">
        <v>4219.6715999999997</v>
      </c>
      <c r="T55" s="8">
        <v>4502.1792000000005</v>
      </c>
      <c r="U55" s="8">
        <v>4382.0235000000002</v>
      </c>
      <c r="V55" s="8">
        <v>4410.1957400000001</v>
      </c>
      <c r="W55" s="8">
        <v>4656.2368299999998</v>
      </c>
      <c r="X55" s="8">
        <v>4795.2815000000001</v>
      </c>
      <c r="Y55" s="8">
        <v>4669.0442700000003</v>
      </c>
      <c r="Z55" s="8">
        <v>4298.44668</v>
      </c>
      <c r="AA55" s="8">
        <v>4285.7089299999998</v>
      </c>
      <c r="AB55" s="8">
        <v>3790.2196000000004</v>
      </c>
      <c r="AC55" s="8">
        <v>4017.4441999999999</v>
      </c>
    </row>
    <row r="56" spans="1:29">
      <c r="A56" s="16" t="s">
        <v>165</v>
      </c>
      <c r="B56" s="16" t="s">
        <v>108</v>
      </c>
      <c r="C56" s="16" t="s">
        <v>142</v>
      </c>
      <c r="D56" s="16" t="s">
        <v>9</v>
      </c>
      <c r="E56" s="8">
        <v>640.41510433137069</v>
      </c>
      <c r="F56" s="8">
        <v>629.56400736858257</v>
      </c>
      <c r="G56" s="8">
        <v>585.73970750713022</v>
      </c>
      <c r="H56" s="8">
        <v>617.32329018201108</v>
      </c>
      <c r="I56" s="8">
        <v>646.14684794529194</v>
      </c>
      <c r="J56" s="8">
        <v>652.65884824801412</v>
      </c>
      <c r="K56" s="8">
        <v>628.39174817763808</v>
      </c>
      <c r="L56" s="8">
        <v>594.63354813615604</v>
      </c>
      <c r="M56" s="8">
        <v>593.31510121622694</v>
      </c>
      <c r="N56" s="8">
        <v>632.20034239360052</v>
      </c>
      <c r="O56" s="8">
        <v>635.13804448271799</v>
      </c>
      <c r="P56" s="8">
        <v>609.00834235338903</v>
      </c>
      <c r="Q56" s="8">
        <v>630.37779491404399</v>
      </c>
      <c r="R56" s="8">
        <v>645.65924421231</v>
      </c>
      <c r="S56" s="8">
        <v>652.72634562618805</v>
      </c>
      <c r="T56" s="8">
        <v>635.15274523313292</v>
      </c>
      <c r="U56" s="8">
        <v>601.91854949770095</v>
      </c>
      <c r="V56" s="8">
        <v>4.9956705999999999E-5</v>
      </c>
      <c r="W56" s="8">
        <v>5.1513456E-5</v>
      </c>
      <c r="X56" s="8">
        <v>9.0608278999999994E-5</v>
      </c>
      <c r="Y56" s="8">
        <v>8.1612144999999994E-5</v>
      </c>
      <c r="Z56" s="8">
        <v>1.12314084E-4</v>
      </c>
      <c r="AA56" s="8">
        <v>1.0778654500000001E-4</v>
      </c>
      <c r="AB56" s="8">
        <v>1.8841035E-4</v>
      </c>
      <c r="AC56" s="8">
        <v>1.8225484999999999E-4</v>
      </c>
    </row>
    <row r="57" spans="1:29">
      <c r="A57" s="16" t="s">
        <v>165</v>
      </c>
      <c r="B57" s="16" t="s">
        <v>109</v>
      </c>
      <c r="C57" s="16" t="s">
        <v>143</v>
      </c>
      <c r="D57" s="16" t="s">
        <v>9</v>
      </c>
      <c r="E57" s="8">
        <v>4.4476002999999994E-6</v>
      </c>
      <c r="F57" s="8">
        <v>8.7203010000000013E-6</v>
      </c>
      <c r="G57" s="8">
        <v>7.3184564999999996E-6</v>
      </c>
      <c r="H57" s="8">
        <v>4.2247476999999995E-5</v>
      </c>
      <c r="I57" s="8">
        <v>4.0276849000000001E-5</v>
      </c>
      <c r="J57" s="8">
        <v>4.2240885000000003E-5</v>
      </c>
      <c r="K57" s="8">
        <v>4.0048417000000001E-5</v>
      </c>
      <c r="L57" s="8">
        <v>4.0193688000000002E-5</v>
      </c>
      <c r="M57" s="8">
        <v>3.572227E-5</v>
      </c>
      <c r="N57" s="8">
        <v>3.6164402000000001E-5</v>
      </c>
      <c r="O57" s="8">
        <v>3.9258351999999999E-5</v>
      </c>
      <c r="P57" s="8">
        <v>3.3758562999999998E-5</v>
      </c>
      <c r="Q57" s="8">
        <v>3.6766126000000005E-5</v>
      </c>
      <c r="R57" s="8">
        <v>3.6444026999999999E-5</v>
      </c>
      <c r="S57" s="8">
        <v>3.9342370999999999E-5</v>
      </c>
      <c r="T57" s="8">
        <v>3.6747485000000006E-5</v>
      </c>
      <c r="U57" s="8">
        <v>4.7828655000000002E-5</v>
      </c>
      <c r="V57" s="8">
        <v>5.0313109999999998E-5</v>
      </c>
      <c r="W57" s="8">
        <v>5.3284582000000006E-5</v>
      </c>
      <c r="X57" s="8">
        <v>7.0224643000000003E-5</v>
      </c>
      <c r="Y57" s="8">
        <v>5.7242265000000003E-5</v>
      </c>
      <c r="Z57" s="8">
        <v>6.5635948999999993E-5</v>
      </c>
      <c r="AA57" s="8">
        <v>6.7813224000000009E-5</v>
      </c>
      <c r="AB57" s="8">
        <v>1.30404362E-4</v>
      </c>
      <c r="AC57" s="8">
        <v>1.1855100300000001E-4</v>
      </c>
    </row>
    <row r="58" spans="1:29">
      <c r="A58" s="16" t="s">
        <v>165</v>
      </c>
      <c r="B58" s="16" t="s">
        <v>110</v>
      </c>
      <c r="C58" s="16" t="s">
        <v>144</v>
      </c>
      <c r="D58" s="16" t="s">
        <v>9</v>
      </c>
      <c r="E58" s="8">
        <v>3.6893619000000001E-6</v>
      </c>
      <c r="F58" s="8">
        <v>6.9082806999999994E-6</v>
      </c>
      <c r="G58" s="8">
        <v>6.7691713999999999E-6</v>
      </c>
      <c r="H58" s="8">
        <v>2.4875526E-5</v>
      </c>
      <c r="I58" s="8">
        <v>2.2094534E-5</v>
      </c>
      <c r="J58" s="8">
        <v>2.3282755E-5</v>
      </c>
      <c r="K58" s="8">
        <v>2.3431831500000001E-5</v>
      </c>
      <c r="L58" s="8">
        <v>2.3546465E-5</v>
      </c>
      <c r="M58" s="8">
        <v>1.9162686E-5</v>
      </c>
      <c r="N58" s="8">
        <v>1.9637564000000001E-5</v>
      </c>
      <c r="O58" s="8">
        <v>2.1042810999999998E-5</v>
      </c>
      <c r="P58" s="8">
        <v>2.0293438000000002E-5</v>
      </c>
      <c r="Q58" s="8">
        <v>2.0720041E-5</v>
      </c>
      <c r="R58" s="8">
        <v>1.98472727E-5</v>
      </c>
      <c r="S58" s="8">
        <v>2.15464435E-5</v>
      </c>
      <c r="T58" s="8">
        <v>2.1421536E-5</v>
      </c>
      <c r="U58" s="8">
        <v>2.8049846E-5</v>
      </c>
      <c r="V58" s="8">
        <v>2.6729166000000002E-5</v>
      </c>
      <c r="W58" s="8">
        <v>3.0682967999999997E-5</v>
      </c>
      <c r="X58" s="8">
        <v>3.8516972999999997E-5</v>
      </c>
      <c r="Y58" s="8">
        <v>3.4559665000000005E-5</v>
      </c>
      <c r="Z58" s="8">
        <v>3.8595583E-5</v>
      </c>
      <c r="AA58" s="8">
        <v>3.6229129000000001E-5</v>
      </c>
      <c r="AB58" s="8">
        <v>6.6111018999999996E-5</v>
      </c>
      <c r="AC58" s="8">
        <v>6.3804810000000003E-5</v>
      </c>
    </row>
    <row r="59" spans="1:29">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165</v>
      </c>
      <c r="B60" s="16" t="s">
        <v>112</v>
      </c>
      <c r="C60" s="16" t="s">
        <v>146</v>
      </c>
      <c r="D60" s="16" t="s">
        <v>9</v>
      </c>
      <c r="E60" s="8">
        <v>319.36806273512252</v>
      </c>
      <c r="F60" s="8">
        <v>926.04680999999994</v>
      </c>
      <c r="G60" s="8">
        <v>1153.8628699999999</v>
      </c>
      <c r="H60" s="8">
        <v>1145.2073</v>
      </c>
      <c r="I60" s="8">
        <v>1262.8945800000001</v>
      </c>
      <c r="J60" s="8">
        <v>1298.83817</v>
      </c>
      <c r="K60" s="8">
        <v>1170.9447399999999</v>
      </c>
      <c r="L60" s="8">
        <v>1198.9549200000001</v>
      </c>
      <c r="M60" s="8">
        <v>1165.2679000000001</v>
      </c>
      <c r="N60" s="8">
        <v>1243.5532700000001</v>
      </c>
      <c r="O60" s="8">
        <v>1211.54837</v>
      </c>
      <c r="P60" s="8">
        <v>1229.5296499999999</v>
      </c>
      <c r="Q60" s="8">
        <v>1178.8691999999999</v>
      </c>
      <c r="R60" s="8">
        <v>1264.2383199999999</v>
      </c>
      <c r="S60" s="8">
        <v>966.77689999999996</v>
      </c>
      <c r="T60" s="8">
        <v>899.60980999999992</v>
      </c>
      <c r="U60" s="8">
        <v>946.10636</v>
      </c>
      <c r="V60" s="8">
        <v>943.74733999999989</v>
      </c>
      <c r="W60" s="8">
        <v>993.38249999999994</v>
      </c>
      <c r="X60" s="8">
        <v>986.54766999999993</v>
      </c>
      <c r="Y60" s="8">
        <v>973.39456999999993</v>
      </c>
      <c r="Z60" s="8">
        <v>1129.5288399999999</v>
      </c>
      <c r="AA60" s="8">
        <v>1203.8058700000001</v>
      </c>
      <c r="AB60" s="8">
        <v>1210.4034300000001</v>
      </c>
      <c r="AC60" s="8">
        <v>1119.5182500000001</v>
      </c>
    </row>
    <row r="61" spans="1:29">
      <c r="A61" s="16" t="s">
        <v>165</v>
      </c>
      <c r="B61" s="16" t="s">
        <v>190</v>
      </c>
      <c r="C61" s="16" t="s">
        <v>191</v>
      </c>
      <c r="D61" s="16" t="s">
        <v>9</v>
      </c>
      <c r="E61" s="8">
        <v>1011.4926077479527</v>
      </c>
      <c r="F61" s="8">
        <v>973.86730251929055</v>
      </c>
      <c r="G61" s="8">
        <v>1454.127210330337</v>
      </c>
      <c r="H61" s="8">
        <v>1923.4330669092501</v>
      </c>
      <c r="I61" s="8">
        <v>2193.5205842401401</v>
      </c>
      <c r="J61" s="8">
        <v>2154.37797269885</v>
      </c>
      <c r="K61" s="8">
        <v>2120.2872789500302</v>
      </c>
      <c r="L61" s="8">
        <v>2154.6069938697001</v>
      </c>
      <c r="M61" s="8">
        <v>2064.6107065589699</v>
      </c>
      <c r="N61" s="8">
        <v>2210.5340610336502</v>
      </c>
      <c r="O61" s="8">
        <v>2198.3552822307302</v>
      </c>
      <c r="P61" s="8">
        <v>2154.3633911734</v>
      </c>
      <c r="Q61" s="8">
        <v>1997.1463577183199</v>
      </c>
      <c r="R61" s="8">
        <v>2176.6850654319401</v>
      </c>
      <c r="S61" s="8">
        <v>2155.9130565302403</v>
      </c>
      <c r="T61" s="8">
        <v>2169.40006560968</v>
      </c>
      <c r="U61" s="8">
        <v>2239.81388670652</v>
      </c>
      <c r="V61" s="8">
        <v>2235.9758727692797</v>
      </c>
      <c r="W61" s="8">
        <v>2353.4927815795304</v>
      </c>
      <c r="X61" s="8">
        <v>3135.0739999999996</v>
      </c>
      <c r="Y61" s="8">
        <v>3125.4156399999997</v>
      </c>
      <c r="Z61" s="8">
        <v>2824.93325</v>
      </c>
      <c r="AA61" s="8">
        <v>3028.3986500000001</v>
      </c>
      <c r="AB61" s="8">
        <v>2895.8935899999997</v>
      </c>
      <c r="AC61" s="8">
        <v>4117.7320999999993</v>
      </c>
    </row>
    <row r="62" spans="1:29">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166</v>
      </c>
      <c r="B64" s="16" t="s">
        <v>115</v>
      </c>
      <c r="C64" s="16" t="s">
        <v>149</v>
      </c>
      <c r="D64" s="16" t="s">
        <v>9</v>
      </c>
      <c r="E64" s="8">
        <v>4828.2790700314581</v>
      </c>
      <c r="F64" s="8">
        <v>5049.5539385708134</v>
      </c>
      <c r="G64" s="8">
        <v>4847.3321791724393</v>
      </c>
      <c r="H64" s="8">
        <v>7527.935328362566</v>
      </c>
      <c r="I64" s="8">
        <v>7213.2902941192542</v>
      </c>
      <c r="J64" s="8">
        <v>7970.1493953199461</v>
      </c>
      <c r="K64" s="8">
        <v>7104.7316859943639</v>
      </c>
      <c r="L64" s="8">
        <v>7085.3010595517244</v>
      </c>
      <c r="M64" s="8">
        <v>6419.1280827275486</v>
      </c>
      <c r="N64" s="8">
        <v>6631.4572503976642</v>
      </c>
      <c r="O64" s="8">
        <v>6919.3796998732714</v>
      </c>
      <c r="P64" s="8">
        <v>6249.5031901606708</v>
      </c>
      <c r="Q64" s="8">
        <v>6595.6570754890436</v>
      </c>
      <c r="R64" s="8">
        <v>6374.8359514131635</v>
      </c>
      <c r="S64" s="8">
        <v>7062.3283279253892</v>
      </c>
      <c r="T64" s="8">
        <v>6321.4569466264657</v>
      </c>
      <c r="U64" s="8">
        <v>6307.510932259127</v>
      </c>
      <c r="V64" s="8">
        <v>6143.6082668603021</v>
      </c>
      <c r="W64" s="8">
        <v>5279.8718876260155</v>
      </c>
      <c r="X64" s="8">
        <v>5532.6732846878749</v>
      </c>
      <c r="Y64" s="8">
        <v>4898.9155666777442</v>
      </c>
      <c r="Z64" s="8">
        <v>4635.8338168157516</v>
      </c>
      <c r="AA64" s="8">
        <v>4401.5301737536438</v>
      </c>
      <c r="AB64" s="8">
        <v>3176.7029518229097</v>
      </c>
      <c r="AC64" s="8">
        <v>2887.3764478326552</v>
      </c>
    </row>
    <row r="65" spans="1:29">
      <c r="A65" s="16" t="s">
        <v>166</v>
      </c>
      <c r="B65" s="16" t="s">
        <v>116</v>
      </c>
      <c r="C65" s="16" t="s">
        <v>150</v>
      </c>
      <c r="D65" s="16" t="s">
        <v>9</v>
      </c>
      <c r="E65" s="8">
        <v>8996.2792790324202</v>
      </c>
      <c r="F65" s="8">
        <v>9332.9887613061437</v>
      </c>
      <c r="G65" s="8">
        <v>8656.2164805472785</v>
      </c>
      <c r="H65" s="8">
        <v>9376.0376667843484</v>
      </c>
      <c r="I65" s="8">
        <v>9091.8212185572793</v>
      </c>
      <c r="J65" s="8">
        <v>10262.48970635174</v>
      </c>
      <c r="K65" s="8">
        <v>8831.9202142869653</v>
      </c>
      <c r="L65" s="8">
        <v>8881.539513681686</v>
      </c>
      <c r="M65" s="8">
        <v>8996.690361234394</v>
      </c>
      <c r="N65" s="8">
        <v>9247.3351302532974</v>
      </c>
      <c r="O65" s="8">
        <v>9671.2438386575213</v>
      </c>
      <c r="P65" s="8">
        <v>8478.1067955386043</v>
      </c>
      <c r="Q65" s="8">
        <v>8045.1231011990958</v>
      </c>
      <c r="R65" s="8">
        <v>7701.2383882879694</v>
      </c>
      <c r="S65" s="8">
        <v>8117.581456536308</v>
      </c>
      <c r="T65" s="8">
        <v>7038.823307802817</v>
      </c>
      <c r="U65" s="8">
        <v>7164.9664804373933</v>
      </c>
      <c r="V65" s="8">
        <v>7011.2357924959651</v>
      </c>
      <c r="W65" s="8">
        <v>7417.1541833720676</v>
      </c>
      <c r="X65" s="8">
        <v>4862.8354995242526</v>
      </c>
      <c r="Y65" s="8">
        <v>4238.6709217313237</v>
      </c>
      <c r="Z65" s="8">
        <v>4010.9964938870653</v>
      </c>
      <c r="AA65" s="8">
        <v>3803.686587460074</v>
      </c>
      <c r="AB65" s="8">
        <v>4318.2459977708004</v>
      </c>
      <c r="AC65" s="8">
        <v>3723.9842364023202</v>
      </c>
    </row>
    <row r="66" spans="1:29">
      <c r="A66" s="16" t="s">
        <v>166</v>
      </c>
      <c r="B66" s="16" t="s">
        <v>117</v>
      </c>
      <c r="C66" s="16" t="s">
        <v>151</v>
      </c>
      <c r="D66" s="16" t="s">
        <v>9</v>
      </c>
      <c r="E66" s="8">
        <v>1.9510104599999999E-6</v>
      </c>
      <c r="F66" s="8">
        <v>2.6478072000000002E-6</v>
      </c>
      <c r="G66" s="8">
        <v>3.2197688000000004E-6</v>
      </c>
      <c r="H66" s="8">
        <v>4.9388352999999994E-5</v>
      </c>
      <c r="I66" s="8">
        <v>4.6051378000000004E-5</v>
      </c>
      <c r="J66" s="8">
        <v>4.8626841999999995E-5</v>
      </c>
      <c r="K66" s="8">
        <v>4.8044851000000004E-5</v>
      </c>
      <c r="L66" s="8">
        <v>4.6958178E-5</v>
      </c>
      <c r="M66" s="8">
        <v>4.2790564000000005E-5</v>
      </c>
      <c r="N66" s="8">
        <v>4.0104059999999998E-5</v>
      </c>
      <c r="O66" s="8">
        <v>4.6460725000000002E-5</v>
      </c>
      <c r="P66" s="8">
        <v>4.0122454999999998E-5</v>
      </c>
      <c r="Q66" s="8">
        <v>4.1308091500000005E-5</v>
      </c>
      <c r="R66" s="8">
        <v>3.8731985499999998E-5</v>
      </c>
      <c r="S66" s="8">
        <v>4.1154613999999999E-5</v>
      </c>
      <c r="T66" s="8">
        <v>3.9004683999999999E-5</v>
      </c>
      <c r="U66" s="8">
        <v>3.9558509999999998E-5</v>
      </c>
      <c r="V66" s="8">
        <v>4.0290972000000001E-5</v>
      </c>
      <c r="W66" s="8">
        <v>3.9532176000000002E-5</v>
      </c>
      <c r="X66" s="8">
        <v>4.6438057999999997E-5</v>
      </c>
      <c r="Y66" s="8">
        <v>4.0865731999999998E-5</v>
      </c>
      <c r="Z66" s="8">
        <v>5.5955996E-5</v>
      </c>
      <c r="AA66" s="8">
        <v>5.3121451999999998E-5</v>
      </c>
      <c r="AB66" s="8">
        <v>6.3270514999999998E-5</v>
      </c>
      <c r="AC66" s="8">
        <v>5.8893122E-5</v>
      </c>
    </row>
    <row r="67" spans="1:29">
      <c r="A67" s="16" t="s">
        <v>166</v>
      </c>
      <c r="B67" s="16" t="s">
        <v>118</v>
      </c>
      <c r="C67" s="16" t="s">
        <v>152</v>
      </c>
      <c r="D67" s="16" t="s">
        <v>9</v>
      </c>
      <c r="E67" s="8">
        <v>1.7611146200000001E-6</v>
      </c>
      <c r="F67" s="8">
        <v>2.0688690999999999E-6</v>
      </c>
      <c r="G67" s="8">
        <v>2.5363003999999999E-6</v>
      </c>
      <c r="H67" s="8">
        <v>4.2681627999999998E-5</v>
      </c>
      <c r="I67" s="8">
        <v>3.9879738999999997E-5</v>
      </c>
      <c r="J67" s="8">
        <v>4.0868816999999997E-5</v>
      </c>
      <c r="K67" s="8">
        <v>4.4370094999999997E-5</v>
      </c>
      <c r="L67" s="8">
        <v>4.3654813000000003E-5</v>
      </c>
      <c r="M67" s="8">
        <v>3.6192543E-5</v>
      </c>
      <c r="N67" s="8">
        <v>3.7651328E-5</v>
      </c>
      <c r="O67" s="8">
        <v>3.9170145500000001E-5</v>
      </c>
      <c r="P67" s="8">
        <v>3.4743339999999999E-5</v>
      </c>
      <c r="Q67" s="8">
        <v>3.6729150000000004E-5</v>
      </c>
      <c r="R67" s="8">
        <v>3.5034143000000002E-5</v>
      </c>
      <c r="S67" s="8">
        <v>3.6822880000000001E-5</v>
      </c>
      <c r="T67" s="8">
        <v>3.8177786000000001E-5</v>
      </c>
      <c r="U67" s="8">
        <v>3.9186151E-5</v>
      </c>
      <c r="V67" s="8">
        <v>3.5172076000000003E-5</v>
      </c>
      <c r="W67" s="8">
        <v>3.7905579999999997E-5</v>
      </c>
      <c r="X67" s="8">
        <v>3.9966813000000001E-5</v>
      </c>
      <c r="Y67" s="8">
        <v>3.5034302999999999E-5</v>
      </c>
      <c r="Z67" s="8">
        <v>4.3819219999999997E-5</v>
      </c>
      <c r="AA67" s="8">
        <v>4.1821811999999999E-5</v>
      </c>
      <c r="AB67" s="8">
        <v>6.4918322000000005E-5</v>
      </c>
      <c r="AC67" s="8">
        <v>9.5658644E-5</v>
      </c>
    </row>
    <row r="68" spans="1:29">
      <c r="A68" s="16" t="s">
        <v>167</v>
      </c>
      <c r="B68" s="16" t="s">
        <v>119</v>
      </c>
      <c r="C68" s="16" t="s">
        <v>153</v>
      </c>
      <c r="D68" s="16" t="s">
        <v>9</v>
      </c>
      <c r="E68" s="8">
        <v>676.32023197040292</v>
      </c>
      <c r="F68" s="8">
        <v>771.69975242247745</v>
      </c>
      <c r="G68" s="8">
        <v>633.25104273934937</v>
      </c>
      <c r="H68" s="8">
        <v>668.24534133632858</v>
      </c>
      <c r="I68" s="8">
        <v>654.90501741851006</v>
      </c>
      <c r="J68" s="8">
        <v>801.35071458646905</v>
      </c>
      <c r="K68" s="8">
        <v>686.83738321367503</v>
      </c>
      <c r="L68" s="8">
        <v>666.74392322244705</v>
      </c>
      <c r="M68" s="8">
        <v>693.83979495380891</v>
      </c>
      <c r="N68" s="8">
        <v>465.31063589928146</v>
      </c>
      <c r="O68" s="8">
        <v>486.22930306762498</v>
      </c>
      <c r="P68" s="8">
        <v>408.57126489954101</v>
      </c>
      <c r="Q68" s="8">
        <v>80.616037678216998</v>
      </c>
      <c r="R68" s="8">
        <v>79.359756405062001</v>
      </c>
      <c r="S68" s="8">
        <v>3.1016750000000001E-5</v>
      </c>
      <c r="T68" s="8">
        <v>5.3981255000000001E-5</v>
      </c>
      <c r="U68" s="8">
        <v>2.0224032100000001E-4</v>
      </c>
      <c r="V68" s="8">
        <v>2.9369266799999995E-4</v>
      </c>
      <c r="W68" s="8">
        <v>3.2900217599999995E-4</v>
      </c>
      <c r="X68" s="8">
        <v>3.5288432E-4</v>
      </c>
      <c r="Y68" s="8">
        <v>3.0189126499999996E-4</v>
      </c>
      <c r="Z68" s="8">
        <v>4.7421862399999999E-4</v>
      </c>
      <c r="AA68" s="8">
        <v>4.3912109000000002E-4</v>
      </c>
      <c r="AB68" s="8">
        <v>5.6963779E-4</v>
      </c>
      <c r="AC68" s="8">
        <v>5.1698540999999996E-4</v>
      </c>
    </row>
    <row r="69" spans="1:29">
      <c r="A69" s="16" t="s">
        <v>167</v>
      </c>
      <c r="B69" s="16" t="s">
        <v>120</v>
      </c>
      <c r="C69" s="16" t="s">
        <v>154</v>
      </c>
      <c r="D69" s="16" t="s">
        <v>9</v>
      </c>
      <c r="E69" s="8">
        <v>1.5820058000000001E-6</v>
      </c>
      <c r="F69" s="8">
        <v>1.7337216E-6</v>
      </c>
      <c r="G69" s="8">
        <v>1.8272902999999998E-6</v>
      </c>
      <c r="H69" s="8">
        <v>1.03086165E-5</v>
      </c>
      <c r="I69" s="8">
        <v>9.1934317000000002E-6</v>
      </c>
      <c r="J69" s="8">
        <v>9.5785743000000004E-6</v>
      </c>
      <c r="K69" s="8">
        <v>9.0740742999999988E-6</v>
      </c>
      <c r="L69" s="8">
        <v>9.397745999999999E-6</v>
      </c>
      <c r="M69" s="8">
        <v>8.1379283000000002E-6</v>
      </c>
      <c r="N69" s="8">
        <v>8.9830359000000004E-6</v>
      </c>
      <c r="O69" s="8">
        <v>8.8979199999999997E-6</v>
      </c>
      <c r="P69" s="8">
        <v>7.7773525999999994E-6</v>
      </c>
      <c r="Q69" s="8">
        <v>8.591530599999999E-6</v>
      </c>
      <c r="R69" s="8">
        <v>9.796648E-6</v>
      </c>
      <c r="S69" s="8">
        <v>1.3097394600000001E-5</v>
      </c>
      <c r="T69" s="8">
        <v>1.6353055000000001E-5</v>
      </c>
      <c r="U69" s="8">
        <v>2.3134730500000001E-5</v>
      </c>
      <c r="V69" s="8">
        <v>2.1955222999999999E-5</v>
      </c>
      <c r="W69" s="8">
        <v>3.0765209999999995E-5</v>
      </c>
      <c r="X69" s="8">
        <v>3.1159386999999996E-5</v>
      </c>
      <c r="Y69" s="8">
        <v>2.57716015E-5</v>
      </c>
      <c r="Z69" s="8">
        <v>3.3589098000000001E-5</v>
      </c>
      <c r="AA69" s="8">
        <v>3.3253704000000001E-5</v>
      </c>
      <c r="AB69" s="8">
        <v>4.3161109999999996E-5</v>
      </c>
      <c r="AC69" s="8">
        <v>3.8122179999999998E-5</v>
      </c>
    </row>
    <row r="70" spans="1:29">
      <c r="A70" s="16" t="s">
        <v>167</v>
      </c>
      <c r="B70" s="16" t="s">
        <v>121</v>
      </c>
      <c r="C70" s="16" t="s">
        <v>155</v>
      </c>
      <c r="D70" s="16" t="s">
        <v>9</v>
      </c>
      <c r="E70" s="8">
        <v>5202.1683212116395</v>
      </c>
      <c r="F70" s="8">
        <v>5679.4515813659218</v>
      </c>
      <c r="G70" s="8">
        <v>5246.473751683895</v>
      </c>
      <c r="H70" s="8">
        <v>5307.8669810521196</v>
      </c>
      <c r="I70" s="8">
        <v>5367.0833310033549</v>
      </c>
      <c r="J70" s="8">
        <v>5814.6118725284778</v>
      </c>
      <c r="K70" s="8">
        <v>5138.0562105508943</v>
      </c>
      <c r="L70" s="8">
        <v>5003.0532314811735</v>
      </c>
      <c r="M70" s="8">
        <v>4660.7021065526833</v>
      </c>
      <c r="N70" s="8">
        <v>5111.5554503406156</v>
      </c>
      <c r="O70" s="8">
        <v>4524.1651502201221</v>
      </c>
      <c r="P70" s="8">
        <v>4186.4276372949898</v>
      </c>
      <c r="Q70" s="8">
        <v>4273.8855201083161</v>
      </c>
      <c r="R70" s="8">
        <v>3293.3122593567796</v>
      </c>
      <c r="S70" s="8">
        <v>3565.5227421095306</v>
      </c>
      <c r="T70" s="8">
        <v>3248.6491295339601</v>
      </c>
      <c r="U70" s="8">
        <v>4223.6582699999999</v>
      </c>
      <c r="V70" s="8">
        <v>3339.98117</v>
      </c>
      <c r="W70" s="8">
        <v>3723.7025000000003</v>
      </c>
      <c r="X70" s="8">
        <v>4104.6581800000004</v>
      </c>
      <c r="Y70" s="8">
        <v>3605.6040599999997</v>
      </c>
      <c r="Z70" s="8">
        <v>3630.8125500000001</v>
      </c>
      <c r="AA70" s="8">
        <v>3577.78226</v>
      </c>
      <c r="AB70" s="8">
        <v>3804.0112999999997</v>
      </c>
      <c r="AC70" s="8">
        <v>3536.8629900000001</v>
      </c>
    </row>
    <row r="71" spans="1:29">
      <c r="A71" s="16" t="s">
        <v>167</v>
      </c>
      <c r="B71" s="16" t="s">
        <v>122</v>
      </c>
      <c r="C71" s="16" t="s">
        <v>156</v>
      </c>
      <c r="D71" s="16" t="s">
        <v>9</v>
      </c>
      <c r="E71" s="8">
        <v>224.75183204763741</v>
      </c>
      <c r="F71" s="8">
        <v>259.54303224894858</v>
      </c>
      <c r="G71" s="8">
        <v>251.31604275454669</v>
      </c>
      <c r="H71" s="8">
        <v>254.70133050316201</v>
      </c>
      <c r="I71" s="8">
        <v>243.93676824404298</v>
      </c>
      <c r="J71" s="8">
        <v>3.145002E-5</v>
      </c>
      <c r="K71" s="8">
        <v>2.8938254999999997E-5</v>
      </c>
      <c r="L71" s="8">
        <v>3.0276936999999999E-5</v>
      </c>
      <c r="M71" s="8">
        <v>2.5650776999999999E-5</v>
      </c>
      <c r="N71" s="8">
        <v>2.8090572999999998E-5</v>
      </c>
      <c r="O71" s="8">
        <v>2.7416577000000001E-5</v>
      </c>
      <c r="P71" s="8">
        <v>2.6024720999999999E-5</v>
      </c>
      <c r="Q71" s="8">
        <v>2.7352930999999998E-5</v>
      </c>
      <c r="R71" s="8">
        <v>2.6725218000000002E-5</v>
      </c>
      <c r="S71" s="8">
        <v>3.2727837500000001E-5</v>
      </c>
      <c r="T71" s="8">
        <v>5.4197996999999997E-5</v>
      </c>
      <c r="U71" s="8">
        <v>9.1537227999999998E-5</v>
      </c>
      <c r="V71" s="8">
        <v>8.3777439000000002E-5</v>
      </c>
      <c r="W71" s="8">
        <v>1.7747720000000001E-4</v>
      </c>
      <c r="X71" s="8">
        <v>1.7238607E-4</v>
      </c>
      <c r="Y71" s="8">
        <v>1.5663411E-4</v>
      </c>
      <c r="Z71" s="8">
        <v>1.9820378700000001E-4</v>
      </c>
      <c r="AA71" s="8">
        <v>1.873663E-4</v>
      </c>
      <c r="AB71" s="8">
        <v>2.7042394500000001E-4</v>
      </c>
      <c r="AC71" s="8">
        <v>2.3529501999999998E-4</v>
      </c>
    </row>
    <row r="72" spans="1:29">
      <c r="A72" s="16" t="s">
        <v>167</v>
      </c>
      <c r="B72" s="16" t="s">
        <v>123</v>
      </c>
      <c r="C72" s="16" t="s">
        <v>157</v>
      </c>
      <c r="D72" s="16" t="s">
        <v>9</v>
      </c>
      <c r="E72" s="8">
        <v>1238.5067100000001</v>
      </c>
      <c r="F72" s="8">
        <v>1387.3004599999999</v>
      </c>
      <c r="G72" s="8">
        <v>1282.5360700000001</v>
      </c>
      <c r="H72" s="8">
        <v>1295.35681</v>
      </c>
      <c r="I72" s="8">
        <v>1334.3180899999998</v>
      </c>
      <c r="J72" s="8">
        <v>1372.78367</v>
      </c>
      <c r="K72" s="8">
        <v>1232.8647500000002</v>
      </c>
      <c r="L72" s="8">
        <v>1278.6383700000001</v>
      </c>
      <c r="M72" s="8">
        <v>1247.0563999999999</v>
      </c>
      <c r="N72" s="8">
        <v>1360.2057500000001</v>
      </c>
      <c r="O72" s="8">
        <v>1397.93092</v>
      </c>
      <c r="P72" s="8">
        <v>1296.2162000000001</v>
      </c>
      <c r="Q72" s="8">
        <v>1321.4773300000002</v>
      </c>
      <c r="R72" s="8">
        <v>1349.68958</v>
      </c>
      <c r="S72" s="8">
        <v>1388.67019</v>
      </c>
      <c r="T72" s="8">
        <v>1265.38732</v>
      </c>
      <c r="U72" s="8">
        <v>1299.20435</v>
      </c>
      <c r="V72" s="8">
        <v>1259.4884000000002</v>
      </c>
      <c r="W72" s="8">
        <v>1328.9150399999999</v>
      </c>
      <c r="X72" s="8">
        <v>625.52135999999996</v>
      </c>
      <c r="Y72" s="8">
        <v>508.41248000000002</v>
      </c>
      <c r="Z72" s="8">
        <v>498.98192999999998</v>
      </c>
      <c r="AA72" s="8">
        <v>510.32346000000001</v>
      </c>
      <c r="AB72" s="8">
        <v>553.17349999999999</v>
      </c>
      <c r="AC72" s="8">
        <v>515.98400000000004</v>
      </c>
    </row>
    <row r="73" spans="1:29">
      <c r="A73" s="16" t="s">
        <v>167</v>
      </c>
      <c r="B73" s="16" t="s">
        <v>124</v>
      </c>
      <c r="C73" s="16" t="s">
        <v>158</v>
      </c>
      <c r="D73" s="16" t="s">
        <v>9</v>
      </c>
      <c r="E73" s="8">
        <v>2.2942694000000002E-6</v>
      </c>
      <c r="F73" s="8">
        <v>2.6521326000000001E-6</v>
      </c>
      <c r="G73" s="8">
        <v>4.9493884000000007E-6</v>
      </c>
      <c r="H73" s="8">
        <v>1976.9662915756701</v>
      </c>
      <c r="I73" s="8">
        <v>2011.19990082394</v>
      </c>
      <c r="J73" s="8">
        <v>2063.8263954997601</v>
      </c>
      <c r="K73" s="8">
        <v>1962.7580006333001</v>
      </c>
      <c r="L73" s="8">
        <v>1909.7392942813101</v>
      </c>
      <c r="M73" s="8">
        <v>1811.9869732657398</v>
      </c>
      <c r="N73" s="8">
        <v>1954.2355736666</v>
      </c>
      <c r="O73" s="8">
        <v>1940.98577865424</v>
      </c>
      <c r="P73" s="8">
        <v>2055.6107956565002</v>
      </c>
      <c r="Q73" s="8">
        <v>2010.8379934490899</v>
      </c>
      <c r="R73" s="8">
        <v>2028.39849301647</v>
      </c>
      <c r="S73" s="8">
        <v>2080.9334901399802</v>
      </c>
      <c r="T73" s="8">
        <v>2000.1012939534801</v>
      </c>
      <c r="U73" s="8">
        <v>1934.8910870925001</v>
      </c>
      <c r="V73" s="8">
        <v>1827.10407550835</v>
      </c>
      <c r="W73" s="8">
        <v>1909.3994801082401</v>
      </c>
      <c r="X73" s="8">
        <v>1884.7837844805799</v>
      </c>
      <c r="Y73" s="8">
        <v>3999.6534000000001</v>
      </c>
      <c r="Z73" s="8">
        <v>5845.5051000000003</v>
      </c>
      <c r="AA73" s="8">
        <v>5795.1903000000002</v>
      </c>
      <c r="AB73" s="8">
        <v>5851.9574000000002</v>
      </c>
      <c r="AC73" s="8">
        <v>5814.5371000000005</v>
      </c>
    </row>
    <row r="74" spans="1:29">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167</v>
      </c>
      <c r="B75" s="16" t="s">
        <v>126</v>
      </c>
      <c r="C75" s="16" t="s">
        <v>160</v>
      </c>
      <c r="D75" s="16" t="s">
        <v>9</v>
      </c>
      <c r="E75" s="8">
        <v>307.6363021881703</v>
      </c>
      <c r="F75" s="8">
        <v>341.66314238982204</v>
      </c>
      <c r="G75" s="8">
        <v>354.95639323879493</v>
      </c>
      <c r="H75" s="8">
        <v>348.09594761860603</v>
      </c>
      <c r="I75" s="8">
        <v>183.51315643301101</v>
      </c>
      <c r="J75" s="8">
        <v>177.49454165013802</v>
      </c>
      <c r="K75" s="8">
        <v>147.67496705958001</v>
      </c>
      <c r="L75" s="8">
        <v>149.89042810383498</v>
      </c>
      <c r="M75" s="8">
        <v>149.811249868647</v>
      </c>
      <c r="N75" s="8">
        <v>5.4618521999999999E-5</v>
      </c>
      <c r="O75" s="8">
        <v>5.2891474999999998E-5</v>
      </c>
      <c r="P75" s="8">
        <v>5.2804059999999995E-5</v>
      </c>
      <c r="Q75" s="8">
        <v>5.4679975000000003E-5</v>
      </c>
      <c r="R75" s="8">
        <v>5.3477903999999996E-5</v>
      </c>
      <c r="S75" s="8">
        <v>5.9968664000000002E-5</v>
      </c>
      <c r="T75" s="8">
        <v>9.9471545999999997E-5</v>
      </c>
      <c r="U75" s="8">
        <v>1.2282580000000002E-4</v>
      </c>
      <c r="V75" s="8">
        <v>1.1289513E-4</v>
      </c>
      <c r="W75" s="8">
        <v>255.10792193660001</v>
      </c>
      <c r="X75" s="8">
        <v>241.03625131352999</v>
      </c>
      <c r="Y75" s="8">
        <v>227.92668470469999</v>
      </c>
      <c r="Z75" s="8">
        <v>227.51428531374</v>
      </c>
      <c r="AA75" s="8">
        <v>221.29502452439999</v>
      </c>
      <c r="AB75" s="8">
        <v>568.14814957589999</v>
      </c>
      <c r="AC75" s="8">
        <v>515.71460946273999</v>
      </c>
    </row>
    <row r="76" spans="1:29">
      <c r="A76" s="16" t="s">
        <v>167</v>
      </c>
      <c r="B76" s="16" t="s">
        <v>127</v>
      </c>
      <c r="C76" s="16" t="s">
        <v>161</v>
      </c>
      <c r="D76" s="16" t="s">
        <v>9</v>
      </c>
      <c r="E76" s="8">
        <v>1.9980338999999999E-6</v>
      </c>
      <c r="F76" s="8">
        <v>2.1452573000000001E-6</v>
      </c>
      <c r="G76" s="8">
        <v>2.8038282999999999E-6</v>
      </c>
      <c r="H76" s="8">
        <v>2.6197139E-5</v>
      </c>
      <c r="I76" s="8">
        <v>2.4755946E-5</v>
      </c>
      <c r="J76" s="8">
        <v>2.6947106000000001E-5</v>
      </c>
      <c r="K76" s="8">
        <v>2.5729145E-5</v>
      </c>
      <c r="L76" s="8">
        <v>2.5612231999999999E-5</v>
      </c>
      <c r="M76" s="8">
        <v>2.0993130000000003E-5</v>
      </c>
      <c r="N76" s="8">
        <v>2.2742325000000003E-5</v>
      </c>
      <c r="O76" s="8">
        <v>2.2305078000000001E-5</v>
      </c>
      <c r="P76" s="8">
        <v>2.2293981000000002E-5</v>
      </c>
      <c r="Q76" s="8">
        <v>2.2942209E-5</v>
      </c>
      <c r="R76" s="8">
        <v>2.2816318999999999E-5</v>
      </c>
      <c r="S76" s="8">
        <v>2.5929731000000002E-5</v>
      </c>
      <c r="T76" s="8">
        <v>4.0920195999999997E-5</v>
      </c>
      <c r="U76" s="8">
        <v>4.1796430000000001E-5</v>
      </c>
      <c r="V76" s="8">
        <v>3.7907081000000003E-5</v>
      </c>
      <c r="W76" s="8">
        <v>7.5529296999999994E-5</v>
      </c>
      <c r="X76" s="8">
        <v>7.4200337999999992E-5</v>
      </c>
      <c r="Y76" s="8">
        <v>6.9397436000000006E-5</v>
      </c>
      <c r="Z76" s="8">
        <v>7.011770800000001E-5</v>
      </c>
      <c r="AA76" s="8">
        <v>6.7289290000000006E-5</v>
      </c>
      <c r="AB76" s="8">
        <v>1.38837549E-4</v>
      </c>
      <c r="AC76" s="8">
        <v>8.3339559499999991E-4</v>
      </c>
    </row>
    <row r="77" spans="1:29">
      <c r="A77" s="16" t="s">
        <v>168</v>
      </c>
      <c r="B77" s="16" t="s">
        <v>128</v>
      </c>
      <c r="C77" s="16" t="s">
        <v>162</v>
      </c>
      <c r="D77" s="16" t="s">
        <v>9</v>
      </c>
      <c r="E77" s="8">
        <v>519.38250965030431</v>
      </c>
      <c r="F77" s="8">
        <v>518.55451305097301</v>
      </c>
      <c r="G77" s="8">
        <v>487.28851455959654</v>
      </c>
      <c r="H77" s="8">
        <v>407.26795698252374</v>
      </c>
      <c r="I77" s="8">
        <v>390.79018015932263</v>
      </c>
      <c r="J77" s="8">
        <v>426.58325027141996</v>
      </c>
      <c r="K77" s="8">
        <v>412.87245548515551</v>
      </c>
      <c r="L77" s="8">
        <v>417.417637892833</v>
      </c>
      <c r="M77" s="8">
        <v>440.25464938275502</v>
      </c>
      <c r="N77" s="8">
        <v>394.86937264132001</v>
      </c>
      <c r="O77" s="8">
        <v>421.752963536528</v>
      </c>
      <c r="P77" s="8">
        <v>383.35425787951704</v>
      </c>
      <c r="Q77" s="8">
        <v>351.469192277123</v>
      </c>
      <c r="R77" s="8">
        <v>320.98387346439699</v>
      </c>
      <c r="S77" s="8">
        <v>349.15675415680198</v>
      </c>
      <c r="T77" s="8">
        <v>354.39125544239005</v>
      </c>
      <c r="U77" s="8">
        <v>371.02362812672999</v>
      </c>
      <c r="V77" s="8">
        <v>426.42978776092002</v>
      </c>
      <c r="W77" s="8">
        <v>408.27559834321295</v>
      </c>
      <c r="X77" s="8">
        <v>432.01274312105295</v>
      </c>
      <c r="Y77" s="8">
        <v>406.83760663445497</v>
      </c>
      <c r="Z77" s="8">
        <v>397.84359117298402</v>
      </c>
      <c r="AA77" s="8">
        <v>370.05836563712199</v>
      </c>
      <c r="AB77" s="8">
        <v>421.73984808807404</v>
      </c>
      <c r="AC77" s="8">
        <v>4.17641558E-4</v>
      </c>
    </row>
    <row r="78" spans="1:29">
      <c r="A78" s="16" t="s">
        <v>168</v>
      </c>
      <c r="B78" s="16" t="s">
        <v>129</v>
      </c>
      <c r="C78" s="16" t="s">
        <v>163</v>
      </c>
      <c r="D78" s="16" t="s">
        <v>9</v>
      </c>
      <c r="E78" s="8">
        <v>701.73898044708596</v>
      </c>
      <c r="F78" s="8">
        <v>666.20249274001287</v>
      </c>
      <c r="G78" s="8">
        <v>625.33136610568397</v>
      </c>
      <c r="H78" s="8">
        <v>548.48103987105492</v>
      </c>
      <c r="I78" s="8">
        <v>616.0610251163364</v>
      </c>
      <c r="J78" s="8">
        <v>718.91865173876704</v>
      </c>
      <c r="K78" s="8">
        <v>713.51489644393598</v>
      </c>
      <c r="L78" s="8">
        <v>677.7558585493</v>
      </c>
      <c r="M78" s="8">
        <v>680.95293656737101</v>
      </c>
      <c r="N78" s="8">
        <v>690.2634086355481</v>
      </c>
      <c r="O78" s="8">
        <v>1157.5941127158849</v>
      </c>
      <c r="P78" s="8">
        <v>1393.8226275079401</v>
      </c>
      <c r="Q78" s="8">
        <v>1750.2944016266661</v>
      </c>
      <c r="R78" s="8">
        <v>1847.611809928814</v>
      </c>
      <c r="S78" s="8">
        <v>1973.55635236232</v>
      </c>
      <c r="T78" s="8">
        <v>2159.1738847814004</v>
      </c>
      <c r="U78" s="8">
        <v>2149.1194128575403</v>
      </c>
      <c r="V78" s="8">
        <v>2340.94005466211</v>
      </c>
      <c r="W78" s="8">
        <v>2462.2178767697637</v>
      </c>
      <c r="X78" s="8">
        <v>2565.3149384370349</v>
      </c>
      <c r="Y78" s="8">
        <v>2430.8577498853097</v>
      </c>
      <c r="Z78" s="8">
        <v>2467.5936124815303</v>
      </c>
      <c r="AA78" s="8">
        <v>2238.2171330544338</v>
      </c>
      <c r="AB78" s="8">
        <v>2470.33651704468</v>
      </c>
      <c r="AC78" s="8">
        <v>2184.3682412009298</v>
      </c>
    </row>
    <row r="79" spans="1:29">
      <c r="A79" s="16" t="s">
        <v>168</v>
      </c>
      <c r="B79" s="16" t="s">
        <v>130</v>
      </c>
      <c r="C79" s="16" t="s">
        <v>164</v>
      </c>
      <c r="D79" s="16" t="s">
        <v>9</v>
      </c>
      <c r="E79" s="8">
        <v>1782.449619289639</v>
      </c>
      <c r="F79" s="8">
        <v>3094.9550844462792</v>
      </c>
      <c r="G79" s="8">
        <v>3358.466655281155</v>
      </c>
      <c r="H79" s="8">
        <v>5078.0101699999996</v>
      </c>
      <c r="I79" s="8">
        <v>5021.7437399999999</v>
      </c>
      <c r="J79" s="8">
        <v>5511.3065999999999</v>
      </c>
      <c r="K79" s="8">
        <v>5682.3953000000001</v>
      </c>
      <c r="L79" s="8">
        <v>5709.1825200000003</v>
      </c>
      <c r="M79" s="8">
        <v>5842.4616599999999</v>
      </c>
      <c r="N79" s="8">
        <v>5661.81898</v>
      </c>
      <c r="O79" s="8">
        <v>6145.9515199999996</v>
      </c>
      <c r="P79" s="8">
        <v>5873.3992999999991</v>
      </c>
      <c r="Q79" s="8">
        <v>5932.1281300000001</v>
      </c>
      <c r="R79" s="8">
        <v>5164.0281799999993</v>
      </c>
      <c r="S79" s="8">
        <v>5169.2136199999995</v>
      </c>
      <c r="T79" s="8">
        <v>5530.1223599999994</v>
      </c>
      <c r="U79" s="8">
        <v>5699.1293599999999</v>
      </c>
      <c r="V79" s="8">
        <v>6187.9676500000005</v>
      </c>
      <c r="W79" s="8">
        <v>5973.0820999999996</v>
      </c>
      <c r="X79" s="8">
        <v>6669.7417999999998</v>
      </c>
      <c r="Y79" s="8">
        <v>6524.3137999999999</v>
      </c>
      <c r="Z79" s="8">
        <v>6973.0382</v>
      </c>
      <c r="AA79" s="8">
        <v>6296.0690999999997</v>
      </c>
      <c r="AB79" s="8">
        <v>6595.7743</v>
      </c>
      <c r="AC79" s="8">
        <v>6845.5209999999997</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c r="A82" s="16" t="s">
        <v>165</v>
      </c>
      <c r="B82" s="16" t="s">
        <v>176</v>
      </c>
      <c r="C82" s="16" t="s">
        <v>170</v>
      </c>
      <c r="D82" s="16" t="s">
        <v>169</v>
      </c>
      <c r="E82" s="8">
        <v>7.7969309999999998E-7</v>
      </c>
      <c r="F82" s="8">
        <v>1.0074405E-6</v>
      </c>
      <c r="G82" s="8">
        <v>1.1226991999999999E-6</v>
      </c>
      <c r="H82" s="8">
        <v>1.6309058999999999E-6</v>
      </c>
      <c r="I82" s="8">
        <v>1.4114993E-6</v>
      </c>
      <c r="J82" s="8">
        <v>1.2722965000000001E-6</v>
      </c>
      <c r="K82" s="8">
        <v>1.3338226000000001E-6</v>
      </c>
      <c r="L82" s="8">
        <v>1.3757070999999999E-6</v>
      </c>
      <c r="M82" s="8">
        <v>1.2934530999999999E-6</v>
      </c>
      <c r="N82" s="8">
        <v>1.2153555999999999E-6</v>
      </c>
      <c r="O82" s="8">
        <v>1.2581333999999999E-6</v>
      </c>
      <c r="P82" s="8">
        <v>1.3445626000000001E-6</v>
      </c>
      <c r="Q82" s="8">
        <v>1.1394736E-6</v>
      </c>
      <c r="R82" s="8">
        <v>1.3118754E-6</v>
      </c>
      <c r="S82" s="8">
        <v>1.2844919999999999E-6</v>
      </c>
      <c r="T82" s="8">
        <v>1.5671091999999999E-6</v>
      </c>
      <c r="U82" s="8">
        <v>1.9507534E-6</v>
      </c>
      <c r="V82" s="8">
        <v>2.2117847000000001E-6</v>
      </c>
      <c r="W82" s="8">
        <v>2.0767304000000001E-6</v>
      </c>
      <c r="X82" s="8">
        <v>2.4540185999999998E-6</v>
      </c>
      <c r="Y82" s="8">
        <v>2.7817723000000001E-6</v>
      </c>
      <c r="Z82" s="8">
        <v>2.3402106E-6</v>
      </c>
      <c r="AA82" s="8">
        <v>3.0063236E-6</v>
      </c>
      <c r="AB82" s="8">
        <v>2.7810208000000002E-6</v>
      </c>
      <c r="AC82" s="8">
        <v>3.3269866000000002E-6</v>
      </c>
    </row>
    <row r="83" spans="1:29">
      <c r="A83" s="16" t="s">
        <v>165</v>
      </c>
      <c r="B83" s="16" t="s">
        <v>177</v>
      </c>
      <c r="C83" s="16" t="s">
        <v>171</v>
      </c>
      <c r="D83" s="16" t="s">
        <v>169</v>
      </c>
      <c r="E83" s="8">
        <v>3.59929394E-6</v>
      </c>
      <c r="F83" s="8">
        <v>5.6927424999999993E-6</v>
      </c>
      <c r="G83" s="8">
        <v>6.2718693000000001E-6</v>
      </c>
      <c r="H83" s="8">
        <v>7.2636743999999999E-6</v>
      </c>
      <c r="I83" s="8">
        <v>6.4305229000000002E-6</v>
      </c>
      <c r="J83" s="8">
        <v>6.4329697999999998E-6</v>
      </c>
      <c r="K83" s="8">
        <v>6.3510103000000004E-6</v>
      </c>
      <c r="L83" s="8">
        <v>6.3380288999999995E-6</v>
      </c>
      <c r="M83" s="8">
        <v>5.4920124000000002E-6</v>
      </c>
      <c r="N83" s="8">
        <v>5.4954294999999998E-6</v>
      </c>
      <c r="O83" s="8">
        <v>5.2893667000000005E-6</v>
      </c>
      <c r="P83" s="8">
        <v>5.8749808999999994E-6</v>
      </c>
      <c r="Q83" s="8">
        <v>5.4740562000000002E-6</v>
      </c>
      <c r="R83" s="8">
        <v>5.8348368000000001E-6</v>
      </c>
      <c r="S83" s="8">
        <v>6.0634298000000008E-6</v>
      </c>
      <c r="T83" s="8">
        <v>6.1743490000000002E-6</v>
      </c>
      <c r="U83" s="8">
        <v>6.5935735999999998E-6</v>
      </c>
      <c r="V83" s="8">
        <v>6.8618129999999998E-6</v>
      </c>
      <c r="W83" s="8">
        <v>7.1679507999999992E-6</v>
      </c>
      <c r="X83" s="8">
        <v>7.3963721E-6</v>
      </c>
      <c r="Y83" s="8">
        <v>9.6182353999999993E-6</v>
      </c>
      <c r="Z83" s="8">
        <v>8.9293213999999999E-6</v>
      </c>
      <c r="AA83" s="8">
        <v>1.0432181099999999E-5</v>
      </c>
      <c r="AB83" s="8">
        <v>1.2007681600000001E-5</v>
      </c>
      <c r="AC83" s="8">
        <v>1.31371256E-5</v>
      </c>
    </row>
    <row r="84" spans="1:29">
      <c r="A84" s="16" t="s">
        <v>166</v>
      </c>
      <c r="B84" s="16" t="s">
        <v>178</v>
      </c>
      <c r="C84" s="16" t="s">
        <v>172</v>
      </c>
      <c r="D84" s="16" t="s">
        <v>169</v>
      </c>
      <c r="E84" s="8">
        <v>1.4930948999999999E-6</v>
      </c>
      <c r="F84" s="8">
        <v>1.5941305999999999E-6</v>
      </c>
      <c r="G84" s="8">
        <v>1496.497001400724</v>
      </c>
      <c r="H84" s="8">
        <v>7804.8570023117445</v>
      </c>
      <c r="I84" s="8">
        <v>7772.7650017937794</v>
      </c>
      <c r="J84" s="8">
        <v>8337.9260019079793</v>
      </c>
      <c r="K84" s="8">
        <v>8033.4204017599232</v>
      </c>
      <c r="L84" s="8">
        <v>9239.783002024933</v>
      </c>
      <c r="M84" s="8">
        <v>12868.565002328838</v>
      </c>
      <c r="N84" s="8">
        <v>12819.081002308238</v>
      </c>
      <c r="O84" s="8">
        <v>12968.96700228895</v>
      </c>
      <c r="P84" s="8">
        <v>12886.060002225839</v>
      </c>
      <c r="Q84" s="8">
        <v>12718.096002445123</v>
      </c>
      <c r="R84" s="8">
        <v>12810.158003850418</v>
      </c>
      <c r="S84" s="8">
        <v>13747.535004079638</v>
      </c>
      <c r="T84" s="8">
        <v>13114.906003691302</v>
      </c>
      <c r="U84" s="8">
        <v>14060.776004005333</v>
      </c>
      <c r="V84" s="8">
        <v>14478.109004106951</v>
      </c>
      <c r="W84" s="8">
        <v>14666.939004068263</v>
      </c>
      <c r="X84" s="8">
        <v>15213.687504104662</v>
      </c>
      <c r="Y84" s="8">
        <v>14888.937003918632</v>
      </c>
      <c r="Z84" s="8">
        <v>14898.402004349287</v>
      </c>
      <c r="AA84" s="8">
        <v>14192.442004075878</v>
      </c>
      <c r="AB84" s="8">
        <v>15476.99500438199</v>
      </c>
      <c r="AC84" s="8">
        <v>14619.760003850326</v>
      </c>
    </row>
    <row r="85" spans="1:29">
      <c r="A85" s="16" t="s">
        <v>168</v>
      </c>
      <c r="B85" s="16" t="s">
        <v>179</v>
      </c>
      <c r="C85" s="16" t="s">
        <v>175</v>
      </c>
      <c r="D85" s="16" t="s">
        <v>169</v>
      </c>
      <c r="E85" s="8">
        <v>2.5143460000000002E-6</v>
      </c>
      <c r="F85" s="8">
        <v>2.6285988999999999E-6</v>
      </c>
      <c r="G85" s="8">
        <v>2.7100973400000002E-6</v>
      </c>
      <c r="H85" s="8">
        <v>2.9037169000000001E-6</v>
      </c>
      <c r="I85" s="8">
        <v>2.8861237000000002E-6</v>
      </c>
      <c r="J85" s="8">
        <v>3.4108863000000001E-6</v>
      </c>
      <c r="K85" s="8">
        <v>3.2894154000000002E-6</v>
      </c>
      <c r="L85" s="8">
        <v>3.7637810999999999E-6</v>
      </c>
      <c r="M85" s="8">
        <v>3.6836257000000002E-6</v>
      </c>
      <c r="N85" s="8">
        <v>3.8639589000000002E-6</v>
      </c>
      <c r="O85" s="8">
        <v>3.8345479E-6</v>
      </c>
      <c r="P85" s="8">
        <v>3.9294532999999998E-6</v>
      </c>
      <c r="Q85" s="8">
        <v>4.3787309E-6</v>
      </c>
      <c r="R85" s="8">
        <v>6.0851032000000002E-6</v>
      </c>
      <c r="S85" s="8">
        <v>6.6590817999999995E-6</v>
      </c>
      <c r="T85" s="8">
        <v>6.0429672999999991E-6</v>
      </c>
      <c r="U85" s="8">
        <v>6.3551516000000003E-6</v>
      </c>
      <c r="V85" s="8">
        <v>6.3438085000000001E-6</v>
      </c>
      <c r="W85" s="8">
        <v>6.5736370000000004E-6</v>
      </c>
      <c r="X85" s="8">
        <v>6.5117519000000005E-6</v>
      </c>
      <c r="Y85" s="8">
        <v>6.4234232000000005E-6</v>
      </c>
      <c r="Z85" s="8">
        <v>6.9107826000000004E-6</v>
      </c>
      <c r="AA85" s="8">
        <v>6.6813389E-6</v>
      </c>
      <c r="AB85" s="8">
        <v>8.0334233999999994E-6</v>
      </c>
      <c r="AC85" s="8">
        <v>7.3851800000000003E-6</v>
      </c>
    </row>
    <row r="86" spans="1:29">
      <c r="A86" s="16" t="s">
        <v>166</v>
      </c>
      <c r="B86" s="16" t="s">
        <v>180</v>
      </c>
      <c r="C86" s="16" t="s">
        <v>173</v>
      </c>
      <c r="D86" s="16" t="s">
        <v>169</v>
      </c>
      <c r="E86" s="8">
        <v>1.3206035000000001E-6</v>
      </c>
      <c r="F86" s="8">
        <v>1.4710166799999999E-6</v>
      </c>
      <c r="G86" s="8">
        <v>1.6922877699999999E-5</v>
      </c>
      <c r="H86" s="8">
        <v>801.77216196363224</v>
      </c>
      <c r="I86" s="8">
        <v>782.3719515217681</v>
      </c>
      <c r="J86" s="8">
        <v>812.75740156217387</v>
      </c>
      <c r="K86" s="8">
        <v>763.11800145271343</v>
      </c>
      <c r="L86" s="8">
        <v>769.7697016625317</v>
      </c>
      <c r="M86" s="8">
        <v>3408.5100019451397</v>
      </c>
      <c r="N86" s="8">
        <v>3461.8425019602114</v>
      </c>
      <c r="O86" s="8">
        <v>3605.3318020313668</v>
      </c>
      <c r="P86" s="8">
        <v>6193.5645020364118</v>
      </c>
      <c r="Q86" s="8">
        <v>9615.4950024106711</v>
      </c>
      <c r="R86" s="8">
        <v>10275.135003962121</v>
      </c>
      <c r="S86" s="8">
        <v>10733.671004117125</v>
      </c>
      <c r="T86" s="8">
        <v>9916.5040037473973</v>
      </c>
      <c r="U86" s="8">
        <v>10325.749003842948</v>
      </c>
      <c r="V86" s="8">
        <v>10494.452003852281</v>
      </c>
      <c r="W86" s="8">
        <v>10850.407003922246</v>
      </c>
      <c r="X86" s="8">
        <v>11666.390004158491</v>
      </c>
      <c r="Y86" s="8">
        <v>11169.214003886953</v>
      </c>
      <c r="Z86" s="8">
        <v>12197.88700448784</v>
      </c>
      <c r="AA86" s="8">
        <v>11378.886004163642</v>
      </c>
      <c r="AB86" s="8">
        <v>12046.189004346845</v>
      </c>
      <c r="AC86" s="8">
        <v>11119.255003867132</v>
      </c>
    </row>
    <row r="87" spans="1:29">
      <c r="A87" s="16" t="s">
        <v>167</v>
      </c>
      <c r="B87" s="16" t="s">
        <v>181</v>
      </c>
      <c r="C87" s="16" t="s">
        <v>174</v>
      </c>
      <c r="D87" s="16" t="s">
        <v>169</v>
      </c>
      <c r="E87" s="8">
        <v>1.2200598600000001E-6</v>
      </c>
      <c r="F87" s="8">
        <v>1.37598575E-6</v>
      </c>
      <c r="G87" s="8">
        <v>1.5017724999999999E-6</v>
      </c>
      <c r="H87" s="8">
        <v>4.7820819000000003E-6</v>
      </c>
      <c r="I87" s="8">
        <v>3.8043827999999998E-6</v>
      </c>
      <c r="J87" s="8">
        <v>3.9955783999999999E-6</v>
      </c>
      <c r="K87" s="8">
        <v>3.8072925999999998E-6</v>
      </c>
      <c r="L87" s="8">
        <v>3.8935533999999998E-6</v>
      </c>
      <c r="M87" s="8">
        <v>3.5158321000000003E-6</v>
      </c>
      <c r="N87" s="8">
        <v>3.4613389000000003E-6</v>
      </c>
      <c r="O87" s="8">
        <v>3.6110669999999998E-6</v>
      </c>
      <c r="P87" s="8">
        <v>3.3846993000000004E-6</v>
      </c>
      <c r="Q87" s="8">
        <v>3.870551E-6</v>
      </c>
      <c r="R87" s="8">
        <v>3.8284753000000005E-6</v>
      </c>
      <c r="S87" s="8">
        <v>4.4792423E-6</v>
      </c>
      <c r="T87" s="8">
        <v>4.8412731999999999E-6</v>
      </c>
      <c r="U87" s="8">
        <v>5.6200218999999998E-6</v>
      </c>
      <c r="V87" s="8">
        <v>5.9999545000000007E-6</v>
      </c>
      <c r="W87" s="8">
        <v>5.9393206000000002E-6</v>
      </c>
      <c r="X87" s="8">
        <v>7.1797284999999997E-6</v>
      </c>
      <c r="Y87" s="8">
        <v>6.5092660999999991E-6</v>
      </c>
      <c r="Z87" s="8">
        <v>8.8649729000000002E-6</v>
      </c>
      <c r="AA87" s="8">
        <v>8.577825799999999E-6</v>
      </c>
      <c r="AB87" s="8">
        <v>9.9203870000000002E-6</v>
      </c>
      <c r="AC87" s="8">
        <v>9.2811543000000008E-6</v>
      </c>
    </row>
  </sheetData>
  <sheetProtection algorithmName="SHA-512" hashValue="co5KnWitr2gsfJ38fqSYJxp3tYolR655oOdGukCsRg2TwnuSCsZfCIy++vjSY6FG69qcwyemCktoN3kkelyANw==" saltValue="bPSx96n3yoYGAYJ1T+385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5E4B-69B3-47A4-B9CA-784386A4B610}">
  <sheetPr codeName="Sheet108">
    <tabColor rgb="FF188736"/>
  </sheetPr>
  <dimension ref="A1:AC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5" t="s">
        <v>245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c r="A2" s="6" t="s">
        <v>268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c r="A6" s="16" t="s">
        <v>95</v>
      </c>
      <c r="B6" s="16" t="s">
        <v>96</v>
      </c>
      <c r="C6" s="16" t="s">
        <v>131</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95</v>
      </c>
      <c r="B7" s="16" t="s">
        <v>97</v>
      </c>
      <c r="C7" s="16" t="s">
        <v>132</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95</v>
      </c>
      <c r="B8" s="16" t="s">
        <v>98</v>
      </c>
      <c r="C8" s="16" t="s">
        <v>133</v>
      </c>
      <c r="D8" s="16" t="s">
        <v>10</v>
      </c>
      <c r="E8" s="8">
        <v>513.99700164794797</v>
      </c>
      <c r="F8" s="8">
        <v>513.99700164794797</v>
      </c>
      <c r="G8" s="8">
        <v>513.99700164794797</v>
      </c>
      <c r="H8" s="8">
        <v>513.99700164794797</v>
      </c>
      <c r="I8" s="8">
        <v>513.99700164794797</v>
      </c>
      <c r="J8" s="8">
        <v>513.99700164794797</v>
      </c>
      <c r="K8" s="8">
        <v>513.99700164794797</v>
      </c>
      <c r="L8" s="8">
        <v>551.62913464794792</v>
      </c>
      <c r="M8" s="8">
        <v>921.42708164794794</v>
      </c>
      <c r="N8" s="8">
        <v>921.42708164794794</v>
      </c>
      <c r="O8" s="8">
        <v>921.42708164794794</v>
      </c>
      <c r="P8" s="8">
        <v>921.42708164794794</v>
      </c>
      <c r="Q8" s="8">
        <v>921.42708164794794</v>
      </c>
      <c r="R8" s="8">
        <v>921.42708164794794</v>
      </c>
      <c r="S8" s="8">
        <v>921.42708164794794</v>
      </c>
      <c r="T8" s="8">
        <v>921.42708164794794</v>
      </c>
      <c r="U8" s="8">
        <v>778.42708164794794</v>
      </c>
      <c r="V8" s="8">
        <v>650.42708164794794</v>
      </c>
      <c r="W8" s="8">
        <v>650.42708164794794</v>
      </c>
      <c r="X8" s="8">
        <v>650.42708164794794</v>
      </c>
      <c r="Y8" s="8">
        <v>650.42708164794794</v>
      </c>
      <c r="Z8" s="8">
        <v>540.02708012206995</v>
      </c>
      <c r="AA8" s="8">
        <v>883.45424012207002</v>
      </c>
      <c r="AB8" s="8">
        <v>883.45424012207002</v>
      </c>
      <c r="AC8" s="8">
        <v>750.85724000000005</v>
      </c>
    </row>
    <row r="9" spans="1:29">
      <c r="A9" s="16" t="s">
        <v>95</v>
      </c>
      <c r="B9" s="16" t="s">
        <v>99</v>
      </c>
      <c r="C9" s="16" t="s">
        <v>134</v>
      </c>
      <c r="D9" s="16" t="s">
        <v>10</v>
      </c>
      <c r="E9" s="8">
        <v>684.900001525878</v>
      </c>
      <c r="F9" s="8">
        <v>684.900001525878</v>
      </c>
      <c r="G9" s="8">
        <v>684.900001525878</v>
      </c>
      <c r="H9" s="8">
        <v>684.900001525878</v>
      </c>
      <c r="I9" s="8">
        <v>684.900001525878</v>
      </c>
      <c r="J9" s="8">
        <v>684.900001525878</v>
      </c>
      <c r="K9" s="8">
        <v>684.900001525878</v>
      </c>
      <c r="L9" s="8">
        <v>1295.0311015258781</v>
      </c>
      <c r="M9" s="8">
        <v>1295.0311015258781</v>
      </c>
      <c r="N9" s="8">
        <v>1295.0311015258781</v>
      </c>
      <c r="O9" s="8">
        <v>1295.0311015258781</v>
      </c>
      <c r="P9" s="8">
        <v>1295.0311015258781</v>
      </c>
      <c r="Q9" s="8">
        <v>1295.0311015258781</v>
      </c>
      <c r="R9" s="8">
        <v>1295.0311015258781</v>
      </c>
      <c r="S9" s="8">
        <v>1295.0311015258781</v>
      </c>
      <c r="T9" s="8">
        <v>1295.0311015258781</v>
      </c>
      <c r="U9" s="8">
        <v>1295.0311015258781</v>
      </c>
      <c r="V9" s="8">
        <v>1295.0311015258781</v>
      </c>
      <c r="W9" s="8">
        <v>1252.5311015258781</v>
      </c>
      <c r="X9" s="8">
        <v>1252.5311015258781</v>
      </c>
      <c r="Y9" s="8">
        <v>1252.5311015258781</v>
      </c>
      <c r="Z9" s="8">
        <v>1252.5311015258781</v>
      </c>
      <c r="AA9" s="8">
        <v>793.63109999999995</v>
      </c>
      <c r="AB9" s="8">
        <v>636.13109999999995</v>
      </c>
      <c r="AC9" s="8">
        <v>610.13109999999995</v>
      </c>
    </row>
    <row r="10" spans="1:29">
      <c r="A10" s="16" t="s">
        <v>95</v>
      </c>
      <c r="B10" s="16" t="s">
        <v>100</v>
      </c>
      <c r="C10" s="16" t="s">
        <v>135</v>
      </c>
      <c r="D10" s="16" t="s">
        <v>10</v>
      </c>
      <c r="E10" s="8">
        <v>14</v>
      </c>
      <c r="F10" s="8">
        <v>14</v>
      </c>
      <c r="G10" s="8">
        <v>14</v>
      </c>
      <c r="H10" s="8">
        <v>14</v>
      </c>
      <c r="I10" s="8">
        <v>14</v>
      </c>
      <c r="J10" s="8">
        <v>14</v>
      </c>
      <c r="K10" s="8">
        <v>14</v>
      </c>
      <c r="L10" s="8">
        <v>14</v>
      </c>
      <c r="M10" s="8">
        <v>84.838554000000002</v>
      </c>
      <c r="N10" s="8">
        <v>84.838554000000002</v>
      </c>
      <c r="O10" s="8">
        <v>84.838554000000002</v>
      </c>
      <c r="P10" s="8">
        <v>84.838554000000002</v>
      </c>
      <c r="Q10" s="8">
        <v>84.838554000000002</v>
      </c>
      <c r="R10" s="8">
        <v>84.838554000000002</v>
      </c>
      <c r="S10" s="8">
        <v>84.838554000000002</v>
      </c>
      <c r="T10" s="8">
        <v>84.838554000000002</v>
      </c>
      <c r="U10" s="8">
        <v>84.838554000000002</v>
      </c>
      <c r="V10" s="8">
        <v>70.838554000000002</v>
      </c>
      <c r="W10" s="8">
        <v>70.838554000000002</v>
      </c>
      <c r="X10" s="8">
        <v>70.838554000000002</v>
      </c>
      <c r="Y10" s="8">
        <v>70.838554000000002</v>
      </c>
      <c r="Z10" s="8">
        <v>70.838554000000002</v>
      </c>
      <c r="AA10" s="8">
        <v>70.838554000000002</v>
      </c>
      <c r="AB10" s="8">
        <v>70.838554000000002</v>
      </c>
      <c r="AC10" s="8">
        <v>70.838554000000002</v>
      </c>
    </row>
    <row r="11" spans="1:29">
      <c r="A11" s="16" t="s">
        <v>95</v>
      </c>
      <c r="B11" s="16" t="s">
        <v>101</v>
      </c>
      <c r="C11" s="16" t="s">
        <v>136</v>
      </c>
      <c r="D11" s="16" t="s">
        <v>10</v>
      </c>
      <c r="E11" s="8">
        <v>401.5</v>
      </c>
      <c r="F11" s="8">
        <v>401.5</v>
      </c>
      <c r="G11" s="8">
        <v>401.5</v>
      </c>
      <c r="H11" s="8">
        <v>401.5</v>
      </c>
      <c r="I11" s="8">
        <v>401.5</v>
      </c>
      <c r="J11" s="8">
        <v>401.5</v>
      </c>
      <c r="K11" s="8">
        <v>401.5</v>
      </c>
      <c r="L11" s="8">
        <v>1078.61896</v>
      </c>
      <c r="M11" s="8">
        <v>4070.9485</v>
      </c>
      <c r="N11" s="8">
        <v>4070.9485</v>
      </c>
      <c r="O11" s="8">
        <v>4070.9485</v>
      </c>
      <c r="P11" s="8">
        <v>4070.9485</v>
      </c>
      <c r="Q11" s="8">
        <v>4070.9485</v>
      </c>
      <c r="R11" s="8">
        <v>4070.9485</v>
      </c>
      <c r="S11" s="8">
        <v>4070.9485</v>
      </c>
      <c r="T11" s="8">
        <v>4070.9485</v>
      </c>
      <c r="U11" s="8">
        <v>4070.9485</v>
      </c>
      <c r="V11" s="8">
        <v>4070.9485</v>
      </c>
      <c r="W11" s="8">
        <v>4070.9485</v>
      </c>
      <c r="X11" s="8">
        <v>4070.9485</v>
      </c>
      <c r="Y11" s="8">
        <v>4070.9485</v>
      </c>
      <c r="Z11" s="8">
        <v>4070.9485</v>
      </c>
      <c r="AA11" s="8">
        <v>4070.9485</v>
      </c>
      <c r="AB11" s="8">
        <v>4070.9485</v>
      </c>
      <c r="AC11" s="8">
        <v>4070.9485</v>
      </c>
    </row>
    <row r="12" spans="1:29">
      <c r="A12" s="16" t="s">
        <v>95</v>
      </c>
      <c r="B12" s="16" t="s">
        <v>102</v>
      </c>
      <c r="C12" s="16" t="s">
        <v>137</v>
      </c>
      <c r="D12" s="16" t="s">
        <v>10</v>
      </c>
      <c r="E12" s="8">
        <v>607.83000564575013</v>
      </c>
      <c r="F12" s="8">
        <v>607.83000564575013</v>
      </c>
      <c r="G12" s="8">
        <v>607.83000564575013</v>
      </c>
      <c r="H12" s="8">
        <v>624.55332764575019</v>
      </c>
      <c r="I12" s="8">
        <v>624.55332764575019</v>
      </c>
      <c r="J12" s="8">
        <v>624.55332764575019</v>
      </c>
      <c r="K12" s="8">
        <v>624.55332764575019</v>
      </c>
      <c r="L12" s="8">
        <v>624.55332764575019</v>
      </c>
      <c r="M12" s="8">
        <v>746.83444564575007</v>
      </c>
      <c r="N12" s="8">
        <v>746.83444564575007</v>
      </c>
      <c r="O12" s="8">
        <v>746.83444564575007</v>
      </c>
      <c r="P12" s="8">
        <v>746.83444564575007</v>
      </c>
      <c r="Q12" s="8">
        <v>746.83444564575007</v>
      </c>
      <c r="R12" s="8">
        <v>746.83444564575007</v>
      </c>
      <c r="S12" s="8">
        <v>746.83444564575007</v>
      </c>
      <c r="T12" s="8">
        <v>746.83444564575007</v>
      </c>
      <c r="U12" s="8">
        <v>746.83444564575007</v>
      </c>
      <c r="V12" s="8">
        <v>746.83444564575007</v>
      </c>
      <c r="W12" s="8">
        <v>746.83444564575007</v>
      </c>
      <c r="X12" s="8">
        <v>746.83444564575007</v>
      </c>
      <c r="Y12" s="8">
        <v>746.83444564575007</v>
      </c>
      <c r="Z12" s="8">
        <v>746.83444564575007</v>
      </c>
      <c r="AA12" s="8">
        <v>746.83444564575007</v>
      </c>
      <c r="AB12" s="8">
        <v>650.93288457763504</v>
      </c>
      <c r="AC12" s="8">
        <v>650.93288457763504</v>
      </c>
    </row>
    <row r="13" spans="1:29">
      <c r="A13" s="16" t="s">
        <v>95</v>
      </c>
      <c r="B13" s="16" t="s">
        <v>103</v>
      </c>
      <c r="C13" s="16" t="s">
        <v>27</v>
      </c>
      <c r="D13" s="16" t="s">
        <v>10</v>
      </c>
      <c r="E13" s="8">
        <v>1476.5579986572259</v>
      </c>
      <c r="F13" s="8">
        <v>1476.5579986572259</v>
      </c>
      <c r="G13" s="8">
        <v>1476.5579986572259</v>
      </c>
      <c r="H13" s="8">
        <v>2288.278948657226</v>
      </c>
      <c r="I13" s="8">
        <v>2288.278948657226</v>
      </c>
      <c r="J13" s="8">
        <v>2288.278948657226</v>
      </c>
      <c r="K13" s="8">
        <v>2288.278948657226</v>
      </c>
      <c r="L13" s="8">
        <v>2288.2789986572261</v>
      </c>
      <c r="M13" s="8">
        <v>4062.5613986572262</v>
      </c>
      <c r="N13" s="8">
        <v>4062.5613986572262</v>
      </c>
      <c r="O13" s="8">
        <v>3941.5613986572262</v>
      </c>
      <c r="P13" s="8">
        <v>3941.5613986572262</v>
      </c>
      <c r="Q13" s="8">
        <v>3941.5613986572262</v>
      </c>
      <c r="R13" s="8">
        <v>3941.5613986572262</v>
      </c>
      <c r="S13" s="8">
        <v>3941.5613986572262</v>
      </c>
      <c r="T13" s="8">
        <v>3941.5613986572262</v>
      </c>
      <c r="U13" s="8">
        <v>3941.5613986572262</v>
      </c>
      <c r="V13" s="8">
        <v>3916.5613986572262</v>
      </c>
      <c r="W13" s="8">
        <v>3813.601399572754</v>
      </c>
      <c r="X13" s="8">
        <v>3781.4973994812012</v>
      </c>
      <c r="Y13" s="8">
        <v>3132.1433993896485</v>
      </c>
      <c r="Z13" s="8">
        <v>3132.1433993896485</v>
      </c>
      <c r="AA13" s="8">
        <v>3097.6433993896485</v>
      </c>
      <c r="AB13" s="8">
        <v>3042.0034000000001</v>
      </c>
      <c r="AC13" s="8">
        <v>3042.0034000000001</v>
      </c>
    </row>
    <row r="14" spans="1:29">
      <c r="A14" s="16" t="s">
        <v>95</v>
      </c>
      <c r="B14" s="16" t="s">
        <v>104</v>
      </c>
      <c r="C14" s="16" t="s">
        <v>138</v>
      </c>
      <c r="D14" s="16" t="s">
        <v>10</v>
      </c>
      <c r="E14" s="8">
        <v>0</v>
      </c>
      <c r="F14" s="8">
        <v>0</v>
      </c>
      <c r="G14" s="8">
        <v>0</v>
      </c>
      <c r="H14" s="8">
        <v>709.98249999999996</v>
      </c>
      <c r="I14" s="8">
        <v>709.98249999999996</v>
      </c>
      <c r="J14" s="8">
        <v>709.98249999999996</v>
      </c>
      <c r="K14" s="8">
        <v>709.98249999999996</v>
      </c>
      <c r="L14" s="8">
        <v>709.98249999999996</v>
      </c>
      <c r="M14" s="8">
        <v>709.98249999999996</v>
      </c>
      <c r="N14" s="8">
        <v>709.98249999999996</v>
      </c>
      <c r="O14" s="8">
        <v>709.98249999999996</v>
      </c>
      <c r="P14" s="8">
        <v>709.98249999999996</v>
      </c>
      <c r="Q14" s="8">
        <v>709.98249999999996</v>
      </c>
      <c r="R14" s="8">
        <v>709.98249999999996</v>
      </c>
      <c r="S14" s="8">
        <v>709.98249999999996</v>
      </c>
      <c r="T14" s="8">
        <v>709.98249999999996</v>
      </c>
      <c r="U14" s="8">
        <v>709.98249999999996</v>
      </c>
      <c r="V14" s="8">
        <v>709.98249999999996</v>
      </c>
      <c r="W14" s="8">
        <v>709.98249999999996</v>
      </c>
      <c r="X14" s="8">
        <v>709.98249999999996</v>
      </c>
      <c r="Y14" s="8">
        <v>709.98249999999996</v>
      </c>
      <c r="Z14" s="8">
        <v>1288.6228000000001</v>
      </c>
      <c r="AA14" s="8">
        <v>3809.4126000000001</v>
      </c>
      <c r="AB14" s="8">
        <v>3857.0652</v>
      </c>
      <c r="AC14" s="8">
        <v>3857.0652</v>
      </c>
    </row>
    <row r="15" spans="1:29">
      <c r="A15" s="16" t="s">
        <v>165</v>
      </c>
      <c r="B15" s="16" t="s">
        <v>105</v>
      </c>
      <c r="C15" s="16" t="s">
        <v>139</v>
      </c>
      <c r="D15" s="16" t="s">
        <v>10</v>
      </c>
      <c r="E15" s="8">
        <v>248.86288999999999</v>
      </c>
      <c r="F15" s="8">
        <v>248.86288999999999</v>
      </c>
      <c r="G15" s="8">
        <v>248.86288999999999</v>
      </c>
      <c r="H15" s="8">
        <v>248.86288999999999</v>
      </c>
      <c r="I15" s="8">
        <v>248.86288999999999</v>
      </c>
      <c r="J15" s="8">
        <v>248.86288999999999</v>
      </c>
      <c r="K15" s="8">
        <v>248.86288999999999</v>
      </c>
      <c r="L15" s="8">
        <v>248.86288999999999</v>
      </c>
      <c r="M15" s="8">
        <v>248.86288999999999</v>
      </c>
      <c r="N15" s="8">
        <v>248.86288999999999</v>
      </c>
      <c r="O15" s="8">
        <v>248.86288999999999</v>
      </c>
      <c r="P15" s="8">
        <v>248.86288999999999</v>
      </c>
      <c r="Q15" s="8">
        <v>248.86288999999999</v>
      </c>
      <c r="R15" s="8">
        <v>248.86288999999999</v>
      </c>
      <c r="S15" s="8">
        <v>248.86288999999999</v>
      </c>
      <c r="T15" s="8">
        <v>248.86288999999999</v>
      </c>
      <c r="U15" s="8">
        <v>248.86288999999999</v>
      </c>
      <c r="V15" s="8">
        <v>248.86288999999999</v>
      </c>
      <c r="W15" s="8">
        <v>248.86288999999999</v>
      </c>
      <c r="X15" s="8">
        <v>248.86288999999999</v>
      </c>
      <c r="Y15" s="8">
        <v>225.84807599999999</v>
      </c>
      <c r="Z15" s="8">
        <v>235.986885</v>
      </c>
      <c r="AA15" s="8">
        <v>235.986885</v>
      </c>
      <c r="AB15" s="8">
        <v>235.986885</v>
      </c>
      <c r="AC15" s="8">
        <v>235.986885</v>
      </c>
    </row>
    <row r="16" spans="1:29">
      <c r="A16" s="16" t="s">
        <v>165</v>
      </c>
      <c r="B16" s="16" t="s">
        <v>106</v>
      </c>
      <c r="C16" s="16" t="s">
        <v>140</v>
      </c>
      <c r="D16" s="16" t="s">
        <v>10</v>
      </c>
      <c r="E16" s="8">
        <v>729.57579999999996</v>
      </c>
      <c r="F16" s="8">
        <v>729.57579999999996</v>
      </c>
      <c r="G16" s="8">
        <v>729.57579999999996</v>
      </c>
      <c r="H16" s="8">
        <v>729.57579999999996</v>
      </c>
      <c r="I16" s="8">
        <v>729.57579999999996</v>
      </c>
      <c r="J16" s="8">
        <v>729.57579999999996</v>
      </c>
      <c r="K16" s="8">
        <v>729.57579999999996</v>
      </c>
      <c r="L16" s="8">
        <v>729.57579999999996</v>
      </c>
      <c r="M16" s="8">
        <v>729.57579999999996</v>
      </c>
      <c r="N16" s="8">
        <v>729.57579999999996</v>
      </c>
      <c r="O16" s="8">
        <v>729.57579999999996</v>
      </c>
      <c r="P16" s="8">
        <v>729.57579999999996</v>
      </c>
      <c r="Q16" s="8">
        <v>729.57579999999996</v>
      </c>
      <c r="R16" s="8">
        <v>729.57579999999996</v>
      </c>
      <c r="S16" s="8">
        <v>729.57579999999996</v>
      </c>
      <c r="T16" s="8">
        <v>729.57579999999996</v>
      </c>
      <c r="U16" s="8">
        <v>729.57579999999996</v>
      </c>
      <c r="V16" s="8">
        <v>709.57579999999996</v>
      </c>
      <c r="W16" s="8">
        <v>709.57579999999996</v>
      </c>
      <c r="X16" s="8">
        <v>709.57579999999996</v>
      </c>
      <c r="Y16" s="8">
        <v>709.57579999999996</v>
      </c>
      <c r="Z16" s="8">
        <v>709.57582000000002</v>
      </c>
      <c r="AA16" s="8">
        <v>709.57582000000002</v>
      </c>
      <c r="AB16" s="8">
        <v>709.57582000000002</v>
      </c>
      <c r="AC16" s="8">
        <v>709.57582000000002</v>
      </c>
    </row>
    <row r="17" spans="1:29">
      <c r="A17" s="16" t="s">
        <v>165</v>
      </c>
      <c r="B17" s="16" t="s">
        <v>107</v>
      </c>
      <c r="C17" s="16" t="s">
        <v>141</v>
      </c>
      <c r="D17" s="16" t="s">
        <v>10</v>
      </c>
      <c r="E17" s="8">
        <v>1739.0950012207015</v>
      </c>
      <c r="F17" s="8">
        <v>2413.2041012207014</v>
      </c>
      <c r="G17" s="8">
        <v>2413.2041012207014</v>
      </c>
      <c r="H17" s="8">
        <v>2413.2041012207014</v>
      </c>
      <c r="I17" s="8">
        <v>2413.2041012207014</v>
      </c>
      <c r="J17" s="8">
        <v>2413.2041012207014</v>
      </c>
      <c r="K17" s="8">
        <v>2413.2041012207014</v>
      </c>
      <c r="L17" s="8">
        <v>2413.2041012207014</v>
      </c>
      <c r="M17" s="8">
        <v>2413.2041012207014</v>
      </c>
      <c r="N17" s="8">
        <v>2413.2041012207014</v>
      </c>
      <c r="O17" s="8">
        <v>2413.2041012207014</v>
      </c>
      <c r="P17" s="8">
        <v>2413.2041012207014</v>
      </c>
      <c r="Q17" s="8">
        <v>2413.2041012207014</v>
      </c>
      <c r="R17" s="8">
        <v>2413.2041012207014</v>
      </c>
      <c r="S17" s="8">
        <v>2413.2041012207014</v>
      </c>
      <c r="T17" s="8">
        <v>2413.2041012207014</v>
      </c>
      <c r="U17" s="8">
        <v>2311.1790996948234</v>
      </c>
      <c r="V17" s="8">
        <v>2311.1790996948234</v>
      </c>
      <c r="W17" s="8">
        <v>2311.1790996948234</v>
      </c>
      <c r="X17" s="8">
        <v>2275.0990978637687</v>
      </c>
      <c r="Y17" s="8">
        <v>2275.0992978637687</v>
      </c>
      <c r="Z17" s="8">
        <v>2829.5771978637686</v>
      </c>
      <c r="AA17" s="8">
        <v>2779.5771978637686</v>
      </c>
      <c r="AB17" s="8">
        <v>2576.5371969482421</v>
      </c>
      <c r="AC17" s="8">
        <v>2506.7871969482421</v>
      </c>
    </row>
    <row r="18" spans="1:29">
      <c r="A18" s="16" t="s">
        <v>165</v>
      </c>
      <c r="B18" s="16" t="s">
        <v>108</v>
      </c>
      <c r="C18" s="16" t="s">
        <v>142</v>
      </c>
      <c r="D18" s="16" t="s">
        <v>10</v>
      </c>
      <c r="E18" s="8">
        <v>242.69359</v>
      </c>
      <c r="F18" s="8">
        <v>242.69359</v>
      </c>
      <c r="G18" s="8">
        <v>242.69359</v>
      </c>
      <c r="H18" s="8">
        <v>242.69359</v>
      </c>
      <c r="I18" s="8">
        <v>242.69359</v>
      </c>
      <c r="J18" s="8">
        <v>242.69359</v>
      </c>
      <c r="K18" s="8">
        <v>242.69359</v>
      </c>
      <c r="L18" s="8">
        <v>242.69359</v>
      </c>
      <c r="M18" s="8">
        <v>242.69359</v>
      </c>
      <c r="N18" s="8">
        <v>242.69359</v>
      </c>
      <c r="O18" s="8">
        <v>242.69359</v>
      </c>
      <c r="P18" s="8">
        <v>242.69359</v>
      </c>
      <c r="Q18" s="8">
        <v>242.69359</v>
      </c>
      <c r="R18" s="8">
        <v>242.69359</v>
      </c>
      <c r="S18" s="8">
        <v>242.69359</v>
      </c>
      <c r="T18" s="8">
        <v>242.69359</v>
      </c>
      <c r="U18" s="8">
        <v>242.69359</v>
      </c>
      <c r="V18" s="8">
        <v>189.69359</v>
      </c>
      <c r="W18" s="8">
        <v>189.69359</v>
      </c>
      <c r="X18" s="8">
        <v>189.69359</v>
      </c>
      <c r="Y18" s="8">
        <v>311.24329999999998</v>
      </c>
      <c r="Z18" s="8">
        <v>311.24329999999998</v>
      </c>
      <c r="AA18" s="8">
        <v>311.24329999999998</v>
      </c>
      <c r="AB18" s="8">
        <v>311.24329999999998</v>
      </c>
      <c r="AC18" s="8">
        <v>311.24329999999998</v>
      </c>
    </row>
    <row r="19" spans="1:29">
      <c r="A19" s="16" t="s">
        <v>165</v>
      </c>
      <c r="B19" s="16" t="s">
        <v>109</v>
      </c>
      <c r="C19" s="16" t="s">
        <v>143</v>
      </c>
      <c r="D19" s="16" t="s">
        <v>10</v>
      </c>
      <c r="E19" s="8">
        <v>2071.6755938964811</v>
      </c>
      <c r="F19" s="8">
        <v>2620.3184938964814</v>
      </c>
      <c r="G19" s="8">
        <v>2620.3184938964814</v>
      </c>
      <c r="H19" s="8">
        <v>2620.3184938964814</v>
      </c>
      <c r="I19" s="8">
        <v>2620.3184938964814</v>
      </c>
      <c r="J19" s="8">
        <v>2620.3184938964814</v>
      </c>
      <c r="K19" s="8">
        <v>2620.3184938964814</v>
      </c>
      <c r="L19" s="8">
        <v>2620.3184938964814</v>
      </c>
      <c r="M19" s="8">
        <v>2620.3184938964814</v>
      </c>
      <c r="N19" s="8">
        <v>2620.3184938964814</v>
      </c>
      <c r="O19" s="8">
        <v>2620.3184938964814</v>
      </c>
      <c r="P19" s="8">
        <v>2620.3184938964814</v>
      </c>
      <c r="Q19" s="8">
        <v>2620.3184938964814</v>
      </c>
      <c r="R19" s="8">
        <v>2620.3184938964814</v>
      </c>
      <c r="S19" s="8">
        <v>2620.3184938964814</v>
      </c>
      <c r="T19" s="8">
        <v>2620.3184938964814</v>
      </c>
      <c r="U19" s="8">
        <v>2620.3184938964814</v>
      </c>
      <c r="V19" s="8">
        <v>2470.0184908447245</v>
      </c>
      <c r="W19" s="8">
        <v>2470.0184908447245</v>
      </c>
      <c r="X19" s="8">
        <v>2470.0184908447245</v>
      </c>
      <c r="Y19" s="8">
        <v>2385.0184908447245</v>
      </c>
      <c r="Z19" s="8">
        <v>2385.0184908447245</v>
      </c>
      <c r="AA19" s="8">
        <v>2385.0184908447245</v>
      </c>
      <c r="AB19" s="8">
        <v>1993.8584871826163</v>
      </c>
      <c r="AC19" s="8">
        <v>1744.8784876403799</v>
      </c>
    </row>
    <row r="20" spans="1:29">
      <c r="A20" s="16" t="s">
        <v>165</v>
      </c>
      <c r="B20" s="16" t="s">
        <v>110</v>
      </c>
      <c r="C20" s="16" t="s">
        <v>144</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166</v>
      </c>
      <c r="B24" s="16" t="s">
        <v>113</v>
      </c>
      <c r="C24" s="16" t="s">
        <v>147</v>
      </c>
      <c r="D24" s="16" t="s">
        <v>10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row>
    <row r="25" spans="1:29">
      <c r="A25" s="16" t="s">
        <v>166</v>
      </c>
      <c r="B25" s="16" t="s">
        <v>114</v>
      </c>
      <c r="C25" s="16" t="s">
        <v>148</v>
      </c>
      <c r="D25" s="16" t="s">
        <v>10</v>
      </c>
      <c r="E25" s="8">
        <v>774.09299850463776</v>
      </c>
      <c r="F25" s="8">
        <v>774.09299850463776</v>
      </c>
      <c r="G25" s="8">
        <v>774.09299850463776</v>
      </c>
      <c r="H25" s="8">
        <v>1670.0996485046378</v>
      </c>
      <c r="I25" s="8">
        <v>1670.0996485046378</v>
      </c>
      <c r="J25" s="8">
        <v>1670.0996485046378</v>
      </c>
      <c r="K25" s="8">
        <v>1670.0996485046378</v>
      </c>
      <c r="L25" s="8">
        <v>1670.0996485046378</v>
      </c>
      <c r="M25" s="8">
        <v>3807.0663985046376</v>
      </c>
      <c r="N25" s="8">
        <v>3807.0663985046376</v>
      </c>
      <c r="O25" s="8">
        <v>3807.0663985046376</v>
      </c>
      <c r="P25" s="8">
        <v>3807.0663985046376</v>
      </c>
      <c r="Q25" s="8">
        <v>3807.0663985046376</v>
      </c>
      <c r="R25" s="8">
        <v>3807.0663985046376</v>
      </c>
      <c r="S25" s="8">
        <v>3807.0663985046376</v>
      </c>
      <c r="T25" s="8">
        <v>3807.0663985046376</v>
      </c>
      <c r="U25" s="8">
        <v>3807.0663985046376</v>
      </c>
      <c r="V25" s="8">
        <v>3807.0663985046376</v>
      </c>
      <c r="W25" s="8">
        <v>3807.0663985046376</v>
      </c>
      <c r="X25" s="8">
        <v>3775.9633978637685</v>
      </c>
      <c r="Y25" s="8">
        <v>3775.9633978637685</v>
      </c>
      <c r="Z25" s="8">
        <v>3775.9633978637685</v>
      </c>
      <c r="AA25" s="8">
        <v>3617.9833945068353</v>
      </c>
      <c r="AB25" s="8">
        <v>3220.5333975585936</v>
      </c>
      <c r="AC25" s="8">
        <v>3127.9733999999999</v>
      </c>
    </row>
    <row r="26" spans="1:29">
      <c r="A26" s="16" t="s">
        <v>166</v>
      </c>
      <c r="B26" s="16" t="s">
        <v>115</v>
      </c>
      <c r="C26" s="16" t="s">
        <v>149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166</v>
      </c>
      <c r="B28" s="16" t="s">
        <v>117</v>
      </c>
      <c r="C28" s="16" t="s">
        <v>151</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c r="A29" s="16" t="s">
        <v>166</v>
      </c>
      <c r="B29" s="16" t="s">
        <v>118</v>
      </c>
      <c r="C29" s="16" t="s">
        <v>152</v>
      </c>
      <c r="D29" s="16" t="s">
        <v>10</v>
      </c>
      <c r="E29" s="8">
        <v>622.48000335693303</v>
      </c>
      <c r="F29" s="8">
        <v>622.48000335693303</v>
      </c>
      <c r="G29" s="8">
        <v>622.48000335693303</v>
      </c>
      <c r="H29" s="8">
        <v>817.46132335693301</v>
      </c>
      <c r="I29" s="8">
        <v>817.46132335693301</v>
      </c>
      <c r="J29" s="8">
        <v>817.46132335693301</v>
      </c>
      <c r="K29" s="8">
        <v>817.46132335693301</v>
      </c>
      <c r="L29" s="8">
        <v>817.46132335693301</v>
      </c>
      <c r="M29" s="8">
        <v>817.46132335693301</v>
      </c>
      <c r="N29" s="8">
        <v>817.46132335693301</v>
      </c>
      <c r="O29" s="8">
        <v>817.46132335693301</v>
      </c>
      <c r="P29" s="8">
        <v>817.46132335693301</v>
      </c>
      <c r="Q29" s="8">
        <v>817.46132335693301</v>
      </c>
      <c r="R29" s="8">
        <v>817.46132335693301</v>
      </c>
      <c r="S29" s="8">
        <v>817.46132335693301</v>
      </c>
      <c r="T29" s="8">
        <v>817.46132335693301</v>
      </c>
      <c r="U29" s="8">
        <v>817.46132335693301</v>
      </c>
      <c r="V29" s="8">
        <v>817.46132335693301</v>
      </c>
      <c r="W29" s="8">
        <v>706.98131999999998</v>
      </c>
      <c r="X29" s="8">
        <v>706.98131999999998</v>
      </c>
      <c r="Y29" s="8">
        <v>706.98131999999998</v>
      </c>
      <c r="Z29" s="8">
        <v>706.98131999999998</v>
      </c>
      <c r="AA29" s="8">
        <v>706.98131999999998</v>
      </c>
      <c r="AB29" s="8">
        <v>706.98131999999998</v>
      </c>
      <c r="AC29" s="8">
        <v>706.98131999999998</v>
      </c>
    </row>
    <row r="30" spans="1:29">
      <c r="A30" s="16" t="s">
        <v>167</v>
      </c>
      <c r="B30" s="16" t="s">
        <v>119</v>
      </c>
      <c r="C30" s="16" t="s">
        <v>153</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c r="A31" s="16" t="s">
        <v>167</v>
      </c>
      <c r="B31" s="16" t="s">
        <v>120</v>
      </c>
      <c r="C31" s="16" t="s">
        <v>154</v>
      </c>
      <c r="D31" s="16" t="s">
        <v>10</v>
      </c>
      <c r="E31" s="8">
        <v>55.260000228881808</v>
      </c>
      <c r="F31" s="8">
        <v>55.260000228881808</v>
      </c>
      <c r="G31" s="8">
        <v>55.260000228881808</v>
      </c>
      <c r="H31" s="8">
        <v>55.260000228881808</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37.380000114440911</v>
      </c>
      <c r="X31" s="8">
        <v>30</v>
      </c>
      <c r="Y31" s="8">
        <v>30</v>
      </c>
      <c r="Z31" s="8">
        <v>30</v>
      </c>
      <c r="AA31" s="8">
        <v>30</v>
      </c>
      <c r="AB31" s="8">
        <v>30</v>
      </c>
      <c r="AC31" s="8">
        <v>30</v>
      </c>
    </row>
    <row r="32" spans="1:29">
      <c r="A32" s="16" t="s">
        <v>167</v>
      </c>
      <c r="B32" s="16" t="s">
        <v>121</v>
      </c>
      <c r="C32" s="16" t="s">
        <v>155</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row>
    <row r="33" spans="1:29">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c r="A34" s="16" t="s">
        <v>167</v>
      </c>
      <c r="B34" s="16" t="s">
        <v>123</v>
      </c>
      <c r="C34" s="16" t="s">
        <v>157</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349.19999694824207</v>
      </c>
      <c r="W34" s="8">
        <v>79.199996948242102</v>
      </c>
      <c r="X34" s="8">
        <v>79.199996948242102</v>
      </c>
      <c r="Y34" s="8">
        <v>79.199996948242102</v>
      </c>
      <c r="Z34" s="8">
        <v>0</v>
      </c>
      <c r="AA34" s="8">
        <v>0</v>
      </c>
      <c r="AB34" s="8">
        <v>0</v>
      </c>
      <c r="AC34" s="8">
        <v>0</v>
      </c>
    </row>
    <row r="35" spans="1:29">
      <c r="A35" s="16" t="s">
        <v>167</v>
      </c>
      <c r="B35" s="16" t="s">
        <v>124</v>
      </c>
      <c r="C35" s="16" t="s">
        <v>158</v>
      </c>
      <c r="D35" s="16" t="s">
        <v>10</v>
      </c>
      <c r="E35" s="8">
        <v>0</v>
      </c>
      <c r="F35" s="8">
        <v>0</v>
      </c>
      <c r="G35" s="8">
        <v>0</v>
      </c>
      <c r="H35" s="8">
        <v>0</v>
      </c>
      <c r="I35" s="8">
        <v>0</v>
      </c>
      <c r="J35" s="8">
        <v>0</v>
      </c>
      <c r="K35" s="8">
        <v>0</v>
      </c>
      <c r="L35" s="8">
        <v>0</v>
      </c>
      <c r="M35" s="8">
        <v>0</v>
      </c>
      <c r="N35" s="8">
        <v>0</v>
      </c>
      <c r="O35" s="8">
        <v>0</v>
      </c>
      <c r="P35" s="8">
        <v>0</v>
      </c>
      <c r="Q35" s="8">
        <v>0</v>
      </c>
      <c r="R35" s="8">
        <v>0</v>
      </c>
      <c r="S35" s="8">
        <v>0</v>
      </c>
      <c r="T35" s="8">
        <v>0</v>
      </c>
      <c r="U35" s="8">
        <v>0</v>
      </c>
      <c r="V35" s="8">
        <v>1336.5038</v>
      </c>
      <c r="W35" s="8">
        <v>2195.2759999999998</v>
      </c>
      <c r="X35" s="8">
        <v>2195.2759999999998</v>
      </c>
      <c r="Y35" s="8">
        <v>2195.2759999999998</v>
      </c>
      <c r="Z35" s="8">
        <v>2195.2759999999998</v>
      </c>
      <c r="AA35" s="8">
        <v>2268.2761</v>
      </c>
      <c r="AB35" s="8">
        <v>2285.6725999999999</v>
      </c>
      <c r="AC35" s="8">
        <v>2285.6725999999999</v>
      </c>
    </row>
    <row r="36" spans="1:29">
      <c r="A36" s="16" t="s">
        <v>167</v>
      </c>
      <c r="B36" s="16" t="s">
        <v>125</v>
      </c>
      <c r="C36" s="16" t="s">
        <v>159</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167</v>
      </c>
      <c r="B37" s="16" t="s">
        <v>126</v>
      </c>
      <c r="C37" s="16" t="s">
        <v>160</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c r="A38" s="16" t="s">
        <v>167</v>
      </c>
      <c r="B38" s="16" t="s">
        <v>127</v>
      </c>
      <c r="C38" s="16" t="s">
        <v>161</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168</v>
      </c>
      <c r="B39" s="16" t="s">
        <v>128</v>
      </c>
      <c r="C39" s="16" t="s">
        <v>162</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168</v>
      </c>
      <c r="B40" s="16" t="s">
        <v>129</v>
      </c>
      <c r="C40" s="16" t="s">
        <v>163</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168</v>
      </c>
      <c r="B41" s="16" t="s">
        <v>130</v>
      </c>
      <c r="C41" s="16" t="s">
        <v>164</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c r="A44" s="16" t="s">
        <v>95</v>
      </c>
      <c r="B44" s="16" t="s">
        <v>96</v>
      </c>
      <c r="C44" s="16" t="s">
        <v>131</v>
      </c>
      <c r="D44" s="16" t="s">
        <v>9</v>
      </c>
      <c r="E44" s="8">
        <v>330.31800842284997</v>
      </c>
      <c r="F44" s="8">
        <v>330.31800842284997</v>
      </c>
      <c r="G44" s="8">
        <v>625.74830842284996</v>
      </c>
      <c r="H44" s="8">
        <v>830.31790842285</v>
      </c>
      <c r="I44" s="8">
        <v>830.31790842285</v>
      </c>
      <c r="J44" s="8">
        <v>830.31790842285</v>
      </c>
      <c r="K44" s="8">
        <v>830.31790842285</v>
      </c>
      <c r="L44" s="8">
        <v>830.31790842285</v>
      </c>
      <c r="M44" s="8">
        <v>830.31790842285</v>
      </c>
      <c r="N44" s="8">
        <v>830.31790842285</v>
      </c>
      <c r="O44" s="8">
        <v>830.31790842285</v>
      </c>
      <c r="P44" s="8">
        <v>830.31790842285</v>
      </c>
      <c r="Q44" s="8">
        <v>830.31790842285</v>
      </c>
      <c r="R44" s="8">
        <v>830.31790842285</v>
      </c>
      <c r="S44" s="8">
        <v>830.31790842285</v>
      </c>
      <c r="T44" s="8">
        <v>830.31790842285</v>
      </c>
      <c r="U44" s="8">
        <v>830.31790842285</v>
      </c>
      <c r="V44" s="8">
        <v>649.79990305175704</v>
      </c>
      <c r="W44" s="8">
        <v>649.79990305175704</v>
      </c>
      <c r="X44" s="8">
        <v>649.79990305175704</v>
      </c>
      <c r="Y44" s="8">
        <v>649.79990305175704</v>
      </c>
      <c r="Z44" s="8">
        <v>649.79990305175704</v>
      </c>
      <c r="AA44" s="8">
        <v>499.99990000000003</v>
      </c>
      <c r="AB44" s="8">
        <v>499.99990000000003</v>
      </c>
      <c r="AC44" s="8">
        <v>499.99990000000003</v>
      </c>
    </row>
    <row r="45" spans="1:29">
      <c r="A45" s="16" t="s">
        <v>95</v>
      </c>
      <c r="B45" s="16" t="s">
        <v>97</v>
      </c>
      <c r="C45" s="16" t="s">
        <v>132</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c r="A47" s="16" t="s">
        <v>95</v>
      </c>
      <c r="B47" s="16" t="s">
        <v>99</v>
      </c>
      <c r="C47" s="16" t="s">
        <v>134</v>
      </c>
      <c r="D47" s="16" t="s">
        <v>9</v>
      </c>
      <c r="E47" s="8">
        <v>450</v>
      </c>
      <c r="F47" s="8">
        <v>450</v>
      </c>
      <c r="G47" s="8">
        <v>450</v>
      </c>
      <c r="H47" s="8">
        <v>1450</v>
      </c>
      <c r="I47" s="8">
        <v>1450</v>
      </c>
      <c r="J47" s="8">
        <v>1450</v>
      </c>
      <c r="K47" s="8">
        <v>1450</v>
      </c>
      <c r="L47" s="8">
        <v>1450</v>
      </c>
      <c r="M47" s="8">
        <v>1450</v>
      </c>
      <c r="N47" s="8">
        <v>1450</v>
      </c>
      <c r="O47" s="8">
        <v>1450</v>
      </c>
      <c r="P47" s="8">
        <v>1450</v>
      </c>
      <c r="Q47" s="8">
        <v>1450</v>
      </c>
      <c r="R47" s="8">
        <v>1450</v>
      </c>
      <c r="S47" s="8">
        <v>1450</v>
      </c>
      <c r="T47" s="8">
        <v>1450</v>
      </c>
      <c r="U47" s="8">
        <v>1450</v>
      </c>
      <c r="V47" s="8">
        <v>1450</v>
      </c>
      <c r="W47" s="8">
        <v>1450</v>
      </c>
      <c r="X47" s="8">
        <v>1450</v>
      </c>
      <c r="Y47" s="8">
        <v>1450</v>
      </c>
      <c r="Z47" s="8">
        <v>1450</v>
      </c>
      <c r="AA47" s="8">
        <v>1450</v>
      </c>
      <c r="AB47" s="8">
        <v>2373.9722999999999</v>
      </c>
      <c r="AC47" s="8">
        <v>2373.9722999999999</v>
      </c>
    </row>
    <row r="48" spans="1:29">
      <c r="A48" s="16" t="s">
        <v>95</v>
      </c>
      <c r="B48" s="16" t="s">
        <v>100</v>
      </c>
      <c r="C48" s="16" t="s">
        <v>135</v>
      </c>
      <c r="D48" s="16" t="s">
        <v>9</v>
      </c>
      <c r="E48" s="8">
        <v>0</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
        <v>89.473659999999995</v>
      </c>
      <c r="Z48" s="8">
        <v>89.473659999999995</v>
      </c>
      <c r="AA48" s="8">
        <v>89.473659999999995</v>
      </c>
      <c r="AB48" s="8">
        <v>89.473659999999995</v>
      </c>
      <c r="AC48" s="8">
        <v>95.5625</v>
      </c>
    </row>
    <row r="49" spans="1:29">
      <c r="A49" s="16" t="s">
        <v>95</v>
      </c>
      <c r="B49" s="16" t="s">
        <v>101</v>
      </c>
      <c r="C49" s="16" t="s">
        <v>136</v>
      </c>
      <c r="D49" s="16" t="s">
        <v>9</v>
      </c>
      <c r="E49" s="8">
        <v>0</v>
      </c>
      <c r="F49" s="8">
        <v>0</v>
      </c>
      <c r="G49" s="8">
        <v>0</v>
      </c>
      <c r="H49" s="8">
        <v>900</v>
      </c>
      <c r="I49" s="8">
        <v>900</v>
      </c>
      <c r="J49" s="8">
        <v>900</v>
      </c>
      <c r="K49" s="8">
        <v>900</v>
      </c>
      <c r="L49" s="8">
        <v>900</v>
      </c>
      <c r="M49" s="8">
        <v>900</v>
      </c>
      <c r="N49" s="8">
        <v>900</v>
      </c>
      <c r="O49" s="8">
        <v>900</v>
      </c>
      <c r="P49" s="8">
        <v>900</v>
      </c>
      <c r="Q49" s="8">
        <v>900</v>
      </c>
      <c r="R49" s="8">
        <v>900</v>
      </c>
      <c r="S49" s="8">
        <v>900</v>
      </c>
      <c r="T49" s="8">
        <v>900</v>
      </c>
      <c r="U49" s="8">
        <v>900</v>
      </c>
      <c r="V49" s="8">
        <v>900</v>
      </c>
      <c r="W49" s="8">
        <v>900</v>
      </c>
      <c r="X49" s="8">
        <v>900</v>
      </c>
      <c r="Y49" s="8">
        <v>1264.0046400000001</v>
      </c>
      <c r="Z49" s="8">
        <v>1264.0046400000001</v>
      </c>
      <c r="AA49" s="8">
        <v>1264.0046400000001</v>
      </c>
      <c r="AB49" s="8">
        <v>1541.0406499999999</v>
      </c>
      <c r="AC49" s="8">
        <v>1590.0578599999999</v>
      </c>
    </row>
    <row r="50" spans="1:29">
      <c r="A50" s="16" t="s">
        <v>95</v>
      </c>
      <c r="B50" s="16" t="s">
        <v>102</v>
      </c>
      <c r="C50" s="16" t="s">
        <v>137</v>
      </c>
      <c r="D50" s="16" t="s">
        <v>9</v>
      </c>
      <c r="E50" s="8">
        <v>0</v>
      </c>
      <c r="F50" s="8">
        <v>0</v>
      </c>
      <c r="G50" s="8">
        <v>0</v>
      </c>
      <c r="H50" s="8">
        <v>74.187515000000005</v>
      </c>
      <c r="I50" s="8">
        <v>74.187515000000005</v>
      </c>
      <c r="J50" s="8">
        <v>74.187515000000005</v>
      </c>
      <c r="K50" s="8">
        <v>74.187515000000005</v>
      </c>
      <c r="L50" s="8">
        <v>74.187515000000005</v>
      </c>
      <c r="M50" s="8">
        <v>74.187515000000005</v>
      </c>
      <c r="N50" s="8">
        <v>74.187515000000005</v>
      </c>
      <c r="O50" s="8">
        <v>74.187515000000005</v>
      </c>
      <c r="P50" s="8">
        <v>74.187515000000005</v>
      </c>
      <c r="Q50" s="8">
        <v>74.187515000000005</v>
      </c>
      <c r="R50" s="8">
        <v>74.187515000000005</v>
      </c>
      <c r="S50" s="8">
        <v>74.187515000000005</v>
      </c>
      <c r="T50" s="8">
        <v>74.187515000000005</v>
      </c>
      <c r="U50" s="8">
        <v>74.187515000000005</v>
      </c>
      <c r="V50" s="8">
        <v>74.187515000000005</v>
      </c>
      <c r="W50" s="8">
        <v>74.187515000000005</v>
      </c>
      <c r="X50" s="8">
        <v>74.187515000000005</v>
      </c>
      <c r="Y50" s="8">
        <v>74.187515000000005</v>
      </c>
      <c r="Z50" s="8">
        <v>74.187515000000005</v>
      </c>
      <c r="AA50" s="8">
        <v>74.187515000000005</v>
      </c>
      <c r="AB50" s="8">
        <v>74.187515000000005</v>
      </c>
      <c r="AC50" s="8">
        <v>74.187515000000005</v>
      </c>
    </row>
    <row r="51" spans="1:29">
      <c r="A51" s="16" t="s">
        <v>95</v>
      </c>
      <c r="B51" s="16" t="s">
        <v>103</v>
      </c>
      <c r="C51" s="16" t="s">
        <v>27</v>
      </c>
      <c r="D51" s="16" t="s">
        <v>9</v>
      </c>
      <c r="E51" s="8">
        <v>1800.890014648437</v>
      </c>
      <c r="F51" s="8">
        <v>1800.890014648437</v>
      </c>
      <c r="G51" s="8">
        <v>1800.890014648437</v>
      </c>
      <c r="H51" s="8">
        <v>4785.6822146484374</v>
      </c>
      <c r="I51" s="8">
        <v>4785.6822146484374</v>
      </c>
      <c r="J51" s="8">
        <v>4785.6822146484374</v>
      </c>
      <c r="K51" s="8">
        <v>4785.6822146484374</v>
      </c>
      <c r="L51" s="8">
        <v>4785.6822146484374</v>
      </c>
      <c r="M51" s="8">
        <v>4785.6822146484374</v>
      </c>
      <c r="N51" s="8">
        <v>4785.6822146484374</v>
      </c>
      <c r="O51" s="8">
        <v>4785.6822146484374</v>
      </c>
      <c r="P51" s="8">
        <v>4785.6822146484374</v>
      </c>
      <c r="Q51" s="8">
        <v>4785.6822146484374</v>
      </c>
      <c r="R51" s="8">
        <v>4785.6822146484374</v>
      </c>
      <c r="S51" s="8">
        <v>4785.6822146484374</v>
      </c>
      <c r="T51" s="8">
        <v>4785.6822146484374</v>
      </c>
      <c r="U51" s="8">
        <v>4785.6822146484374</v>
      </c>
      <c r="V51" s="8">
        <v>4785.6822146484374</v>
      </c>
      <c r="W51" s="8">
        <v>4332.7921999999999</v>
      </c>
      <c r="X51" s="8">
        <v>4332.7921999999999</v>
      </c>
      <c r="Y51" s="8">
        <v>4332.7921999999999</v>
      </c>
      <c r="Z51" s="8">
        <v>4332.7921999999999</v>
      </c>
      <c r="AA51" s="8">
        <v>4332.7921999999999</v>
      </c>
      <c r="AB51" s="8">
        <v>4332.7921999999999</v>
      </c>
      <c r="AC51" s="8">
        <v>4378.4750000000004</v>
      </c>
    </row>
    <row r="52" spans="1:29">
      <c r="A52" s="16" t="s">
        <v>95</v>
      </c>
      <c r="B52" s="16" t="s">
        <v>104</v>
      </c>
      <c r="C52" s="16" t="s">
        <v>138</v>
      </c>
      <c r="D52" s="16" t="s">
        <v>9</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2.4908820000000003E-4</v>
      </c>
      <c r="Z52" s="8">
        <v>2.4909107E-4</v>
      </c>
      <c r="AA52" s="8">
        <v>2.4909333999999998E-4</v>
      </c>
      <c r="AB52" s="8">
        <v>2.4909645000000002E-4</v>
      </c>
      <c r="AC52" s="8">
        <v>900</v>
      </c>
    </row>
    <row r="53" spans="1:29">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c r="A54" s="16" t="s">
        <v>165</v>
      </c>
      <c r="B54" s="16" t="s">
        <v>106</v>
      </c>
      <c r="C54" s="16" t="s">
        <v>140</v>
      </c>
      <c r="D54" s="16" t="s">
        <v>9</v>
      </c>
      <c r="E54" s="8">
        <v>442.47999572753901</v>
      </c>
      <c r="F54" s="8">
        <v>700.17909572753899</v>
      </c>
      <c r="G54" s="8">
        <v>1943.5692357275391</v>
      </c>
      <c r="H54" s="8">
        <v>2560.0491357275391</v>
      </c>
      <c r="I54" s="8">
        <v>2560.0491357275391</v>
      </c>
      <c r="J54" s="8">
        <v>2560.0491357275391</v>
      </c>
      <c r="K54" s="8">
        <v>2560.0491357275391</v>
      </c>
      <c r="L54" s="8">
        <v>2560.0491357275391</v>
      </c>
      <c r="M54" s="8">
        <v>2560.0491357275391</v>
      </c>
      <c r="N54" s="8">
        <v>2560.0491357275391</v>
      </c>
      <c r="O54" s="8">
        <v>2560.0491357275391</v>
      </c>
      <c r="P54" s="8">
        <v>2560.0491357275391</v>
      </c>
      <c r="Q54" s="8">
        <v>2387.5691400000001</v>
      </c>
      <c r="R54" s="8">
        <v>2387.5691400000001</v>
      </c>
      <c r="S54" s="8">
        <v>2387.5691400000001</v>
      </c>
      <c r="T54" s="8">
        <v>2387.5691400000001</v>
      </c>
      <c r="U54" s="8">
        <v>2387.5691400000001</v>
      </c>
      <c r="V54" s="8">
        <v>2117.5691400000001</v>
      </c>
      <c r="W54" s="8">
        <v>3750.4132399999999</v>
      </c>
      <c r="X54" s="8">
        <v>3750.4132399999999</v>
      </c>
      <c r="Y54" s="8">
        <v>5686.2894399999996</v>
      </c>
      <c r="Z54" s="8">
        <v>5686.2894399999996</v>
      </c>
      <c r="AA54" s="8">
        <v>5686.2894399999996</v>
      </c>
      <c r="AB54" s="8">
        <v>5686.2894399999996</v>
      </c>
      <c r="AC54" s="8">
        <v>6450.7007999999996</v>
      </c>
    </row>
    <row r="55" spans="1:29">
      <c r="A55" s="16" t="s">
        <v>165</v>
      </c>
      <c r="B55" s="16" t="s">
        <v>107</v>
      </c>
      <c r="C55" s="16" t="s">
        <v>141</v>
      </c>
      <c r="D55" s="16" t="s">
        <v>9</v>
      </c>
      <c r="E55" s="8">
        <v>731.19000244140602</v>
      </c>
      <c r="F55" s="8">
        <v>731.19000244140602</v>
      </c>
      <c r="G55" s="8">
        <v>731.19512345180601</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c r="A56" s="16" t="s">
        <v>165</v>
      </c>
      <c r="B56" s="16" t="s">
        <v>108</v>
      </c>
      <c r="C56" s="16" t="s">
        <v>142</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0</v>
      </c>
      <c r="Y56" s="8">
        <v>0</v>
      </c>
      <c r="Z56" s="8">
        <v>0</v>
      </c>
      <c r="AA56" s="8">
        <v>0</v>
      </c>
      <c r="AB56" s="8">
        <v>0</v>
      </c>
      <c r="AC56" s="8">
        <v>0</v>
      </c>
    </row>
    <row r="57" spans="1:29">
      <c r="A57" s="16" t="s">
        <v>165</v>
      </c>
      <c r="B57" s="16" t="s">
        <v>109</v>
      </c>
      <c r="C57" s="16" t="s">
        <v>143</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row>
    <row r="58" spans="1:29">
      <c r="A58" s="16" t="s">
        <v>165</v>
      </c>
      <c r="B58" s="16" t="s">
        <v>110</v>
      </c>
      <c r="C58" s="16" t="s">
        <v>144</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row>
    <row r="59" spans="1:29">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c r="A60" s="16" t="s">
        <v>165</v>
      </c>
      <c r="B60" s="16" t="s">
        <v>112</v>
      </c>
      <c r="C60" s="16" t="s">
        <v>146</v>
      </c>
      <c r="D60" s="16" t="s">
        <v>9</v>
      </c>
      <c r="E60" s="8">
        <v>113</v>
      </c>
      <c r="F60" s="8">
        <v>306.62154399999997</v>
      </c>
      <c r="G60" s="8">
        <v>398.05889999999999</v>
      </c>
      <c r="H60" s="8">
        <v>398.05889999999999</v>
      </c>
      <c r="I60" s="8">
        <v>398.05889999999999</v>
      </c>
      <c r="J60" s="8">
        <v>398.05889999999999</v>
      </c>
      <c r="K60" s="8">
        <v>398.05889999999999</v>
      </c>
      <c r="L60" s="8">
        <v>398.05889999999999</v>
      </c>
      <c r="M60" s="8">
        <v>398.05889999999999</v>
      </c>
      <c r="N60" s="8">
        <v>398.05889999999999</v>
      </c>
      <c r="O60" s="8">
        <v>398.05889999999999</v>
      </c>
      <c r="P60" s="8">
        <v>398.05889999999999</v>
      </c>
      <c r="Q60" s="8">
        <v>398.05889999999999</v>
      </c>
      <c r="R60" s="8">
        <v>398.05889999999999</v>
      </c>
      <c r="S60" s="8">
        <v>285.05889999999999</v>
      </c>
      <c r="T60" s="8">
        <v>285.05889999999999</v>
      </c>
      <c r="U60" s="8">
        <v>285.05889999999999</v>
      </c>
      <c r="V60" s="8">
        <v>285.05889999999999</v>
      </c>
      <c r="W60" s="8">
        <v>285.05889999999999</v>
      </c>
      <c r="X60" s="8">
        <v>300</v>
      </c>
      <c r="Y60" s="8">
        <v>300</v>
      </c>
      <c r="Z60" s="8">
        <v>368.42102</v>
      </c>
      <c r="AA60" s="8">
        <v>368.42102</v>
      </c>
      <c r="AB60" s="8">
        <v>368.42104999999998</v>
      </c>
      <c r="AC60" s="8">
        <v>368.42104999999998</v>
      </c>
    </row>
    <row r="61" spans="1:29">
      <c r="A61" s="16" t="s">
        <v>165</v>
      </c>
      <c r="B61" s="16" t="s">
        <v>190</v>
      </c>
      <c r="C61" s="16" t="s">
        <v>191</v>
      </c>
      <c r="D61" s="16" t="s">
        <v>9</v>
      </c>
      <c r="E61" s="8">
        <v>516</v>
      </c>
      <c r="F61" s="8">
        <v>516</v>
      </c>
      <c r="G61" s="8">
        <v>784.89550000000008</v>
      </c>
      <c r="H61" s="8">
        <v>916.00012280134001</v>
      </c>
      <c r="I61" s="8">
        <v>916.00012280136002</v>
      </c>
      <c r="J61" s="8">
        <v>916.00012280137003</v>
      </c>
      <c r="K61" s="8">
        <v>916.00012280142005</v>
      </c>
      <c r="L61" s="8">
        <v>916.00012280152998</v>
      </c>
      <c r="M61" s="8">
        <v>916.00012280165004</v>
      </c>
      <c r="N61" s="8">
        <v>916.00012280220005</v>
      </c>
      <c r="O61" s="8">
        <v>916.00012280594001</v>
      </c>
      <c r="P61" s="8">
        <v>916.00012281201998</v>
      </c>
      <c r="Q61" s="8">
        <v>916.00012281273996</v>
      </c>
      <c r="R61" s="8">
        <v>916.00012281453996</v>
      </c>
      <c r="S61" s="8">
        <v>916.00012281646002</v>
      </c>
      <c r="T61" s="8">
        <v>916.00012283122999</v>
      </c>
      <c r="U61" s="8">
        <v>916.00012289570998</v>
      </c>
      <c r="V61" s="8">
        <v>916.00012289896995</v>
      </c>
      <c r="W61" s="8">
        <v>916.00012292076997</v>
      </c>
      <c r="X61" s="8">
        <v>1236.2419399999999</v>
      </c>
      <c r="Y61" s="8">
        <v>1266.7737400000001</v>
      </c>
      <c r="Z61" s="8">
        <v>1266.7737400000001</v>
      </c>
      <c r="AA61" s="8">
        <v>1266.7737400000001</v>
      </c>
      <c r="AB61" s="8">
        <v>1266.7737400000001</v>
      </c>
      <c r="AC61" s="8">
        <v>1755.8349600000001</v>
      </c>
    </row>
    <row r="62" spans="1:29">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c r="A64" s="16" t="s">
        <v>166</v>
      </c>
      <c r="B64" s="16" t="s">
        <v>115</v>
      </c>
      <c r="C64" s="16" t="s">
        <v>149</v>
      </c>
      <c r="D64" s="16" t="s">
        <v>9</v>
      </c>
      <c r="E64" s="8">
        <v>1934.499977111815</v>
      </c>
      <c r="F64" s="8">
        <v>1934.499977111815</v>
      </c>
      <c r="G64" s="8">
        <v>1934.499977111815</v>
      </c>
      <c r="H64" s="8">
        <v>2634.499977111815</v>
      </c>
      <c r="I64" s="8">
        <v>2581.999977111815</v>
      </c>
      <c r="J64" s="8">
        <v>2581.999977111815</v>
      </c>
      <c r="K64" s="8">
        <v>2581.999977111815</v>
      </c>
      <c r="L64" s="8">
        <v>2581.999977111815</v>
      </c>
      <c r="M64" s="8">
        <v>2389.999977111815</v>
      </c>
      <c r="N64" s="8">
        <v>2389.999977111815</v>
      </c>
      <c r="O64" s="8">
        <v>2389.999977111815</v>
      </c>
      <c r="P64" s="8">
        <v>2389.999977111815</v>
      </c>
      <c r="Q64" s="8">
        <v>2389.999977111815</v>
      </c>
      <c r="R64" s="8">
        <v>2389.999977111815</v>
      </c>
      <c r="S64" s="8">
        <v>2389.999977111815</v>
      </c>
      <c r="T64" s="8">
        <v>2389.999977111815</v>
      </c>
      <c r="U64" s="8">
        <v>2358.9499778747545</v>
      </c>
      <c r="V64" s="8">
        <v>2227.7499809265128</v>
      </c>
      <c r="W64" s="8">
        <v>1835.7999839782706</v>
      </c>
      <c r="X64" s="8">
        <v>1835.7999839782706</v>
      </c>
      <c r="Y64" s="8">
        <v>1835.7999839782706</v>
      </c>
      <c r="Z64" s="8">
        <v>1567.0999832153311</v>
      </c>
      <c r="AA64" s="8">
        <v>1567.0999832153311</v>
      </c>
      <c r="AB64" s="8">
        <v>909</v>
      </c>
      <c r="AC64" s="8">
        <v>909</v>
      </c>
    </row>
    <row r="65" spans="1:29">
      <c r="A65" s="16" t="s">
        <v>166</v>
      </c>
      <c r="B65" s="16" t="s">
        <v>116</v>
      </c>
      <c r="C65" s="16" t="s">
        <v>150</v>
      </c>
      <c r="D65" s="16" t="s">
        <v>9</v>
      </c>
      <c r="E65" s="8">
        <v>3170.6600036621071</v>
      </c>
      <c r="F65" s="8">
        <v>3170.6600036621071</v>
      </c>
      <c r="G65" s="8">
        <v>3170.6600036621071</v>
      </c>
      <c r="H65" s="8">
        <v>3170.6600036621071</v>
      </c>
      <c r="I65" s="8">
        <v>3170.6600036621071</v>
      </c>
      <c r="J65" s="8">
        <v>3170.6600036621071</v>
      </c>
      <c r="K65" s="8">
        <v>3170.6600036621071</v>
      </c>
      <c r="L65" s="8">
        <v>3170.6600036621071</v>
      </c>
      <c r="M65" s="8">
        <v>3170.6600036621071</v>
      </c>
      <c r="N65" s="8">
        <v>3170.6600036621071</v>
      </c>
      <c r="O65" s="8">
        <v>3170.6600036621071</v>
      </c>
      <c r="P65" s="8">
        <v>3103.4600067138649</v>
      </c>
      <c r="Q65" s="8">
        <v>2683.4600067138649</v>
      </c>
      <c r="R65" s="8">
        <v>2683.4600067138649</v>
      </c>
      <c r="S65" s="8">
        <v>2501.7600097656227</v>
      </c>
      <c r="T65" s="8">
        <v>2501.7600097656227</v>
      </c>
      <c r="U65" s="8">
        <v>2482.2600097656227</v>
      </c>
      <c r="V65" s="8">
        <v>2289.660003662108</v>
      </c>
      <c r="W65" s="8">
        <v>2289.660003662108</v>
      </c>
      <c r="X65" s="8">
        <v>1426.1000061035149</v>
      </c>
      <c r="Y65" s="8">
        <v>1426.1000061035149</v>
      </c>
      <c r="Z65" s="8">
        <v>1268.6000061035149</v>
      </c>
      <c r="AA65" s="8">
        <v>1268.6000061035149</v>
      </c>
      <c r="AB65" s="8">
        <v>1268.6000061035149</v>
      </c>
      <c r="AC65" s="8">
        <v>1268.6000061035149</v>
      </c>
    </row>
    <row r="66" spans="1:29">
      <c r="A66" s="16" t="s">
        <v>166</v>
      </c>
      <c r="B66" s="16" t="s">
        <v>117</v>
      </c>
      <c r="C66" s="16" t="s">
        <v>151</v>
      </c>
      <c r="D66" s="16" t="s">
        <v>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c r="AB66" s="8">
        <v>0</v>
      </c>
      <c r="AC66" s="8">
        <v>0</v>
      </c>
    </row>
    <row r="67" spans="1:29">
      <c r="A67" s="16" t="s">
        <v>166</v>
      </c>
      <c r="B67" s="16" t="s">
        <v>118</v>
      </c>
      <c r="C67" s="16" t="s">
        <v>152</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row>
    <row r="68" spans="1:29">
      <c r="A68" s="16" t="s">
        <v>167</v>
      </c>
      <c r="B68" s="16" t="s">
        <v>119</v>
      </c>
      <c r="C68" s="16" t="s">
        <v>153</v>
      </c>
      <c r="D68" s="16" t="s">
        <v>9</v>
      </c>
      <c r="E68" s="8">
        <v>324.5</v>
      </c>
      <c r="F68" s="8">
        <v>324.5</v>
      </c>
      <c r="G68" s="8">
        <v>324.5</v>
      </c>
      <c r="H68" s="8">
        <v>324.5</v>
      </c>
      <c r="I68" s="8">
        <v>324.5</v>
      </c>
      <c r="J68" s="8">
        <v>324.5</v>
      </c>
      <c r="K68" s="8">
        <v>324.5</v>
      </c>
      <c r="L68" s="8">
        <v>324.5</v>
      </c>
      <c r="M68" s="8">
        <v>324.5</v>
      </c>
      <c r="N68" s="8">
        <v>198</v>
      </c>
      <c r="O68" s="8">
        <v>198</v>
      </c>
      <c r="P68" s="8">
        <v>198</v>
      </c>
      <c r="Q68" s="8">
        <v>39</v>
      </c>
      <c r="R68" s="8">
        <v>39</v>
      </c>
      <c r="S68" s="8">
        <v>0</v>
      </c>
      <c r="T68" s="8">
        <v>0</v>
      </c>
      <c r="U68" s="8">
        <v>0</v>
      </c>
      <c r="V68" s="8">
        <v>1.10322486E-4</v>
      </c>
      <c r="W68" s="8">
        <v>1.1033324000000001E-4</v>
      </c>
      <c r="X68" s="8">
        <v>1.1118147E-4</v>
      </c>
      <c r="Y68" s="8">
        <v>1.1119048E-4</v>
      </c>
      <c r="Z68" s="8">
        <v>1.5868720999999999E-4</v>
      </c>
      <c r="AA68" s="8">
        <v>1.5869370999999999E-4</v>
      </c>
      <c r="AB68" s="8">
        <v>1.5870742000000001E-4</v>
      </c>
      <c r="AC68" s="8">
        <v>1.5871656E-4</v>
      </c>
    </row>
    <row r="69" spans="1:29">
      <c r="A69" s="16" t="s">
        <v>167</v>
      </c>
      <c r="B69" s="16" t="s">
        <v>120</v>
      </c>
      <c r="C69" s="16" t="s">
        <v>154</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167</v>
      </c>
      <c r="B70" s="16" t="s">
        <v>121</v>
      </c>
      <c r="C70" s="16" t="s">
        <v>155</v>
      </c>
      <c r="D70" s="16" t="s">
        <v>9</v>
      </c>
      <c r="E70" s="8">
        <v>1756.0600090026815</v>
      </c>
      <c r="F70" s="8">
        <v>1756.0600090026815</v>
      </c>
      <c r="G70" s="8">
        <v>1756.0600090026815</v>
      </c>
      <c r="H70" s="8">
        <v>1756.0600090026815</v>
      </c>
      <c r="I70" s="8">
        <v>1756.0600090026815</v>
      </c>
      <c r="J70" s="8">
        <v>1756.0600090026815</v>
      </c>
      <c r="K70" s="8">
        <v>1756.0600090026815</v>
      </c>
      <c r="L70" s="8">
        <v>1657.3600120544393</v>
      </c>
      <c r="M70" s="8">
        <v>1657.3600120544393</v>
      </c>
      <c r="N70" s="8">
        <v>1585.9600105285604</v>
      </c>
      <c r="O70" s="8">
        <v>1401.1600074768035</v>
      </c>
      <c r="P70" s="8">
        <v>1401.1600074768035</v>
      </c>
      <c r="Q70" s="8">
        <v>1401.1600074768035</v>
      </c>
      <c r="R70" s="8">
        <v>1074.460006713864</v>
      </c>
      <c r="S70" s="8">
        <v>1074.460006713864</v>
      </c>
      <c r="T70" s="8">
        <v>1074.460006713864</v>
      </c>
      <c r="U70" s="8">
        <v>1369.457046713864</v>
      </c>
      <c r="V70" s="8">
        <v>1155.5970461035131</v>
      </c>
      <c r="W70" s="8">
        <v>1155.5970461035131</v>
      </c>
      <c r="X70" s="8">
        <v>1293.721006103513</v>
      </c>
      <c r="Y70" s="8">
        <v>1293.721006103513</v>
      </c>
      <c r="Z70" s="8">
        <v>1297.8972761035129</v>
      </c>
      <c r="AA70" s="8">
        <v>1297.8972761035129</v>
      </c>
      <c r="AB70" s="8">
        <v>1297.8972761035129</v>
      </c>
      <c r="AC70" s="8">
        <v>1297.8972761035129</v>
      </c>
    </row>
    <row r="71" spans="1:29">
      <c r="A71" s="16" t="s">
        <v>167</v>
      </c>
      <c r="B71" s="16" t="s">
        <v>122</v>
      </c>
      <c r="C71" s="16" t="s">
        <v>156</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167</v>
      </c>
      <c r="B72" s="16" t="s">
        <v>123</v>
      </c>
      <c r="C72" s="16" t="s">
        <v>157</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c r="A73" s="16" t="s">
        <v>167</v>
      </c>
      <c r="B73" s="16" t="s">
        <v>124</v>
      </c>
      <c r="C73" s="16" t="s">
        <v>158</v>
      </c>
      <c r="D73" s="16" t="s">
        <v>9</v>
      </c>
      <c r="E73" s="8">
        <v>0</v>
      </c>
      <c r="F73" s="8">
        <v>0</v>
      </c>
      <c r="G73" s="8">
        <v>0</v>
      </c>
      <c r="H73" s="8">
        <v>600</v>
      </c>
      <c r="I73" s="8">
        <v>600</v>
      </c>
      <c r="J73" s="8">
        <v>600</v>
      </c>
      <c r="K73" s="8">
        <v>600</v>
      </c>
      <c r="L73" s="8">
        <v>600</v>
      </c>
      <c r="M73" s="8">
        <v>600</v>
      </c>
      <c r="N73" s="8">
        <v>600</v>
      </c>
      <c r="O73" s="8">
        <v>600</v>
      </c>
      <c r="P73" s="8">
        <v>600</v>
      </c>
      <c r="Q73" s="8">
        <v>600</v>
      </c>
      <c r="R73" s="8">
        <v>600</v>
      </c>
      <c r="S73" s="8">
        <v>600</v>
      </c>
      <c r="T73" s="8">
        <v>600</v>
      </c>
      <c r="U73" s="8">
        <v>600</v>
      </c>
      <c r="V73" s="8">
        <v>600</v>
      </c>
      <c r="W73" s="8">
        <v>600</v>
      </c>
      <c r="X73" s="8">
        <v>600</v>
      </c>
      <c r="Y73" s="8">
        <v>1267.3645999999999</v>
      </c>
      <c r="Z73" s="8">
        <v>1980.0626</v>
      </c>
      <c r="AA73" s="8">
        <v>1980.0626</v>
      </c>
      <c r="AB73" s="8">
        <v>1980.0626</v>
      </c>
      <c r="AC73" s="8">
        <v>1997.046</v>
      </c>
    </row>
    <row r="74" spans="1:29">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c r="A75" s="16" t="s">
        <v>167</v>
      </c>
      <c r="B75" s="16" t="s">
        <v>126</v>
      </c>
      <c r="C75" s="16" t="s">
        <v>160</v>
      </c>
      <c r="D75" s="16" t="s">
        <v>9</v>
      </c>
      <c r="E75" s="8">
        <v>136</v>
      </c>
      <c r="F75" s="8">
        <v>136</v>
      </c>
      <c r="G75" s="8">
        <v>136</v>
      </c>
      <c r="H75" s="8">
        <v>136</v>
      </c>
      <c r="I75" s="8">
        <v>70</v>
      </c>
      <c r="J75" s="8">
        <v>70</v>
      </c>
      <c r="K75" s="8">
        <v>70</v>
      </c>
      <c r="L75" s="8">
        <v>70</v>
      </c>
      <c r="M75" s="8">
        <v>70</v>
      </c>
      <c r="N75" s="8">
        <v>0</v>
      </c>
      <c r="O75" s="8">
        <v>0</v>
      </c>
      <c r="P75" s="8">
        <v>0</v>
      </c>
      <c r="Q75" s="8">
        <v>0</v>
      </c>
      <c r="R75" s="8">
        <v>0</v>
      </c>
      <c r="S75" s="8">
        <v>0</v>
      </c>
      <c r="T75" s="8">
        <v>0</v>
      </c>
      <c r="U75" s="8">
        <v>0</v>
      </c>
      <c r="V75" s="8">
        <v>0</v>
      </c>
      <c r="W75" s="8">
        <v>85.056428586029995</v>
      </c>
      <c r="X75" s="8">
        <v>85.056428598300002</v>
      </c>
      <c r="Y75" s="8">
        <v>85.056428612549993</v>
      </c>
      <c r="Z75" s="8">
        <v>85.056428656549997</v>
      </c>
      <c r="AA75" s="8">
        <v>85.056428662459993</v>
      </c>
      <c r="AB75" s="8">
        <v>200.46011867360002</v>
      </c>
      <c r="AC75" s="8">
        <v>204.34939868262998</v>
      </c>
    </row>
    <row r="76" spans="1:29">
      <c r="A76" s="16" t="s">
        <v>167</v>
      </c>
      <c r="B76" s="16" t="s">
        <v>127</v>
      </c>
      <c r="C76" s="16" t="s">
        <v>161</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3.2637939999999999E-4</v>
      </c>
    </row>
    <row r="77" spans="1:29">
      <c r="A77" s="16" t="s">
        <v>168</v>
      </c>
      <c r="B77" s="16" t="s">
        <v>128</v>
      </c>
      <c r="C77" s="16" t="s">
        <v>162</v>
      </c>
      <c r="D77" s="16" t="s">
        <v>9</v>
      </c>
      <c r="E77" s="8">
        <v>168</v>
      </c>
      <c r="F77" s="8">
        <v>168</v>
      </c>
      <c r="G77" s="8">
        <v>168</v>
      </c>
      <c r="H77" s="8">
        <v>168</v>
      </c>
      <c r="I77" s="8">
        <v>168</v>
      </c>
      <c r="J77" s="8">
        <v>168</v>
      </c>
      <c r="K77" s="8">
        <v>168</v>
      </c>
      <c r="L77" s="8">
        <v>168</v>
      </c>
      <c r="M77" s="8">
        <v>168</v>
      </c>
      <c r="N77" s="8">
        <v>168</v>
      </c>
      <c r="O77" s="8">
        <v>168</v>
      </c>
      <c r="P77" s="8">
        <v>168.00012163375999</v>
      </c>
      <c r="Q77" s="8">
        <v>168.00012173624401</v>
      </c>
      <c r="R77" s="8">
        <v>168.00013551347001</v>
      </c>
      <c r="S77" s="8">
        <v>168.00013551353001</v>
      </c>
      <c r="T77" s="8">
        <v>168.00013551358001</v>
      </c>
      <c r="U77" s="8">
        <v>168.00013551363</v>
      </c>
      <c r="V77" s="8">
        <v>168.0001355137</v>
      </c>
      <c r="W77" s="8">
        <v>168.00013551378001</v>
      </c>
      <c r="X77" s="8">
        <v>168.00013551386999</v>
      </c>
      <c r="Y77" s="8">
        <v>168.00013551401</v>
      </c>
      <c r="Z77" s="8">
        <v>168.0001355142</v>
      </c>
      <c r="AA77" s="8">
        <v>168.00013551443001</v>
      </c>
      <c r="AB77" s="8">
        <v>168.00013551476999</v>
      </c>
      <c r="AC77" s="8">
        <v>1.3551534999999999E-4</v>
      </c>
    </row>
    <row r="78" spans="1:29">
      <c r="A78" s="16" t="s">
        <v>168</v>
      </c>
      <c r="B78" s="16" t="s">
        <v>129</v>
      </c>
      <c r="C78" s="16" t="s">
        <v>163</v>
      </c>
      <c r="D78" s="16" t="s">
        <v>9</v>
      </c>
      <c r="E78" s="8">
        <v>251.34999847412098</v>
      </c>
      <c r="F78" s="8">
        <v>251.34999847412098</v>
      </c>
      <c r="G78" s="8">
        <v>251.34999847412098</v>
      </c>
      <c r="H78" s="8">
        <v>251.34999847412098</v>
      </c>
      <c r="I78" s="8">
        <v>251.34999847412098</v>
      </c>
      <c r="J78" s="8">
        <v>251.34999847412098</v>
      </c>
      <c r="K78" s="8">
        <v>251.34999847412098</v>
      </c>
      <c r="L78" s="8">
        <v>251.34999847412098</v>
      </c>
      <c r="M78" s="8">
        <v>251.34999847412098</v>
      </c>
      <c r="N78" s="8">
        <v>251.34999847412098</v>
      </c>
      <c r="O78" s="8">
        <v>376.73811847412099</v>
      </c>
      <c r="P78" s="8">
        <v>502.12616847412096</v>
      </c>
      <c r="Q78" s="8">
        <v>627.51427847412106</v>
      </c>
      <c r="R78" s="8">
        <v>752.90236847412098</v>
      </c>
      <c r="S78" s="8">
        <v>752.90236847412098</v>
      </c>
      <c r="T78" s="8">
        <v>752.90236847412098</v>
      </c>
      <c r="U78" s="8">
        <v>752.90236847412098</v>
      </c>
      <c r="V78" s="8">
        <v>752.90236847412098</v>
      </c>
      <c r="W78" s="8">
        <v>752.90236847412098</v>
      </c>
      <c r="X78" s="8">
        <v>752.90236847412098</v>
      </c>
      <c r="Y78" s="8">
        <v>752.90236847412098</v>
      </c>
      <c r="Z78" s="8">
        <v>752.90236847412098</v>
      </c>
      <c r="AA78" s="8">
        <v>752.90236847412098</v>
      </c>
      <c r="AB78" s="8">
        <v>752.90236847412098</v>
      </c>
      <c r="AC78" s="8">
        <v>613.15236847412098</v>
      </c>
    </row>
    <row r="79" spans="1:29">
      <c r="A79" s="16" t="s">
        <v>168</v>
      </c>
      <c r="B79" s="16" t="s">
        <v>130</v>
      </c>
      <c r="C79" s="16" t="s">
        <v>164</v>
      </c>
      <c r="D79" s="16" t="s">
        <v>9</v>
      </c>
      <c r="E79" s="8">
        <v>427.40386999999998</v>
      </c>
      <c r="F79" s="8">
        <v>710.80773999999997</v>
      </c>
      <c r="G79" s="8">
        <v>994.21159999999998</v>
      </c>
      <c r="H79" s="8">
        <v>1290.64769</v>
      </c>
      <c r="I79" s="8">
        <v>1410.3331000000001</v>
      </c>
      <c r="J79" s="8">
        <v>1530.0185000000001</v>
      </c>
      <c r="K79" s="8">
        <v>1649.7038600000001</v>
      </c>
      <c r="L79" s="8">
        <v>1769.3892000000001</v>
      </c>
      <c r="M79" s="8">
        <v>1889.07465</v>
      </c>
      <c r="N79" s="8">
        <v>2008.76</v>
      </c>
      <c r="O79" s="8">
        <v>2008.76</v>
      </c>
      <c r="P79" s="8">
        <v>2008.76</v>
      </c>
      <c r="Q79" s="8">
        <v>2008.76</v>
      </c>
      <c r="R79" s="8">
        <v>2008.76</v>
      </c>
      <c r="S79" s="8">
        <v>2008.76</v>
      </c>
      <c r="T79" s="8">
        <v>2008.76</v>
      </c>
      <c r="U79" s="8">
        <v>2008.76</v>
      </c>
      <c r="V79" s="8">
        <v>2008.76</v>
      </c>
      <c r="W79" s="8">
        <v>1864.76</v>
      </c>
      <c r="X79" s="8">
        <v>1864.76</v>
      </c>
      <c r="Y79" s="8">
        <v>1864.76</v>
      </c>
      <c r="Z79" s="8">
        <v>1864.76</v>
      </c>
      <c r="AA79" s="8">
        <v>1864.76</v>
      </c>
      <c r="AB79" s="8">
        <v>1864.76</v>
      </c>
      <c r="AC79" s="8">
        <v>1864.76</v>
      </c>
    </row>
    <row r="80" spans="1:29">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c r="A82" s="16" t="s">
        <v>165</v>
      </c>
      <c r="B82" s="16" t="s">
        <v>176</v>
      </c>
      <c r="C82" s="16" t="s">
        <v>170</v>
      </c>
      <c r="D82" s="16" t="s">
        <v>169</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c r="A83" s="16" t="s">
        <v>165</v>
      </c>
      <c r="B83" s="16" t="s">
        <v>177</v>
      </c>
      <c r="C83" s="16" t="s">
        <v>171</v>
      </c>
      <c r="D83" s="16" t="s">
        <v>169</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c r="A84" s="16" t="s">
        <v>166</v>
      </c>
      <c r="B84" s="16" t="s">
        <v>178</v>
      </c>
      <c r="C84" s="16" t="s">
        <v>172</v>
      </c>
      <c r="D84" s="16" t="s">
        <v>169</v>
      </c>
      <c r="E84" s="8">
        <v>0</v>
      </c>
      <c r="F84" s="8">
        <v>0</v>
      </c>
      <c r="G84" s="8">
        <v>500</v>
      </c>
      <c r="H84" s="8">
        <v>2713.078</v>
      </c>
      <c r="I84" s="8">
        <v>2713.078</v>
      </c>
      <c r="J84" s="8">
        <v>2713.078</v>
      </c>
      <c r="K84" s="8">
        <v>2713.078</v>
      </c>
      <c r="L84" s="8">
        <v>3056.6896999999999</v>
      </c>
      <c r="M84" s="8">
        <v>4642.3720000000003</v>
      </c>
      <c r="N84" s="8">
        <v>4642.3720000000003</v>
      </c>
      <c r="O84" s="8">
        <v>4642.3720000000003</v>
      </c>
      <c r="P84" s="8">
        <v>4642.3720000000003</v>
      </c>
      <c r="Q84" s="8">
        <v>4642.3720000000003</v>
      </c>
      <c r="R84" s="8">
        <v>5052</v>
      </c>
      <c r="S84" s="8">
        <v>5052</v>
      </c>
      <c r="T84" s="8">
        <v>5052</v>
      </c>
      <c r="U84" s="8">
        <v>5052</v>
      </c>
      <c r="V84" s="8">
        <v>5052</v>
      </c>
      <c r="W84" s="8">
        <v>5052</v>
      </c>
      <c r="X84" s="8">
        <v>5052</v>
      </c>
      <c r="Y84" s="8">
        <v>5052</v>
      </c>
      <c r="Z84" s="8">
        <v>5052</v>
      </c>
      <c r="AA84" s="8">
        <v>5052</v>
      </c>
      <c r="AB84" s="8">
        <v>5052</v>
      </c>
      <c r="AC84" s="8">
        <v>5052</v>
      </c>
    </row>
    <row r="85" spans="1:29">
      <c r="A85" s="16" t="s">
        <v>168</v>
      </c>
      <c r="B85" s="16" t="s">
        <v>179</v>
      </c>
      <c r="C85" s="16" t="s">
        <v>175</v>
      </c>
      <c r="D85" s="16" t="s">
        <v>169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166</v>
      </c>
      <c r="B86" s="16" t="s">
        <v>180</v>
      </c>
      <c r="C86" s="16" t="s">
        <v>173</v>
      </c>
      <c r="D86" s="16" t="s">
        <v>169</v>
      </c>
      <c r="E86" s="8">
        <v>0</v>
      </c>
      <c r="F86" s="8">
        <v>0</v>
      </c>
      <c r="G86" s="8">
        <v>0</v>
      </c>
      <c r="H86" s="8">
        <v>276.31020000000001</v>
      </c>
      <c r="I86" s="8">
        <v>276.31020000000001</v>
      </c>
      <c r="J86" s="8">
        <v>276.31020000000001</v>
      </c>
      <c r="K86" s="8">
        <v>276.31020000000001</v>
      </c>
      <c r="L86" s="8">
        <v>276.31020000000001</v>
      </c>
      <c r="M86" s="8">
        <v>1357.6277</v>
      </c>
      <c r="N86" s="8">
        <v>1357.6277</v>
      </c>
      <c r="O86" s="8">
        <v>1357.6277</v>
      </c>
      <c r="P86" s="8">
        <v>2357.6277</v>
      </c>
      <c r="Q86" s="8">
        <v>3357.6277</v>
      </c>
      <c r="R86" s="8">
        <v>3948</v>
      </c>
      <c r="S86" s="8">
        <v>3948</v>
      </c>
      <c r="T86" s="8">
        <v>3948</v>
      </c>
      <c r="U86" s="8">
        <v>3948</v>
      </c>
      <c r="V86" s="8">
        <v>3948</v>
      </c>
      <c r="W86" s="8">
        <v>3948</v>
      </c>
      <c r="X86" s="8">
        <v>3948</v>
      </c>
      <c r="Y86" s="8">
        <v>3948</v>
      </c>
      <c r="Z86" s="8">
        <v>3948</v>
      </c>
      <c r="AA86" s="8">
        <v>3948</v>
      </c>
      <c r="AB86" s="8">
        <v>3948</v>
      </c>
      <c r="AC86" s="8">
        <v>3948</v>
      </c>
    </row>
    <row r="87" spans="1:29">
      <c r="A87" s="16" t="s">
        <v>167</v>
      </c>
      <c r="B87" s="16" t="s">
        <v>181</v>
      </c>
      <c r="C87" s="16" t="s">
        <v>174</v>
      </c>
      <c r="D87" s="16" t="s">
        <v>169</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7kMVP/sZSIyMz8gbBie6d3+Kml3MMMQagi1HSJFVofWf/E5avdzok4c7TvwtxeP6QGzbza3qfG59v9Hb09Rsrg==" saltValue="NMiD47ws5ww8NLBck71NfQ=="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B734-E287-40F2-B46E-B368EA89BE9D}">
  <sheetPr codeName="Sheet41">
    <tabColor rgb="FF57E188"/>
  </sheetPr>
  <dimension ref="A1:AA127"/>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238</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17</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344044.97700000001</v>
      </c>
      <c r="D6" s="8">
        <v>308908.86319999996</v>
      </c>
      <c r="E6" s="8">
        <v>286654.59963000001</v>
      </c>
      <c r="F6" s="8">
        <v>72528.714273299833</v>
      </c>
      <c r="G6" s="8">
        <v>80223.160882810858</v>
      </c>
      <c r="H6" s="8">
        <v>74714.530900281839</v>
      </c>
      <c r="I6" s="8">
        <v>73812.668994156847</v>
      </c>
      <c r="J6" s="8">
        <v>63720.10990792657</v>
      </c>
      <c r="K6" s="8">
        <v>51198.802413751182</v>
      </c>
      <c r="L6" s="8">
        <v>43133.108057952588</v>
      </c>
      <c r="M6" s="8">
        <v>40840.210298974649</v>
      </c>
      <c r="N6" s="8">
        <v>46680.386099027281</v>
      </c>
      <c r="O6" s="8">
        <v>41633.66878791721</v>
      </c>
      <c r="P6" s="8">
        <v>37616.906397220271</v>
      </c>
      <c r="Q6" s="8">
        <v>25910.937185692048</v>
      </c>
      <c r="R6" s="8">
        <v>24322.305794106389</v>
      </c>
      <c r="S6" s="8">
        <v>17178.159750852596</v>
      </c>
      <c r="T6" s="8">
        <v>15836.957362580499</v>
      </c>
      <c r="U6" s="8">
        <v>13908.888384699401</v>
      </c>
      <c r="V6" s="8">
        <v>14330.635200000001</v>
      </c>
      <c r="W6" s="8">
        <v>12714.121100000002</v>
      </c>
      <c r="X6" s="8">
        <v>10001.850699999999</v>
      </c>
      <c r="Y6" s="8">
        <v>9147.6231000000007</v>
      </c>
      <c r="Z6" s="8">
        <v>9383.9246999999996</v>
      </c>
      <c r="AA6" s="8">
        <v>9009.6105000000007</v>
      </c>
    </row>
    <row r="7" spans="1:27">
      <c r="A7" s="16" t="s">
        <v>16</v>
      </c>
      <c r="B7" s="16" t="s">
        <v>11</v>
      </c>
      <c r="C7" s="8">
        <v>123813.1885</v>
      </c>
      <c r="D7" s="8">
        <v>119662.614</v>
      </c>
      <c r="E7" s="8">
        <v>79466.845000000001</v>
      </c>
      <c r="F7" s="8">
        <v>19063.912401227673</v>
      </c>
      <c r="G7" s="8">
        <v>18418.534903151256</v>
      </c>
      <c r="H7" s="8">
        <v>17523.160903366792</v>
      </c>
      <c r="I7" s="8">
        <v>14086.723900294775</v>
      </c>
      <c r="J7" s="8">
        <v>16672.026869181514</v>
      </c>
      <c r="K7" s="8">
        <v>14644.5833291566</v>
      </c>
      <c r="L7" s="8">
        <v>12552.405500000001</v>
      </c>
      <c r="M7" s="8">
        <v>11938.936800000001</v>
      </c>
      <c r="N7" s="8">
        <v>11803.971800000001</v>
      </c>
      <c r="O7" s="8">
        <v>7493.1587</v>
      </c>
      <c r="P7" s="8">
        <v>5911.2442000000001</v>
      </c>
      <c r="Q7" s="8">
        <v>8876.8644999999997</v>
      </c>
      <c r="R7" s="8">
        <v>8696.2904999999992</v>
      </c>
      <c r="S7" s="8">
        <v>8156.3901999999998</v>
      </c>
      <c r="T7" s="8">
        <v>7939.4481999999998</v>
      </c>
      <c r="U7" s="8">
        <v>6923.4303</v>
      </c>
      <c r="V7" s="8">
        <v>6184.375</v>
      </c>
      <c r="W7" s="8">
        <v>6372.826</v>
      </c>
      <c r="X7" s="8">
        <v>0</v>
      </c>
      <c r="Y7" s="8">
        <v>0</v>
      </c>
      <c r="Z7" s="8">
        <v>0</v>
      </c>
      <c r="AA7" s="8">
        <v>0</v>
      </c>
    </row>
    <row r="8" spans="1:27">
      <c r="A8" s="16" t="s">
        <v>16</v>
      </c>
      <c r="B8" s="16" t="s">
        <v>7</v>
      </c>
      <c r="C8" s="8">
        <v>14832.795822135469</v>
      </c>
      <c r="D8" s="8">
        <v>9630.384075979664</v>
      </c>
      <c r="E8" s="8">
        <v>25934.635482307127</v>
      </c>
      <c r="F8" s="8">
        <v>43160.794227415499</v>
      </c>
      <c r="G8" s="8">
        <v>31864.527561815474</v>
      </c>
      <c r="H8" s="8">
        <v>29944.224660731496</v>
      </c>
      <c r="I8" s="8">
        <v>27597.139476401422</v>
      </c>
      <c r="J8" s="8">
        <v>32109.647213050936</v>
      </c>
      <c r="K8" s="8">
        <v>14008.599917321644</v>
      </c>
      <c r="L8" s="8">
        <v>7589.6416927479631</v>
      </c>
      <c r="M8" s="8">
        <v>9115.6421208726606</v>
      </c>
      <c r="N8" s="8">
        <v>9619.7256549611993</v>
      </c>
      <c r="O8" s="8">
        <v>11378.283564281408</v>
      </c>
      <c r="P8" s="8">
        <v>12104.370333739636</v>
      </c>
      <c r="Q8" s="8">
        <v>12852.998366915132</v>
      </c>
      <c r="R8" s="8">
        <v>13600.745067171476</v>
      </c>
      <c r="S8" s="8">
        <v>16158.580560178096</v>
      </c>
      <c r="T8" s="8">
        <v>11047.259891649912</v>
      </c>
      <c r="U8" s="8">
        <v>7987.5713883525896</v>
      </c>
      <c r="V8" s="8">
        <v>4340.4368832532818</v>
      </c>
      <c r="W8" s="8">
        <v>6649.2217055258334</v>
      </c>
      <c r="X8" s="8">
        <v>6206.3901939748384</v>
      </c>
      <c r="Y8" s="8">
        <v>5675.1707785887165</v>
      </c>
      <c r="Z8" s="8">
        <v>5254.7975676973747</v>
      </c>
      <c r="AA8" s="8">
        <v>3289.5009615739441</v>
      </c>
    </row>
    <row r="9" spans="1:27">
      <c r="A9" s="16" t="s">
        <v>16</v>
      </c>
      <c r="B9" s="16" t="s">
        <v>12</v>
      </c>
      <c r="C9" s="8">
        <v>136.63012000000001</v>
      </c>
      <c r="D9" s="8">
        <v>48.610562000000002</v>
      </c>
      <c r="E9" s="8">
        <v>298.1737</v>
      </c>
      <c r="F9" s="8">
        <v>346.16762</v>
      </c>
      <c r="G9" s="8">
        <v>665.17899999999997</v>
      </c>
      <c r="H9" s="8">
        <v>403.79775000000001</v>
      </c>
      <c r="I9" s="8">
        <v>1610.1661999999999</v>
      </c>
      <c r="J9" s="8">
        <v>448.38621999999998</v>
      </c>
      <c r="K9" s="8">
        <v>101.687016</v>
      </c>
      <c r="L9" s="8">
        <v>58.532609999999998</v>
      </c>
      <c r="M9" s="8">
        <v>45.196199999999997</v>
      </c>
      <c r="N9" s="8">
        <v>113.56353</v>
      </c>
      <c r="O9" s="8">
        <v>148.96180999999999</v>
      </c>
      <c r="P9" s="8">
        <v>0</v>
      </c>
      <c r="Q9" s="8">
        <v>0</v>
      </c>
      <c r="R9" s="8">
        <v>0</v>
      </c>
      <c r="S9" s="8">
        <v>0</v>
      </c>
      <c r="T9" s="8">
        <v>0</v>
      </c>
      <c r="U9" s="8">
        <v>0</v>
      </c>
      <c r="V9" s="8">
        <v>0</v>
      </c>
      <c r="W9" s="8">
        <v>0</v>
      </c>
      <c r="X9" s="8">
        <v>0</v>
      </c>
      <c r="Y9" s="8">
        <v>0</v>
      </c>
      <c r="Z9" s="8">
        <v>0</v>
      </c>
      <c r="AA9" s="8">
        <v>0</v>
      </c>
    </row>
    <row r="10" spans="1:27">
      <c r="A10" s="16" t="s">
        <v>16</v>
      </c>
      <c r="B10" s="16" t="s">
        <v>4</v>
      </c>
      <c r="C10" s="8">
        <v>3773.8422525698052</v>
      </c>
      <c r="D10" s="8">
        <v>1562.8591127689403</v>
      </c>
      <c r="E10" s="8">
        <v>5593.88499122753</v>
      </c>
      <c r="F10" s="8">
        <v>57696.307447881103</v>
      </c>
      <c r="G10" s="8">
        <v>14034.214772549172</v>
      </c>
      <c r="H10" s="8">
        <v>9714.1952609827058</v>
      </c>
      <c r="I10" s="8">
        <v>22296.150965416895</v>
      </c>
      <c r="J10" s="8">
        <v>10333.406334479014</v>
      </c>
      <c r="K10" s="8">
        <v>2550.5127488632952</v>
      </c>
      <c r="L10" s="8">
        <v>1260.7347095943185</v>
      </c>
      <c r="M10" s="8">
        <v>1699.3927358653366</v>
      </c>
      <c r="N10" s="8">
        <v>6235.4879905292901</v>
      </c>
      <c r="O10" s="8">
        <v>6092.4641604893568</v>
      </c>
      <c r="P10" s="8">
        <v>10187.533012349204</v>
      </c>
      <c r="Q10" s="8">
        <v>11359.11379630101</v>
      </c>
      <c r="R10" s="8">
        <v>16210.673211382848</v>
      </c>
      <c r="S10" s="8">
        <v>20218.144196320703</v>
      </c>
      <c r="T10" s="8">
        <v>31537.95660201594</v>
      </c>
      <c r="U10" s="8">
        <v>17017.649712007922</v>
      </c>
      <c r="V10" s="8">
        <v>23040.069396241088</v>
      </c>
      <c r="W10" s="8">
        <v>16937.712667333595</v>
      </c>
      <c r="X10" s="8">
        <v>20671.34261401018</v>
      </c>
      <c r="Y10" s="8">
        <v>23227.928669929777</v>
      </c>
      <c r="Z10" s="8">
        <v>20473.679084975385</v>
      </c>
      <c r="AA10" s="8">
        <v>15489.061996174232</v>
      </c>
    </row>
    <row r="11" spans="1:27">
      <c r="A11" s="16" t="s">
        <v>16</v>
      </c>
      <c r="B11" s="16" t="s">
        <v>2</v>
      </c>
      <c r="C11" s="8">
        <v>111731.05041999999</v>
      </c>
      <c r="D11" s="8">
        <v>90923.446220000013</v>
      </c>
      <c r="E11" s="8">
        <v>108696.23079</v>
      </c>
      <c r="F11" s="8">
        <v>94457.48563000001</v>
      </c>
      <c r="G11" s="8">
        <v>95116.739830000006</v>
      </c>
      <c r="H11" s="8">
        <v>84118.205470000001</v>
      </c>
      <c r="I11" s="8">
        <v>81077.196200000006</v>
      </c>
      <c r="J11" s="8">
        <v>81131.021009999997</v>
      </c>
      <c r="K11" s="8">
        <v>73443.934760000004</v>
      </c>
      <c r="L11" s="8">
        <v>62006.951920000007</v>
      </c>
      <c r="M11" s="8">
        <v>55219.572220000002</v>
      </c>
      <c r="N11" s="8">
        <v>64193.460559999992</v>
      </c>
      <c r="O11" s="8">
        <v>53490.411520000001</v>
      </c>
      <c r="P11" s="8">
        <v>46182.976370000004</v>
      </c>
      <c r="Q11" s="8">
        <v>40469.934630000003</v>
      </c>
      <c r="R11" s="8">
        <v>39478.500570000004</v>
      </c>
      <c r="S11" s="8">
        <v>40528.472672880001</v>
      </c>
      <c r="T11" s="8">
        <v>38567.011314480005</v>
      </c>
      <c r="U11" s="8">
        <v>33272.092530120804</v>
      </c>
      <c r="V11" s="8">
        <v>29890.648750112174</v>
      </c>
      <c r="W11" s="8">
        <v>34551.47287143</v>
      </c>
      <c r="X11" s="8">
        <v>30426.692000098337</v>
      </c>
      <c r="Y11" s="8">
        <v>26102.743194299997</v>
      </c>
      <c r="Z11" s="8">
        <v>23833.531934098326</v>
      </c>
      <c r="AA11" s="8">
        <v>22510.776784215232</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3884.0793508668053</v>
      </c>
      <c r="D13" s="8">
        <v>3968.2282809429876</v>
      </c>
      <c r="E13" s="8">
        <v>4055.6064426281873</v>
      </c>
      <c r="F13" s="8">
        <v>6130.6259428131843</v>
      </c>
      <c r="G13" s="8">
        <v>5905.8064827450025</v>
      </c>
      <c r="H13" s="8">
        <v>5770.6966204972523</v>
      </c>
      <c r="I13" s="8">
        <v>5225.3106646470924</v>
      </c>
      <c r="J13" s="8">
        <v>4832.6912657678295</v>
      </c>
      <c r="K13" s="8">
        <v>4768.4018318436611</v>
      </c>
      <c r="L13" s="8">
        <v>4544.1534743863458</v>
      </c>
      <c r="M13" s="8">
        <v>4324.6890696861537</v>
      </c>
      <c r="N13" s="8">
        <v>4048.3130670210594</v>
      </c>
      <c r="O13" s="8">
        <v>3813.2744257397667</v>
      </c>
      <c r="P13" s="8">
        <v>3560.0989555792821</v>
      </c>
      <c r="Q13" s="8">
        <v>3398.3031617708407</v>
      </c>
      <c r="R13" s="8">
        <v>3075.8780078456089</v>
      </c>
      <c r="S13" s="8">
        <v>2921.3588130050771</v>
      </c>
      <c r="T13" s="8">
        <v>2703.0019933010726</v>
      </c>
      <c r="U13" s="8">
        <v>2682.804379998664</v>
      </c>
      <c r="V13" s="8">
        <v>2496.022110972805</v>
      </c>
      <c r="W13" s="8">
        <v>2481.0816266311285</v>
      </c>
      <c r="X13" s="8">
        <v>2317.5650694310284</v>
      </c>
      <c r="Y13" s="8">
        <v>2093.5247240397657</v>
      </c>
      <c r="Z13" s="8">
        <v>2025.4564733793661</v>
      </c>
      <c r="AA13" s="8">
        <v>1962.9619960434698</v>
      </c>
    </row>
    <row r="14" spans="1:27">
      <c r="A14" s="16" t="s">
        <v>16</v>
      </c>
      <c r="B14" s="16" t="s">
        <v>8</v>
      </c>
      <c r="C14" s="8">
        <v>2239.8386563121044</v>
      </c>
      <c r="D14" s="8">
        <v>2295.1733600685016</v>
      </c>
      <c r="E14" s="8">
        <v>2007.1431658319118</v>
      </c>
      <c r="F14" s="8">
        <v>2408.2354126054188</v>
      </c>
      <c r="G14" s="8">
        <v>2581.3437509455771</v>
      </c>
      <c r="H14" s="8">
        <v>2407.0899815499629</v>
      </c>
      <c r="I14" s="8">
        <v>2289.1248684066413</v>
      </c>
      <c r="J14" s="8">
        <v>2223.1045886564912</v>
      </c>
      <c r="K14" s="8">
        <v>2513.853757631472</v>
      </c>
      <c r="L14" s="8">
        <v>2358.8391182591963</v>
      </c>
      <c r="M14" s="8">
        <v>2291.575977750982</v>
      </c>
      <c r="N14" s="8">
        <v>1937.1172044550588</v>
      </c>
      <c r="O14" s="8">
        <v>1887.79585443109</v>
      </c>
      <c r="P14" s="8">
        <v>1781.9651438791295</v>
      </c>
      <c r="Q14" s="8">
        <v>1699.4480832611978</v>
      </c>
      <c r="R14" s="8">
        <v>1662.6175677972458</v>
      </c>
      <c r="S14" s="8">
        <v>1576.1747651216367</v>
      </c>
      <c r="T14" s="8">
        <v>1579.1903034222712</v>
      </c>
      <c r="U14" s="8">
        <v>1529.5113976077339</v>
      </c>
      <c r="V14" s="8">
        <v>1458.1109813307889</v>
      </c>
      <c r="W14" s="8">
        <v>1158.1227588214283</v>
      </c>
      <c r="X14" s="8">
        <v>1174.4867450148915</v>
      </c>
      <c r="Y14" s="8">
        <v>1180.5573426408355</v>
      </c>
      <c r="Z14" s="8">
        <v>1043.3806310714986</v>
      </c>
      <c r="AA14" s="8">
        <v>1018.829279801436</v>
      </c>
    </row>
    <row r="15" spans="1:27">
      <c r="A15" s="16" t="s">
        <v>16</v>
      </c>
      <c r="B15" s="16" t="s">
        <v>83</v>
      </c>
      <c r="C15" s="8">
        <v>167.63506294290579</v>
      </c>
      <c r="D15" s="8">
        <v>454.116585363821</v>
      </c>
      <c r="E15" s="8">
        <v>536.11158206691891</v>
      </c>
      <c r="F15" s="8">
        <v>1273.095881530867</v>
      </c>
      <c r="G15" s="8">
        <v>1316.3261295878287</v>
      </c>
      <c r="H15" s="8">
        <v>1194.1166280463403</v>
      </c>
      <c r="I15" s="8">
        <v>1172.5483119056184</v>
      </c>
      <c r="J15" s="8">
        <v>1099.9966558318285</v>
      </c>
      <c r="K15" s="8">
        <v>1124.8468554569947</v>
      </c>
      <c r="L15" s="8">
        <v>1061.8388199582296</v>
      </c>
      <c r="M15" s="8">
        <v>1036.3877530556204</v>
      </c>
      <c r="N15" s="8">
        <v>971.48007301155542</v>
      </c>
      <c r="O15" s="8">
        <v>926.19698522776105</v>
      </c>
      <c r="P15" s="8">
        <v>866.38182517018322</v>
      </c>
      <c r="Q15" s="8">
        <v>775.72138014328971</v>
      </c>
      <c r="R15" s="8">
        <v>849.38127992444231</v>
      </c>
      <c r="S15" s="8">
        <v>831.96192446125815</v>
      </c>
      <c r="T15" s="8">
        <v>857.80506777412666</v>
      </c>
      <c r="U15" s="8">
        <v>842.75293952592097</v>
      </c>
      <c r="V15" s="8">
        <v>811.68317203009758</v>
      </c>
      <c r="W15" s="8">
        <v>772.1859711924335</v>
      </c>
      <c r="X15" s="8">
        <v>696.95605686835188</v>
      </c>
      <c r="Y15" s="8">
        <v>684.91255119565938</v>
      </c>
      <c r="Z15" s="8">
        <v>423.02822081387467</v>
      </c>
      <c r="AA15" s="8">
        <v>546.33793746757135</v>
      </c>
    </row>
    <row r="16" spans="1:27">
      <c r="A16" s="16" t="s">
        <v>16</v>
      </c>
      <c r="B16" s="16" t="s">
        <v>192</v>
      </c>
      <c r="C16" s="8">
        <v>9156.5532330018686</v>
      </c>
      <c r="D16" s="8">
        <v>8710.2111332208842</v>
      </c>
      <c r="E16" s="8">
        <v>7750.5254515690895</v>
      </c>
      <c r="F16" s="8">
        <v>11340.030494963718</v>
      </c>
      <c r="G16" s="8">
        <v>29249.93952550878</v>
      </c>
      <c r="H16" s="8">
        <v>25546.883183834154</v>
      </c>
      <c r="I16" s="8">
        <v>27902.586780068948</v>
      </c>
      <c r="J16" s="8">
        <v>26695.459016424771</v>
      </c>
      <c r="K16" s="8">
        <v>23013.017675650888</v>
      </c>
      <c r="L16" s="8">
        <v>22840.175467457888</v>
      </c>
      <c r="M16" s="8">
        <v>22264.706713588548</v>
      </c>
      <c r="N16" s="8">
        <v>21426.741270008992</v>
      </c>
      <c r="O16" s="8">
        <v>18197.259471061756</v>
      </c>
      <c r="P16" s="8">
        <v>18168.617749452791</v>
      </c>
      <c r="Q16" s="8">
        <v>15017.255838307767</v>
      </c>
      <c r="R16" s="8">
        <v>15632.368750340414</v>
      </c>
      <c r="S16" s="8">
        <v>13875.972078886049</v>
      </c>
      <c r="T16" s="8">
        <v>12714.182734898519</v>
      </c>
      <c r="U16" s="8">
        <v>13218.963542536325</v>
      </c>
      <c r="V16" s="8">
        <v>12211.125004189173</v>
      </c>
      <c r="W16" s="8">
        <v>9675.8010081556713</v>
      </c>
      <c r="X16" s="8">
        <v>8576.1808828235753</v>
      </c>
      <c r="Y16" s="8">
        <v>7977.0621299401737</v>
      </c>
      <c r="Z16" s="8">
        <v>7486.2979503434926</v>
      </c>
      <c r="AA16" s="8">
        <v>7429.652947464192</v>
      </c>
    </row>
    <row r="17" spans="1:27">
      <c r="A17" s="16" t="s">
        <v>16</v>
      </c>
      <c r="B17" s="16" t="s">
        <v>15</v>
      </c>
      <c r="C17" s="8">
        <v>18.495809999999999</v>
      </c>
      <c r="D17" s="8">
        <v>19.323072629999999</v>
      </c>
      <c r="E17" s="8">
        <v>19.49627692</v>
      </c>
      <c r="F17" s="8">
        <v>17.522442279999996</v>
      </c>
      <c r="G17" s="8">
        <v>18.917120169999997</v>
      </c>
      <c r="H17" s="8">
        <v>19.03405218</v>
      </c>
      <c r="I17" s="8">
        <v>19.519888700000003</v>
      </c>
      <c r="J17" s="8">
        <v>19.40557377</v>
      </c>
      <c r="K17" s="8">
        <v>18.85517514</v>
      </c>
      <c r="L17" s="8">
        <v>18.530618099999998</v>
      </c>
      <c r="M17" s="8">
        <v>18.734518400000002</v>
      </c>
      <c r="N17" s="8">
        <v>18.743742749999999</v>
      </c>
      <c r="O17" s="8">
        <v>18.725358059999998</v>
      </c>
      <c r="P17" s="8">
        <v>18.717190700000003</v>
      </c>
      <c r="Q17" s="8">
        <v>17.967525179999999</v>
      </c>
      <c r="R17" s="8">
        <v>18.46842002</v>
      </c>
      <c r="S17" s="8">
        <v>18.368890400000002</v>
      </c>
      <c r="T17" s="8">
        <v>17.911057839999998</v>
      </c>
      <c r="U17" s="8">
        <v>18.230567149999999</v>
      </c>
      <c r="V17" s="8">
        <v>18.466545200000002</v>
      </c>
      <c r="W17" s="8">
        <v>18.158096329999999</v>
      </c>
      <c r="X17" s="8">
        <v>18.648512159999999</v>
      </c>
      <c r="Y17" s="8">
        <v>18.670617799999999</v>
      </c>
      <c r="Z17" s="8">
        <v>18.653995629999997</v>
      </c>
      <c r="AA17" s="8">
        <v>18.3822592</v>
      </c>
    </row>
    <row r="18" spans="1:27">
      <c r="A18" s="77" t="s">
        <v>82</v>
      </c>
      <c r="B18" s="77"/>
      <c r="C18" s="67">
        <v>613799.08622782887</v>
      </c>
      <c r="D18" s="67">
        <v>546183.82960297482</v>
      </c>
      <c r="E18" s="67">
        <v>521013.2525125508</v>
      </c>
      <c r="F18" s="67">
        <v>308422.89177401725</v>
      </c>
      <c r="G18" s="67">
        <v>279394.68995928398</v>
      </c>
      <c r="H18" s="67">
        <v>251355.93541147056</v>
      </c>
      <c r="I18" s="67">
        <v>257089.13624999826</v>
      </c>
      <c r="J18" s="67">
        <v>239285.25465508897</v>
      </c>
      <c r="K18" s="67">
        <v>187387.09548081574</v>
      </c>
      <c r="L18" s="67">
        <v>157424.91198845656</v>
      </c>
      <c r="M18" s="67">
        <v>148795.04440819393</v>
      </c>
      <c r="N18" s="67">
        <v>167048.99099176444</v>
      </c>
      <c r="O18" s="67">
        <v>145080.20063720839</v>
      </c>
      <c r="P18" s="67">
        <v>136398.81117809052</v>
      </c>
      <c r="Q18" s="67">
        <v>120378.54446757131</v>
      </c>
      <c r="R18" s="67">
        <v>123547.22916858843</v>
      </c>
      <c r="S18" s="67">
        <v>121463.58385210541</v>
      </c>
      <c r="T18" s="67">
        <v>122800.72452796237</v>
      </c>
      <c r="U18" s="67">
        <v>97401.895141999368</v>
      </c>
      <c r="V18" s="67">
        <v>94781.573043329408</v>
      </c>
      <c r="W18" s="67">
        <v>91330.703805420082</v>
      </c>
      <c r="X18" s="67">
        <v>80090.11277438121</v>
      </c>
      <c r="Y18" s="67">
        <v>76108.193108434934</v>
      </c>
      <c r="Z18" s="67">
        <v>69942.750558009313</v>
      </c>
      <c r="AA18" s="67">
        <v>61275.114661940082</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155849.64000000001</v>
      </c>
      <c r="D21" s="8">
        <v>130241.53119999998</v>
      </c>
      <c r="E21" s="8">
        <v>120552.762</v>
      </c>
      <c r="F21" s="8">
        <v>26704.660299945106</v>
      </c>
      <c r="G21" s="8">
        <v>29578.382006295364</v>
      </c>
      <c r="H21" s="8">
        <v>26144.72943268255</v>
      </c>
      <c r="I21" s="8">
        <v>27031.415267004741</v>
      </c>
      <c r="J21" s="8">
        <v>22228.327000000001</v>
      </c>
      <c r="K21" s="8">
        <v>17119.483</v>
      </c>
      <c r="L21" s="8">
        <v>13425.741</v>
      </c>
      <c r="M21" s="8">
        <v>12463.129499999999</v>
      </c>
      <c r="N21" s="8">
        <v>14190.41</v>
      </c>
      <c r="O21" s="8">
        <v>13687.182000000001</v>
      </c>
      <c r="P21" s="8">
        <v>11863.371499999999</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440.70161016459099</v>
      </c>
      <c r="D23" s="8">
        <v>611.33711009148897</v>
      </c>
      <c r="E23" s="8">
        <v>3240.5585095978709</v>
      </c>
      <c r="F23" s="8">
        <v>8618.5320084916621</v>
      </c>
      <c r="G23" s="8">
        <v>6702.4025168054477</v>
      </c>
      <c r="H23" s="8">
        <v>5836.2330165520943</v>
      </c>
      <c r="I23" s="8">
        <v>5946.6245171960727</v>
      </c>
      <c r="J23" s="8">
        <v>6458.132016311647</v>
      </c>
      <c r="K23" s="8">
        <v>2076.906814473864</v>
      </c>
      <c r="L23" s="8">
        <v>519.45376327019494</v>
      </c>
      <c r="M23" s="8">
        <v>987.50691257570907</v>
      </c>
      <c r="N23" s="8">
        <v>2107.2088137843411</v>
      </c>
      <c r="O23" s="8">
        <v>2316.8550153897859</v>
      </c>
      <c r="P23" s="8">
        <v>3597.7548159549938</v>
      </c>
      <c r="Q23" s="8">
        <v>3616.9842175269264</v>
      </c>
      <c r="R23" s="8">
        <v>4004.096026247013</v>
      </c>
      <c r="S23" s="8">
        <v>5012.7485306552435</v>
      </c>
      <c r="T23" s="8">
        <v>6.4411730000000001E-5</v>
      </c>
      <c r="U23" s="8">
        <v>5.5918402999999998E-5</v>
      </c>
      <c r="V23" s="8">
        <v>5.5274012999999995E-5</v>
      </c>
      <c r="W23" s="8">
        <v>6.1808324999999991E-5</v>
      </c>
      <c r="X23" s="8">
        <v>5.8445226000000005E-5</v>
      </c>
      <c r="Y23" s="8">
        <v>5.2725665E-5</v>
      </c>
      <c r="Z23" s="8">
        <v>4.9986022999999995E-5</v>
      </c>
      <c r="AA23" s="8">
        <v>5.0553609999999997E-5</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222.97824305235898</v>
      </c>
      <c r="D25" s="8">
        <v>404.39918979691799</v>
      </c>
      <c r="E25" s="8">
        <v>775.10286775992222</v>
      </c>
      <c r="F25" s="8">
        <v>18845.488985043005</v>
      </c>
      <c r="G25" s="8">
        <v>3333.288617697991</v>
      </c>
      <c r="H25" s="8">
        <v>695.5715786673901</v>
      </c>
      <c r="I25" s="8">
        <v>6595.1706246482154</v>
      </c>
      <c r="J25" s="8">
        <v>1180.88272061835</v>
      </c>
      <c r="K25" s="8">
        <v>253.54541978889051</v>
      </c>
      <c r="L25" s="8">
        <v>108.86095372787668</v>
      </c>
      <c r="M25" s="8">
        <v>63.904557139633702</v>
      </c>
      <c r="N25" s="8">
        <v>974.59976833323697</v>
      </c>
      <c r="O25" s="8">
        <v>580.64660834999211</v>
      </c>
      <c r="P25" s="8">
        <v>2038.8604628988901</v>
      </c>
      <c r="Q25" s="8">
        <v>2713.6877499993006</v>
      </c>
      <c r="R25" s="8">
        <v>4887.6346056071443</v>
      </c>
      <c r="S25" s="8">
        <v>5270.475440371617</v>
      </c>
      <c r="T25" s="8">
        <v>13164.490185111399</v>
      </c>
      <c r="U25" s="8">
        <v>6981.3987839265592</v>
      </c>
      <c r="V25" s="8">
        <v>9596.4664419091096</v>
      </c>
      <c r="W25" s="8">
        <v>8460.51909600412</v>
      </c>
      <c r="X25" s="8">
        <v>11893.263240769229</v>
      </c>
      <c r="Y25" s="8">
        <v>13358.55374457576</v>
      </c>
      <c r="Z25" s="8">
        <v>13777.383344949541</v>
      </c>
      <c r="AA25" s="8">
        <v>9703.3424427146965</v>
      </c>
    </row>
    <row r="26" spans="1:27">
      <c r="A26" s="16" t="s">
        <v>22</v>
      </c>
      <c r="B26" s="16" t="s">
        <v>2</v>
      </c>
      <c r="C26" s="8">
        <v>27346.361850000001</v>
      </c>
      <c r="D26" s="8">
        <v>21600.434860000001</v>
      </c>
      <c r="E26" s="8">
        <v>30719.652899999997</v>
      </c>
      <c r="F26" s="8">
        <v>22489.536</v>
      </c>
      <c r="G26" s="8">
        <v>17680.474300000002</v>
      </c>
      <c r="H26" s="8">
        <v>16836.868160000002</v>
      </c>
      <c r="I26" s="8">
        <v>14779.958329999999</v>
      </c>
      <c r="J26" s="8">
        <v>16737.066060000001</v>
      </c>
      <c r="K26" s="8">
        <v>15497.235419999999</v>
      </c>
      <c r="L26" s="8">
        <v>14043.38819</v>
      </c>
      <c r="M26" s="8">
        <v>11537.537940000002</v>
      </c>
      <c r="N26" s="8">
        <v>15370.143099999999</v>
      </c>
      <c r="O26" s="8">
        <v>12103.37456</v>
      </c>
      <c r="P26" s="8">
        <v>10247.10368</v>
      </c>
      <c r="Q26" s="8">
        <v>9403.9172300000009</v>
      </c>
      <c r="R26" s="8">
        <v>8264.4860200000003</v>
      </c>
      <c r="S26" s="8">
        <v>8705.1685399999988</v>
      </c>
      <c r="T26" s="8">
        <v>8757.8768700000001</v>
      </c>
      <c r="U26" s="8">
        <v>7632.7068900000004</v>
      </c>
      <c r="V26" s="8">
        <v>6005.1974</v>
      </c>
      <c r="W26" s="8">
        <v>7788.6956799999998</v>
      </c>
      <c r="X26" s="8">
        <v>6138.2351799999997</v>
      </c>
      <c r="Y26" s="8">
        <v>5098.2407200000007</v>
      </c>
      <c r="Z26" s="8">
        <v>4770.2097800000001</v>
      </c>
      <c r="AA26" s="8">
        <v>4279.21</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974.99133482447928</v>
      </c>
      <c r="D28" s="8">
        <v>1001.0139026701527</v>
      </c>
      <c r="E28" s="8">
        <v>1195.990239295154</v>
      </c>
      <c r="F28" s="8">
        <v>1401.9666352370905</v>
      </c>
      <c r="G28" s="8">
        <v>1412.0370598212025</v>
      </c>
      <c r="H28" s="8">
        <v>1365.2532205983775</v>
      </c>
      <c r="I28" s="8">
        <v>1284.7418776076586</v>
      </c>
      <c r="J28" s="8">
        <v>1181.6131018534975</v>
      </c>
      <c r="K28" s="8">
        <v>1096.3303661587947</v>
      </c>
      <c r="L28" s="8">
        <v>1075.5607364297578</v>
      </c>
      <c r="M28" s="8">
        <v>1015.9717736553731</v>
      </c>
      <c r="N28" s="8">
        <v>910.48216230436617</v>
      </c>
      <c r="O28" s="8">
        <v>758.93849214020725</v>
      </c>
      <c r="P28" s="8">
        <v>745.27628867176497</v>
      </c>
      <c r="Q28" s="8">
        <v>686.70516758593101</v>
      </c>
      <c r="R28" s="8">
        <v>631.15370795339527</v>
      </c>
      <c r="S28" s="8">
        <v>584.38078142622567</v>
      </c>
      <c r="T28" s="8">
        <v>507.16777796234999</v>
      </c>
      <c r="U28" s="8">
        <v>632.93309289705587</v>
      </c>
      <c r="V28" s="8">
        <v>596.60636403581509</v>
      </c>
      <c r="W28" s="8">
        <v>680.30446527000061</v>
      </c>
      <c r="X28" s="8">
        <v>581.02314420639107</v>
      </c>
      <c r="Y28" s="8">
        <v>544.14949358046147</v>
      </c>
      <c r="Z28" s="8">
        <v>475.83071113906175</v>
      </c>
      <c r="AA28" s="8">
        <v>526.04161197005999</v>
      </c>
    </row>
    <row r="29" spans="1:27">
      <c r="A29" s="16" t="s">
        <v>22</v>
      </c>
      <c r="B29" s="16" t="s">
        <v>8</v>
      </c>
      <c r="C29" s="8">
        <v>1226.813864836831</v>
      </c>
      <c r="D29" s="8">
        <v>1293.3644435156648</v>
      </c>
      <c r="E29" s="8">
        <v>1147.453889006918</v>
      </c>
      <c r="F29" s="8">
        <v>1244.0934727931478</v>
      </c>
      <c r="G29" s="8">
        <v>1309.384434454438</v>
      </c>
      <c r="H29" s="8">
        <v>1190.3022039158386</v>
      </c>
      <c r="I29" s="8">
        <v>1146.8351895557946</v>
      </c>
      <c r="J29" s="8">
        <v>1041.8500825128101</v>
      </c>
      <c r="K29" s="8">
        <v>912.39645150824447</v>
      </c>
      <c r="L29" s="8">
        <v>898.54627777514247</v>
      </c>
      <c r="M29" s="8">
        <v>878.28582860370864</v>
      </c>
      <c r="N29" s="8">
        <v>736.29886870813937</v>
      </c>
      <c r="O29" s="8">
        <v>709.68852317052267</v>
      </c>
      <c r="P29" s="8">
        <v>701.12858395723617</v>
      </c>
      <c r="Q29" s="8">
        <v>646.28711834644434</v>
      </c>
      <c r="R29" s="8">
        <v>635.43558841592585</v>
      </c>
      <c r="S29" s="8">
        <v>577.11589954282408</v>
      </c>
      <c r="T29" s="8">
        <v>522.3959616723655</v>
      </c>
      <c r="U29" s="8">
        <v>508.33198590613205</v>
      </c>
      <c r="V29" s="8">
        <v>476.11874436273365</v>
      </c>
      <c r="W29" s="8">
        <v>387.32160406015186</v>
      </c>
      <c r="X29" s="8">
        <v>392.31501530786392</v>
      </c>
      <c r="Y29" s="8">
        <v>383.89629796859987</v>
      </c>
      <c r="Z29" s="8">
        <v>314.49509389640468</v>
      </c>
      <c r="AA29" s="8">
        <v>286.70164687671002</v>
      </c>
    </row>
    <row r="30" spans="1:27">
      <c r="A30" s="16" t="s">
        <v>22</v>
      </c>
      <c r="B30" s="16" t="s">
        <v>83</v>
      </c>
      <c r="C30" s="8">
        <v>28.702994898844096</v>
      </c>
      <c r="D30" s="8">
        <v>175.53600000937601</v>
      </c>
      <c r="E30" s="8">
        <v>162.94907554250631</v>
      </c>
      <c r="F30" s="8">
        <v>693.03371392423423</v>
      </c>
      <c r="G30" s="8">
        <v>717.62460114617454</v>
      </c>
      <c r="H30" s="8">
        <v>647.78233171616967</v>
      </c>
      <c r="I30" s="8">
        <v>629.32913536753131</v>
      </c>
      <c r="J30" s="8">
        <v>583.84129312457912</v>
      </c>
      <c r="K30" s="8">
        <v>543.37614758671509</v>
      </c>
      <c r="L30" s="8">
        <v>523.84546963469404</v>
      </c>
      <c r="M30" s="8">
        <v>502.06759203245718</v>
      </c>
      <c r="N30" s="8">
        <v>469.1547589421213</v>
      </c>
      <c r="O30" s="8">
        <v>449.91073966300371</v>
      </c>
      <c r="P30" s="8">
        <v>419.84647113424501</v>
      </c>
      <c r="Q30" s="8">
        <v>383.5174486513634</v>
      </c>
      <c r="R30" s="8">
        <v>371.16935983797748</v>
      </c>
      <c r="S30" s="8">
        <v>350.72558428880546</v>
      </c>
      <c r="T30" s="8">
        <v>324.29529280435997</v>
      </c>
      <c r="U30" s="8">
        <v>322.15719397512134</v>
      </c>
      <c r="V30" s="8">
        <v>306.74893885045299</v>
      </c>
      <c r="W30" s="8">
        <v>261.79901083677549</v>
      </c>
      <c r="X30" s="8">
        <v>229.16957825029277</v>
      </c>
      <c r="Y30" s="8">
        <v>213.05737225362401</v>
      </c>
      <c r="Z30" s="8">
        <v>57.247574398792601</v>
      </c>
      <c r="AA30" s="8">
        <v>56.405032223108002</v>
      </c>
    </row>
    <row r="31" spans="1:27">
      <c r="A31" s="16" t="s">
        <v>22</v>
      </c>
      <c r="B31" s="16" t="s">
        <v>192</v>
      </c>
      <c r="C31" s="8">
        <v>3368.8396999999995</v>
      </c>
      <c r="D31" s="8">
        <v>3286.6615999999999</v>
      </c>
      <c r="E31" s="8">
        <v>3141.7299053592719</v>
      </c>
      <c r="F31" s="8">
        <v>7043.379451497025</v>
      </c>
      <c r="G31" s="8">
        <v>25612.224824165634</v>
      </c>
      <c r="H31" s="8">
        <v>22943.728823279322</v>
      </c>
      <c r="I31" s="8">
        <v>24255.09917217409</v>
      </c>
      <c r="J31" s="8">
        <v>23039.377661250925</v>
      </c>
      <c r="K31" s="8">
        <v>19793.376011590746</v>
      </c>
      <c r="L31" s="8">
        <v>20036.832451324706</v>
      </c>
      <c r="M31" s="8">
        <v>19398.471650330997</v>
      </c>
      <c r="N31" s="8">
        <v>18618.925809386026</v>
      </c>
      <c r="O31" s="8">
        <v>15683.365058726406</v>
      </c>
      <c r="P31" s="8">
        <v>15724.794508235516</v>
      </c>
      <c r="Q31" s="8">
        <v>12970.823097571038</v>
      </c>
      <c r="R31" s="8">
        <v>13452.610567621372</v>
      </c>
      <c r="S31" s="8">
        <v>11783.71915691842</v>
      </c>
      <c r="T31" s="8">
        <v>10920.688887212267</v>
      </c>
      <c r="U31" s="8">
        <v>11421.239558255113</v>
      </c>
      <c r="V31" s="8">
        <v>10524.164757487817</v>
      </c>
      <c r="W31" s="8">
        <v>8549.7629672199091</v>
      </c>
      <c r="X31" s="8">
        <v>7444.5516067689359</v>
      </c>
      <c r="Y31" s="8">
        <v>6979.6863073786681</v>
      </c>
      <c r="Z31" s="8">
        <v>6520.7270519582944</v>
      </c>
      <c r="AA31" s="8">
        <v>6516.2130484637164</v>
      </c>
    </row>
    <row r="32" spans="1:27">
      <c r="A32" s="16" t="s">
        <v>22</v>
      </c>
      <c r="B32" s="16" t="s">
        <v>15</v>
      </c>
      <c r="C32" s="8">
        <v>7.1555024000000005</v>
      </c>
      <c r="D32" s="8">
        <v>7.7046342999999995</v>
      </c>
      <c r="E32" s="8">
        <v>7.8842039999999995</v>
      </c>
      <c r="F32" s="8">
        <v>7.1246771999999998</v>
      </c>
      <c r="G32" s="8">
        <v>7.2749872999999994</v>
      </c>
      <c r="H32" s="8">
        <v>7.3272846999999999</v>
      </c>
      <c r="I32" s="8">
        <v>7.1708449999999999</v>
      </c>
      <c r="J32" s="8">
        <v>7.0470420000000003</v>
      </c>
      <c r="K32" s="8">
        <v>6.6241455</v>
      </c>
      <c r="L32" s="8">
        <v>6.3633850000000001</v>
      </c>
      <c r="M32" s="8">
        <v>6.1266045</v>
      </c>
      <c r="N32" s="8">
        <v>6.2196366999999997</v>
      </c>
      <c r="O32" s="8">
        <v>6.1706532999999997</v>
      </c>
      <c r="P32" s="8">
        <v>6.2100540000000004</v>
      </c>
      <c r="Q32" s="8">
        <v>6.0417189999999996</v>
      </c>
      <c r="R32" s="8">
        <v>6.0609449999999994</v>
      </c>
      <c r="S32" s="8">
        <v>5.9941133000000004</v>
      </c>
      <c r="T32" s="8">
        <v>5.8626809999999994</v>
      </c>
      <c r="U32" s="8">
        <v>5.9501806999999998</v>
      </c>
      <c r="V32" s="8">
        <v>5.9312734000000003</v>
      </c>
      <c r="W32" s="8">
        <v>5.7950102999999995</v>
      </c>
      <c r="X32" s="8">
        <v>5.9268842999999993</v>
      </c>
      <c r="Y32" s="8">
        <v>5.8224462999999993</v>
      </c>
      <c r="Z32" s="8">
        <v>5.668418</v>
      </c>
      <c r="AA32" s="8">
        <v>5.6673200000000001</v>
      </c>
    </row>
    <row r="33" spans="1:27">
      <c r="A33" s="77" t="s">
        <v>82</v>
      </c>
      <c r="B33" s="77"/>
      <c r="C33" s="67">
        <v>189466.18510017713</v>
      </c>
      <c r="D33" s="67">
        <v>158621.98294038358</v>
      </c>
      <c r="E33" s="67">
        <v>160944.08359056164</v>
      </c>
      <c r="F33" s="67">
        <v>87047.815244131256</v>
      </c>
      <c r="G33" s="67">
        <v>86353.093347686256</v>
      </c>
      <c r="H33" s="67">
        <v>75667.796052111749</v>
      </c>
      <c r="I33" s="67">
        <v>81676.344958554095</v>
      </c>
      <c r="J33" s="67">
        <v>72458.136977671806</v>
      </c>
      <c r="K33" s="67">
        <v>57299.273776607253</v>
      </c>
      <c r="L33" s="67">
        <v>50638.592227162364</v>
      </c>
      <c r="M33" s="67">
        <v>46853.002358837883</v>
      </c>
      <c r="N33" s="67">
        <v>53383.442918158231</v>
      </c>
      <c r="O33" s="67">
        <v>46296.131650739924</v>
      </c>
      <c r="P33" s="67">
        <v>45344.346364852652</v>
      </c>
      <c r="Q33" s="67">
        <v>30427.963748681002</v>
      </c>
      <c r="R33" s="67">
        <v>32252.646820682832</v>
      </c>
      <c r="S33" s="67">
        <v>32290.328046503131</v>
      </c>
      <c r="T33" s="67">
        <v>34202.777720174468</v>
      </c>
      <c r="U33" s="67">
        <v>27504.717741578384</v>
      </c>
      <c r="V33" s="67">
        <v>27511.233975319945</v>
      </c>
      <c r="W33" s="67">
        <v>26134.197895499277</v>
      </c>
      <c r="X33" s="67">
        <v>26684.484708047938</v>
      </c>
      <c r="Y33" s="67">
        <v>26583.406434782781</v>
      </c>
      <c r="Z33" s="67">
        <v>25921.562024328116</v>
      </c>
      <c r="AA33" s="67">
        <v>21373.581152801904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188195.337</v>
      </c>
      <c r="D36" s="8">
        <v>178667.33199999999</v>
      </c>
      <c r="E36" s="8">
        <v>166101.83762999999</v>
      </c>
      <c r="F36" s="8">
        <v>45824.053973354727</v>
      </c>
      <c r="G36" s="8">
        <v>50644.778876515498</v>
      </c>
      <c r="H36" s="8">
        <v>48569.801467599289</v>
      </c>
      <c r="I36" s="8">
        <v>46781.253727152114</v>
      </c>
      <c r="J36" s="8">
        <v>41491.782907926572</v>
      </c>
      <c r="K36" s="8">
        <v>34079.319413751182</v>
      </c>
      <c r="L36" s="8">
        <v>29707.367057952586</v>
      </c>
      <c r="M36" s="8">
        <v>28377.080798974646</v>
      </c>
      <c r="N36" s="8">
        <v>32489.976099027284</v>
      </c>
      <c r="O36" s="8">
        <v>27946.486787917209</v>
      </c>
      <c r="P36" s="8">
        <v>25753.534897220274</v>
      </c>
      <c r="Q36" s="8">
        <v>25910.937185692048</v>
      </c>
      <c r="R36" s="8">
        <v>24322.305794106389</v>
      </c>
      <c r="S36" s="8">
        <v>17178.159750852596</v>
      </c>
      <c r="T36" s="8">
        <v>15836.957362580499</v>
      </c>
      <c r="U36" s="8">
        <v>13908.888384699401</v>
      </c>
      <c r="V36" s="8">
        <v>14330.635200000001</v>
      </c>
      <c r="W36" s="8">
        <v>12714.121100000002</v>
      </c>
      <c r="X36" s="8">
        <v>10001.850699999999</v>
      </c>
      <c r="Y36" s="8">
        <v>9147.6231000000007</v>
      </c>
      <c r="Z36" s="8">
        <v>9383.9246999999996</v>
      </c>
      <c r="AA36" s="8">
        <v>9009.6105000000007</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7388.7891970844639</v>
      </c>
      <c r="D38" s="8">
        <v>7310.2782715085295</v>
      </c>
      <c r="E38" s="8">
        <v>12855.459958983578</v>
      </c>
      <c r="F38" s="8">
        <v>22776.103207637003</v>
      </c>
      <c r="G38" s="8">
        <v>15660.022014543083</v>
      </c>
      <c r="H38" s="8">
        <v>16400.803115562783</v>
      </c>
      <c r="I38" s="8">
        <v>12977.431926873165</v>
      </c>
      <c r="J38" s="8">
        <v>17044.063166120523</v>
      </c>
      <c r="K38" s="8">
        <v>8602.8450745335103</v>
      </c>
      <c r="L38" s="8">
        <v>5717.4717034769992</v>
      </c>
      <c r="M38" s="8">
        <v>6385.7677833873558</v>
      </c>
      <c r="N38" s="8">
        <v>7512.5168082810133</v>
      </c>
      <c r="O38" s="8">
        <v>9061.4285173202625</v>
      </c>
      <c r="P38" s="8">
        <v>8506.6154865285698</v>
      </c>
      <c r="Q38" s="8">
        <v>9236.0141179354832</v>
      </c>
      <c r="R38" s="8">
        <v>9596.6489850826674</v>
      </c>
      <c r="S38" s="8">
        <v>11145.831975841777</v>
      </c>
      <c r="T38" s="8">
        <v>11047.259649245831</v>
      </c>
      <c r="U38" s="8">
        <v>7987.5711776021299</v>
      </c>
      <c r="V38" s="8">
        <v>4340.4366768559094</v>
      </c>
      <c r="W38" s="8">
        <v>6649.2214999999997</v>
      </c>
      <c r="X38" s="8">
        <v>6206.39</v>
      </c>
      <c r="Y38" s="8">
        <v>5675.1705999999995</v>
      </c>
      <c r="Z38" s="8">
        <v>5254.7974000000004</v>
      </c>
      <c r="AA38" s="8">
        <v>3289.5007999999998</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62.344447532991097</v>
      </c>
      <c r="D40" s="8">
        <v>93.636187446185687</v>
      </c>
      <c r="E40" s="8">
        <v>428.92697452826093</v>
      </c>
      <c r="F40" s="8">
        <v>6480.5451492192724</v>
      </c>
      <c r="G40" s="8">
        <v>137.0192016368064</v>
      </c>
      <c r="H40" s="8">
        <v>230.73864859775369</v>
      </c>
      <c r="I40" s="8">
        <v>670.09204209416885</v>
      </c>
      <c r="J40" s="8">
        <v>313.74736958829504</v>
      </c>
      <c r="K40" s="8">
        <v>55.974872994697499</v>
      </c>
      <c r="L40" s="8">
        <v>164.8367469654363</v>
      </c>
      <c r="M40" s="8">
        <v>403.28516387072244</v>
      </c>
      <c r="N40" s="8">
        <v>1576.1802718961417</v>
      </c>
      <c r="O40" s="8">
        <v>1332.6948482889547</v>
      </c>
      <c r="P40" s="8">
        <v>3036.1159389520176</v>
      </c>
      <c r="Q40" s="8">
        <v>3543.8561568947748</v>
      </c>
      <c r="R40" s="8">
        <v>4390.0999220395415</v>
      </c>
      <c r="S40" s="8">
        <v>8867.3411174644007</v>
      </c>
      <c r="T40" s="8">
        <v>10309.173012523683</v>
      </c>
      <c r="U40" s="8">
        <v>6852.2812332650192</v>
      </c>
      <c r="V40" s="8">
        <v>9141.0662281386831</v>
      </c>
      <c r="W40" s="8">
        <v>4637.4324121190421</v>
      </c>
      <c r="X40" s="8">
        <v>5522.7668439846038</v>
      </c>
      <c r="Y40" s="8">
        <v>4632.7068223039132</v>
      </c>
      <c r="Z40" s="8">
        <v>1928.1958337078679</v>
      </c>
      <c r="AA40" s="8">
        <v>75.528776804808487</v>
      </c>
    </row>
    <row r="41" spans="1:27">
      <c r="A41" s="16" t="s">
        <v>23</v>
      </c>
      <c r="B41" s="16" t="s">
        <v>2</v>
      </c>
      <c r="C41" s="8">
        <v>5318.1142</v>
      </c>
      <c r="D41" s="8">
        <v>4750.4327000000003</v>
      </c>
      <c r="E41" s="8">
        <v>4639.4009999999998</v>
      </c>
      <c r="F41" s="8">
        <v>4263.6197000000002</v>
      </c>
      <c r="G41" s="8">
        <v>4039.3126999999995</v>
      </c>
      <c r="H41" s="8">
        <v>3768.0173000000004</v>
      </c>
      <c r="I41" s="8">
        <v>3259.83986</v>
      </c>
      <c r="J41" s="8">
        <v>3346.7417</v>
      </c>
      <c r="K41" s="8">
        <v>2899.9694000000004</v>
      </c>
      <c r="L41" s="8">
        <v>2688.25344</v>
      </c>
      <c r="M41" s="8">
        <v>2586.1482599999999</v>
      </c>
      <c r="N41" s="8">
        <v>818.98990000000003</v>
      </c>
      <c r="O41" s="8">
        <v>731.42124999999999</v>
      </c>
      <c r="P41" s="8">
        <v>644.22325000000001</v>
      </c>
      <c r="Q41" s="8">
        <v>618.34294</v>
      </c>
      <c r="R41" s="8">
        <v>611.72759999999994</v>
      </c>
      <c r="S41" s="8">
        <v>0.28223288000000002</v>
      </c>
      <c r="T41" s="8">
        <v>0.16120447999999998</v>
      </c>
      <c r="U41" s="8">
        <v>1.2079994000000002E-7</v>
      </c>
      <c r="V41" s="8">
        <v>1.1217211000000001E-7</v>
      </c>
      <c r="W41" s="8">
        <v>0.39200143000000004</v>
      </c>
      <c r="X41" s="8">
        <v>9.8339270000000005E-8</v>
      </c>
      <c r="Y41" s="8">
        <v>0.99631429999999999</v>
      </c>
      <c r="Z41" s="8">
        <v>9.832215E-8</v>
      </c>
      <c r="AA41" s="8">
        <v>2.1523216999999999E-7</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648.53735324538741</v>
      </c>
      <c r="D43" s="8">
        <v>630.02820719775661</v>
      </c>
      <c r="E43" s="8">
        <v>660.36225495686278</v>
      </c>
      <c r="F43" s="8">
        <v>1605.522701767484</v>
      </c>
      <c r="G43" s="8">
        <v>1622.4903708288582</v>
      </c>
      <c r="H43" s="8">
        <v>1482.3551165405017</v>
      </c>
      <c r="I43" s="8">
        <v>1434.0706367080647</v>
      </c>
      <c r="J43" s="8">
        <v>1251.3358538406483</v>
      </c>
      <c r="K43" s="8">
        <v>1123.1638916853726</v>
      </c>
      <c r="L43" s="8">
        <v>1062.0129896349201</v>
      </c>
      <c r="M43" s="8">
        <v>992.4491053672599</v>
      </c>
      <c r="N43" s="8">
        <v>962.78521015708611</v>
      </c>
      <c r="O43" s="8">
        <v>883.42791430434124</v>
      </c>
      <c r="P43" s="8">
        <v>838.34578056767259</v>
      </c>
      <c r="Q43" s="8">
        <v>767.09029576462694</v>
      </c>
      <c r="R43" s="8">
        <v>739.26260661195556</v>
      </c>
      <c r="S43" s="8">
        <v>663.08350240243897</v>
      </c>
      <c r="T43" s="8">
        <v>627.71519942957684</v>
      </c>
      <c r="U43" s="8">
        <v>565.43629333967397</v>
      </c>
      <c r="V43" s="8">
        <v>522.26885860643438</v>
      </c>
      <c r="W43" s="8">
        <v>536.55438294514977</v>
      </c>
      <c r="X43" s="8">
        <v>491.78543100410099</v>
      </c>
      <c r="Y43" s="8">
        <v>447.58430534662858</v>
      </c>
      <c r="Z43" s="8">
        <v>469.12121622942902</v>
      </c>
      <c r="AA43" s="8">
        <v>496.48614298778222</v>
      </c>
    </row>
    <row r="44" spans="1:27">
      <c r="A44" s="16" t="s">
        <v>23</v>
      </c>
      <c r="B44" s="16" t="s">
        <v>8</v>
      </c>
      <c r="C44" s="8">
        <v>639.70027919342965</v>
      </c>
      <c r="D44" s="8">
        <v>612.28264075469008</v>
      </c>
      <c r="E44" s="8">
        <v>504.92989511678763</v>
      </c>
      <c r="F44" s="8">
        <v>665.71423774955281</v>
      </c>
      <c r="G44" s="8">
        <v>797.3743600691264</v>
      </c>
      <c r="H44" s="8">
        <v>779.32236635526772</v>
      </c>
      <c r="I44" s="8">
        <v>721.5527772800441</v>
      </c>
      <c r="J44" s="8">
        <v>801.4192951796017</v>
      </c>
      <c r="K44" s="8">
        <v>1066.175490244038</v>
      </c>
      <c r="L44" s="8">
        <v>973.85838872581962</v>
      </c>
      <c r="M44" s="8">
        <v>932.8007575096492</v>
      </c>
      <c r="N44" s="8">
        <v>795.96214007004426</v>
      </c>
      <c r="O44" s="8">
        <v>781.67838037736817</v>
      </c>
      <c r="P44" s="8">
        <v>712.89912601176434</v>
      </c>
      <c r="Q44" s="8">
        <v>714.40801279732977</v>
      </c>
      <c r="R44" s="8">
        <v>695.99144987671662</v>
      </c>
      <c r="S44" s="8">
        <v>691.60309151102558</v>
      </c>
      <c r="T44" s="8">
        <v>679.21008564249598</v>
      </c>
      <c r="U44" s="8">
        <v>633.55207502980966</v>
      </c>
      <c r="V44" s="8">
        <v>600.14664866253872</v>
      </c>
      <c r="W44" s="8">
        <v>463.55697722934639</v>
      </c>
      <c r="X44" s="8">
        <v>485.88181240279681</v>
      </c>
      <c r="Y44" s="8">
        <v>530.30314899775067</v>
      </c>
      <c r="Z44" s="8">
        <v>498.4239648881736</v>
      </c>
      <c r="AA44" s="8">
        <v>502.10436358820806</v>
      </c>
    </row>
    <row r="45" spans="1:27">
      <c r="A45" s="16" t="s">
        <v>23</v>
      </c>
      <c r="B45" s="16" t="s">
        <v>83</v>
      </c>
      <c r="C45" s="8">
        <v>14.6604983437601</v>
      </c>
      <c r="D45" s="8">
        <v>14.2151681212195</v>
      </c>
      <c r="E45" s="8">
        <v>13.701313498518999</v>
      </c>
      <c r="F45" s="8">
        <v>175.67197059029399</v>
      </c>
      <c r="G45" s="8">
        <v>170.156305906456</v>
      </c>
      <c r="H45" s="8">
        <v>159.00968468148028</v>
      </c>
      <c r="I45" s="8">
        <v>156.3980506621516</v>
      </c>
      <c r="J45" s="8">
        <v>148.19114324015462</v>
      </c>
      <c r="K45" s="8">
        <v>140.29133071284369</v>
      </c>
      <c r="L45" s="8">
        <v>135.78954778439498</v>
      </c>
      <c r="M45" s="8">
        <v>130.34507688125669</v>
      </c>
      <c r="N45" s="8">
        <v>124.0364560905941</v>
      </c>
      <c r="O45" s="8">
        <v>120.97460011684942</v>
      </c>
      <c r="P45" s="8">
        <v>115.6357104812372</v>
      </c>
      <c r="Q45" s="8">
        <v>110.666857742216</v>
      </c>
      <c r="R45" s="8">
        <v>157.54350551857829</v>
      </c>
      <c r="S45" s="8">
        <v>177.38410778429559</v>
      </c>
      <c r="T45" s="8">
        <v>219.8046847447996</v>
      </c>
      <c r="U45" s="8">
        <v>212.90773444478359</v>
      </c>
      <c r="V45" s="8">
        <v>201.66314977311723</v>
      </c>
      <c r="W45" s="8">
        <v>246.79672682131749</v>
      </c>
      <c r="X45" s="8">
        <v>243.00364189135001</v>
      </c>
      <c r="Y45" s="8">
        <v>288.78357722836097</v>
      </c>
      <c r="Z45" s="8">
        <v>229.86052553446882</v>
      </c>
      <c r="AA45" s="8">
        <v>309.68970819260511</v>
      </c>
    </row>
    <row r="46" spans="1:27">
      <c r="A46" s="16" t="s">
        <v>23</v>
      </c>
      <c r="B46" s="16" t="s">
        <v>192</v>
      </c>
      <c r="C46" s="8">
        <v>5787.71353300187</v>
      </c>
      <c r="D46" s="8">
        <v>5423.5495332208839</v>
      </c>
      <c r="E46" s="8">
        <v>4608.7955376561213</v>
      </c>
      <c r="F46" s="8">
        <v>4296.6510313566896</v>
      </c>
      <c r="G46" s="8">
        <v>3637.7146874952273</v>
      </c>
      <c r="H46" s="8">
        <v>2603.1543472757999</v>
      </c>
      <c r="I46" s="8">
        <v>3647.487594336948</v>
      </c>
      <c r="J46" s="8">
        <v>3656.081342082</v>
      </c>
      <c r="K46" s="8">
        <v>3219.6416492393309</v>
      </c>
      <c r="L46" s="8">
        <v>2803.3430017763953</v>
      </c>
      <c r="M46" s="8">
        <v>2866.2350481824474</v>
      </c>
      <c r="N46" s="8">
        <v>2807.8154444821766</v>
      </c>
      <c r="O46" s="8">
        <v>2513.8943934084573</v>
      </c>
      <c r="P46" s="8">
        <v>2443.8232235104515</v>
      </c>
      <c r="Q46" s="8">
        <v>2046.4327218706051</v>
      </c>
      <c r="R46" s="8">
        <v>2157.7508812668298</v>
      </c>
      <c r="S46" s="8">
        <v>2052.9160866465404</v>
      </c>
      <c r="T46" s="8">
        <v>1742.759837643677</v>
      </c>
      <c r="U46" s="8">
        <v>1746.9283810963921</v>
      </c>
      <c r="V46" s="8">
        <v>1641.8274367680312</v>
      </c>
      <c r="W46" s="8">
        <v>1086.752756698959</v>
      </c>
      <c r="X46" s="8">
        <v>1090.52031818416</v>
      </c>
      <c r="Y46" s="8">
        <v>960.90958256403314</v>
      </c>
      <c r="Z46" s="8">
        <v>931.21962170860093</v>
      </c>
      <c r="AA46" s="8">
        <v>871.30323078700349</v>
      </c>
    </row>
    <row r="47" spans="1:27">
      <c r="A47" s="16" t="s">
        <v>23</v>
      </c>
      <c r="B47" s="16" t="s">
        <v>15</v>
      </c>
      <c r="C47" s="8">
        <v>2.7078145</v>
      </c>
      <c r="D47" s="8">
        <v>3.2685705999999999</v>
      </c>
      <c r="E47" s="8">
        <v>3.7575889999999998</v>
      </c>
      <c r="F47" s="8">
        <v>3.6414550000000001</v>
      </c>
      <c r="G47" s="8">
        <v>3.9616271999999997</v>
      </c>
      <c r="H47" s="8">
        <v>4.179182</v>
      </c>
      <c r="I47" s="8">
        <v>4.2907140000000004</v>
      </c>
      <c r="J47" s="8">
        <v>4.2404309999999992</v>
      </c>
      <c r="K47" s="8">
        <v>4.1508280000000006</v>
      </c>
      <c r="L47" s="8">
        <v>4.2651196000000002</v>
      </c>
      <c r="M47" s="8">
        <v>4.3532140000000004</v>
      </c>
      <c r="N47" s="8">
        <v>4.4211016000000001</v>
      </c>
      <c r="O47" s="8">
        <v>4.4678437999999998</v>
      </c>
      <c r="P47" s="8">
        <v>4.5971684999999995</v>
      </c>
      <c r="Q47" s="8">
        <v>4.6088329999999997</v>
      </c>
      <c r="R47" s="8">
        <v>4.6660060000000003</v>
      </c>
      <c r="S47" s="8">
        <v>4.7117617000000003</v>
      </c>
      <c r="T47" s="8">
        <v>4.7078916</v>
      </c>
      <c r="U47" s="8">
        <v>4.7678915999999996</v>
      </c>
      <c r="V47" s="8">
        <v>4.7988680000000006</v>
      </c>
      <c r="W47" s="8">
        <v>4.8575844999999997</v>
      </c>
      <c r="X47" s="8">
        <v>4.9430110000000003</v>
      </c>
      <c r="Y47" s="8">
        <v>4.953119</v>
      </c>
      <c r="Z47" s="8">
        <v>5.0086405999999997</v>
      </c>
      <c r="AA47" s="8">
        <v>4.9759930000000008</v>
      </c>
    </row>
    <row r="48" spans="1:27">
      <c r="A48" s="77" t="s">
        <v>82</v>
      </c>
      <c r="B48" s="77"/>
      <c r="C48" s="67">
        <v>208057.90432290192</v>
      </c>
      <c r="D48" s="67">
        <v>197505.02327884923</v>
      </c>
      <c r="E48" s="67">
        <v>189817.17215374013</v>
      </c>
      <c r="F48" s="67">
        <v>86091.52342667499</v>
      </c>
      <c r="G48" s="67">
        <v>76712.830144195046</v>
      </c>
      <c r="H48" s="67">
        <v>73997.381228612896</v>
      </c>
      <c r="I48" s="67">
        <v>69652.417329106655</v>
      </c>
      <c r="J48" s="67">
        <v>68057.603208977787</v>
      </c>
      <c r="K48" s="67">
        <v>51191.531951160963</v>
      </c>
      <c r="L48" s="67">
        <v>43257.197995916547</v>
      </c>
      <c r="M48" s="67">
        <v>42678.465208173337</v>
      </c>
      <c r="N48" s="67">
        <v>47092.683431604331</v>
      </c>
      <c r="O48" s="67">
        <v>43376.474535533438</v>
      </c>
      <c r="P48" s="67">
        <v>42055.79058177198</v>
      </c>
      <c r="Q48" s="67">
        <v>42952.357121697081</v>
      </c>
      <c r="R48" s="67">
        <v>42675.99675050268</v>
      </c>
      <c r="S48" s="67">
        <v>40781.313627083073</v>
      </c>
      <c r="T48" s="67">
        <v>40467.748927890563</v>
      </c>
      <c r="U48" s="67">
        <v>31912.333171198006</v>
      </c>
      <c r="V48" s="67">
        <v>30782.843066916892</v>
      </c>
      <c r="W48" s="67">
        <v>26339.685441743819</v>
      </c>
      <c r="X48" s="67">
        <v>24047.141758565351</v>
      </c>
      <c r="Y48" s="67">
        <v>21689.030569740684</v>
      </c>
      <c r="Z48" s="67">
        <v>18700.551902766867</v>
      </c>
      <c r="AA48" s="67">
        <v>14559.199515575641</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123813.1885</v>
      </c>
      <c r="D52" s="8">
        <v>119662.614</v>
      </c>
      <c r="E52" s="8">
        <v>79466.845000000001</v>
      </c>
      <c r="F52" s="8">
        <v>19063.912401227673</v>
      </c>
      <c r="G52" s="8">
        <v>18418.534903151256</v>
      </c>
      <c r="H52" s="8">
        <v>17523.160903366792</v>
      </c>
      <c r="I52" s="8">
        <v>14086.723900294775</v>
      </c>
      <c r="J52" s="8">
        <v>16672.026869181514</v>
      </c>
      <c r="K52" s="8">
        <v>14644.5833291566</v>
      </c>
      <c r="L52" s="8">
        <v>12552.405500000001</v>
      </c>
      <c r="M52" s="8">
        <v>11938.936800000001</v>
      </c>
      <c r="N52" s="8">
        <v>11803.971800000001</v>
      </c>
      <c r="O52" s="8">
        <v>7493.1587</v>
      </c>
      <c r="P52" s="8">
        <v>5911.2442000000001</v>
      </c>
      <c r="Q52" s="8">
        <v>8876.8644999999997</v>
      </c>
      <c r="R52" s="8">
        <v>8696.2904999999992</v>
      </c>
      <c r="S52" s="8">
        <v>8156.3901999999998</v>
      </c>
      <c r="T52" s="8">
        <v>7939.4481999999998</v>
      </c>
      <c r="U52" s="8">
        <v>6923.4303</v>
      </c>
      <c r="V52" s="8">
        <v>6184.375</v>
      </c>
      <c r="W52" s="8">
        <v>6372.826</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136.63012000000001</v>
      </c>
      <c r="D54" s="8">
        <v>48.610562000000002</v>
      </c>
      <c r="E54" s="8">
        <v>298.1737</v>
      </c>
      <c r="F54" s="8">
        <v>346.16762</v>
      </c>
      <c r="G54" s="8">
        <v>665.17899999999997</v>
      </c>
      <c r="H54" s="8">
        <v>403.79775000000001</v>
      </c>
      <c r="I54" s="8">
        <v>1610.1661999999999</v>
      </c>
      <c r="J54" s="8">
        <v>448.38621999999998</v>
      </c>
      <c r="K54" s="8">
        <v>101.687016</v>
      </c>
      <c r="L54" s="8">
        <v>58.532609999999998</v>
      </c>
      <c r="M54" s="8">
        <v>45.196199999999997</v>
      </c>
      <c r="N54" s="8">
        <v>113.56353</v>
      </c>
      <c r="O54" s="8">
        <v>148.96180999999999</v>
      </c>
      <c r="P54" s="8">
        <v>0</v>
      </c>
      <c r="Q54" s="8">
        <v>0</v>
      </c>
      <c r="R54" s="8">
        <v>0</v>
      </c>
      <c r="S54" s="8">
        <v>0</v>
      </c>
      <c r="T54" s="8">
        <v>0</v>
      </c>
      <c r="U54" s="8">
        <v>0</v>
      </c>
      <c r="V54" s="8">
        <v>0</v>
      </c>
      <c r="W54" s="8">
        <v>0</v>
      </c>
      <c r="X54" s="8">
        <v>0</v>
      </c>
      <c r="Y54" s="8">
        <v>0</v>
      </c>
      <c r="Z54" s="8">
        <v>0</v>
      </c>
      <c r="AA54" s="8">
        <v>0</v>
      </c>
    </row>
    <row r="55" spans="1:27">
      <c r="A55" s="16" t="s">
        <v>24</v>
      </c>
      <c r="B55" s="16" t="s">
        <v>4</v>
      </c>
      <c r="C55" s="8">
        <v>655.61403667631998</v>
      </c>
      <c r="D55" s="8">
        <v>122.364380894006</v>
      </c>
      <c r="E55" s="8">
        <v>948.31322923630205</v>
      </c>
      <c r="F55" s="8">
        <v>12654.215459376936</v>
      </c>
      <c r="G55" s="8">
        <v>2929.871799584676</v>
      </c>
      <c r="H55" s="8">
        <v>2007.8262653915251</v>
      </c>
      <c r="I55" s="8">
        <v>6247.1994198915691</v>
      </c>
      <c r="J55" s="8">
        <v>1696.2607608960802</v>
      </c>
      <c r="K55" s="8">
        <v>345.34545289444731</v>
      </c>
      <c r="L55" s="8">
        <v>288.06567248638584</v>
      </c>
      <c r="M55" s="8">
        <v>192.47051639752337</v>
      </c>
      <c r="N55" s="8">
        <v>968.96844905729313</v>
      </c>
      <c r="O55" s="8">
        <v>682.66041560381245</v>
      </c>
      <c r="P55" s="8">
        <v>1247.7658837499002</v>
      </c>
      <c r="Q55" s="8">
        <v>914.82819855260993</v>
      </c>
      <c r="R55" s="8">
        <v>1924.4531172924651</v>
      </c>
      <c r="S55" s="8">
        <v>885.46452974834187</v>
      </c>
      <c r="T55" s="8">
        <v>2790.770790548193</v>
      </c>
      <c r="U55" s="8">
        <v>1490.415500632975</v>
      </c>
      <c r="V55" s="8">
        <v>2248.1686851389559</v>
      </c>
      <c r="W55" s="8">
        <v>2267.071254640985</v>
      </c>
      <c r="X55" s="8">
        <v>1337.7668003210408</v>
      </c>
      <c r="Y55" s="8">
        <v>3423.7270364214501</v>
      </c>
      <c r="Z55" s="8">
        <v>3069.8142550175717</v>
      </c>
      <c r="AA55" s="8">
        <v>4372.8888502058453</v>
      </c>
    </row>
    <row r="56" spans="1:27">
      <c r="A56" s="16" t="s">
        <v>24</v>
      </c>
      <c r="B56" s="16" t="s">
        <v>2</v>
      </c>
      <c r="C56" s="8">
        <v>25197.030669999996</v>
      </c>
      <c r="D56" s="8">
        <v>19747.821760000003</v>
      </c>
      <c r="E56" s="8">
        <v>27688.93764</v>
      </c>
      <c r="F56" s="8">
        <v>21636.744030000002</v>
      </c>
      <c r="G56" s="8">
        <v>17412.390630000002</v>
      </c>
      <c r="H56" s="8">
        <v>16209.11736</v>
      </c>
      <c r="I56" s="8">
        <v>13894.66195</v>
      </c>
      <c r="J56" s="8">
        <v>15879.55235</v>
      </c>
      <c r="K56" s="8">
        <v>15121.87866</v>
      </c>
      <c r="L56" s="8">
        <v>13457.47155</v>
      </c>
      <c r="M56" s="8">
        <v>10524.819740000001</v>
      </c>
      <c r="N56" s="8">
        <v>14887.33056</v>
      </c>
      <c r="O56" s="8">
        <v>11566.459710000003</v>
      </c>
      <c r="P56" s="8">
        <v>9444.1630800000003</v>
      </c>
      <c r="Q56" s="8">
        <v>8707.7237699999987</v>
      </c>
      <c r="R56" s="8">
        <v>7497.6155099999987</v>
      </c>
      <c r="S56" s="8">
        <v>8544.6142200000013</v>
      </c>
      <c r="T56" s="8">
        <v>8220.3801700000004</v>
      </c>
      <c r="U56" s="8">
        <v>7316.8140200000007</v>
      </c>
      <c r="V56" s="8">
        <v>5736.0248799999999</v>
      </c>
      <c r="W56" s="8">
        <v>8090.8089</v>
      </c>
      <c r="X56" s="8">
        <v>6349.7510400000001</v>
      </c>
      <c r="Y56" s="8">
        <v>5107.2294499999989</v>
      </c>
      <c r="Z56" s="8">
        <v>4763.357814</v>
      </c>
      <c r="AA56" s="8">
        <v>4060.4995539999995</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1290.3727947577531</v>
      </c>
      <c r="D58" s="8">
        <v>1254.7264253978822</v>
      </c>
      <c r="E58" s="8">
        <v>1226.8770744462763</v>
      </c>
      <c r="F58" s="8">
        <v>1945.791115644409</v>
      </c>
      <c r="G58" s="8">
        <v>1774.3810702812841</v>
      </c>
      <c r="H58" s="8">
        <v>1827.9557343349868</v>
      </c>
      <c r="I58" s="8">
        <v>1539.9568951591059</v>
      </c>
      <c r="J58" s="8">
        <v>1510.3588042980675</v>
      </c>
      <c r="K58" s="8">
        <v>1730.3225816853833</v>
      </c>
      <c r="L58" s="8">
        <v>1637.2219966373561</v>
      </c>
      <c r="M58" s="8">
        <v>1577.4535649885947</v>
      </c>
      <c r="N58" s="8">
        <v>1505.5001175439584</v>
      </c>
      <c r="O58" s="8">
        <v>1540.3665266161124</v>
      </c>
      <c r="P58" s="8">
        <v>1448.0500991540121</v>
      </c>
      <c r="Q58" s="8">
        <v>1434.7997933961594</v>
      </c>
      <c r="R58" s="8">
        <v>1228.6235912979782</v>
      </c>
      <c r="S58" s="8">
        <v>1194.23975172521</v>
      </c>
      <c r="T58" s="8">
        <v>1127.4836240423983</v>
      </c>
      <c r="U58" s="8">
        <v>1054.9546200030729</v>
      </c>
      <c r="V58" s="8">
        <v>964.22230691530604</v>
      </c>
      <c r="W58" s="8">
        <v>850.90414875289719</v>
      </c>
      <c r="X58" s="8">
        <v>807.81200983813187</v>
      </c>
      <c r="Y58" s="8">
        <v>713.97261372213586</v>
      </c>
      <c r="Z58" s="8">
        <v>693.96273695279308</v>
      </c>
      <c r="AA58" s="8">
        <v>594.72685670929491</v>
      </c>
    </row>
    <row r="59" spans="1:27">
      <c r="A59" s="16" t="s">
        <v>24</v>
      </c>
      <c r="B59" s="16" t="s">
        <v>8</v>
      </c>
      <c r="C59" s="8">
        <v>228.57730442536439</v>
      </c>
      <c r="D59" s="8">
        <v>220.1091886446608</v>
      </c>
      <c r="E59" s="8">
        <v>213.40980446015027</v>
      </c>
      <c r="F59" s="8">
        <v>354.4875018525849</v>
      </c>
      <c r="G59" s="8">
        <v>340.55182909471904</v>
      </c>
      <c r="H59" s="8">
        <v>310.3559666655151</v>
      </c>
      <c r="I59" s="8">
        <v>303.2953525387104</v>
      </c>
      <c r="J59" s="8">
        <v>273.34410133544463</v>
      </c>
      <c r="K59" s="8">
        <v>436.72486246298052</v>
      </c>
      <c r="L59" s="8">
        <v>392.98735849962389</v>
      </c>
      <c r="M59" s="8">
        <v>387.59548594817238</v>
      </c>
      <c r="N59" s="8">
        <v>326.39155370296277</v>
      </c>
      <c r="O59" s="8">
        <v>318.52646741127313</v>
      </c>
      <c r="P59" s="8">
        <v>295.90676186189268</v>
      </c>
      <c r="Q59" s="8">
        <v>269.84679373314646</v>
      </c>
      <c r="R59" s="8">
        <v>268.15739348979429</v>
      </c>
      <c r="S59" s="8">
        <v>249.91451918505447</v>
      </c>
      <c r="T59" s="8">
        <v>244.23075214984374</v>
      </c>
      <c r="U59" s="8">
        <v>233.27540614112394</v>
      </c>
      <c r="V59" s="8">
        <v>230.71555738918448</v>
      </c>
      <c r="W59" s="8">
        <v>187.32332154289423</v>
      </c>
      <c r="X59" s="8">
        <v>188.32161114882101</v>
      </c>
      <c r="Y59" s="8">
        <v>167.00907774577524</v>
      </c>
      <c r="Z59" s="8">
        <v>142.82076728358638</v>
      </c>
      <c r="AA59" s="8">
        <v>137.59137280791469</v>
      </c>
    </row>
    <row r="60" spans="1:27">
      <c r="A60" s="16" t="s">
        <v>24</v>
      </c>
      <c r="B60" s="16" t="s">
        <v>83</v>
      </c>
      <c r="C60" s="8">
        <v>106.41322660917949</v>
      </c>
      <c r="D60" s="8">
        <v>248.09041757897734</v>
      </c>
      <c r="E60" s="8">
        <v>345.13256031335862</v>
      </c>
      <c r="F60" s="8">
        <v>316.53290243307396</v>
      </c>
      <c r="G60" s="8">
        <v>332.64796377004399</v>
      </c>
      <c r="H60" s="8">
        <v>300.84526556697602</v>
      </c>
      <c r="I60" s="8">
        <v>300.46406653144601</v>
      </c>
      <c r="J60" s="8">
        <v>286.609720912488</v>
      </c>
      <c r="K60" s="8">
        <v>365.56602624627999</v>
      </c>
      <c r="L60" s="8">
        <v>329.39340639982697</v>
      </c>
      <c r="M60" s="8">
        <v>331.96395678009299</v>
      </c>
      <c r="N60" s="8">
        <v>311.13443910358001</v>
      </c>
      <c r="O60" s="8">
        <v>290.38783911394398</v>
      </c>
      <c r="P60" s="8">
        <v>269.349791133998</v>
      </c>
      <c r="Q60" s="8">
        <v>225.427230425</v>
      </c>
      <c r="R60" s="8">
        <v>230.49093636115103</v>
      </c>
      <c r="S60" s="8">
        <v>220.31318617437103</v>
      </c>
      <c r="T60" s="8">
        <v>203.70531122262997</v>
      </c>
      <c r="U60" s="8">
        <v>200.05814219395202</v>
      </c>
      <c r="V60" s="8">
        <v>199.42009495423298</v>
      </c>
      <c r="W60" s="8">
        <v>170.40225047500402</v>
      </c>
      <c r="X60" s="8">
        <v>137.4247389754733</v>
      </c>
      <c r="Y60" s="8">
        <v>101.90067753269201</v>
      </c>
      <c r="Z60" s="8">
        <v>83.358941660195214</v>
      </c>
      <c r="AA60" s="8">
        <v>80.929384655328988</v>
      </c>
    </row>
    <row r="61" spans="1:27">
      <c r="A61" s="16" t="s">
        <v>24</v>
      </c>
      <c r="B61" s="16" t="s">
        <v>192</v>
      </c>
      <c r="C61" s="8">
        <v>0</v>
      </c>
      <c r="D61" s="8">
        <v>0</v>
      </c>
      <c r="E61" s="8">
        <v>2.1299360999999998E-6</v>
      </c>
      <c r="F61" s="8">
        <v>5.4557173700000002E-6</v>
      </c>
      <c r="G61" s="8">
        <v>6.2317749000000002E-6</v>
      </c>
      <c r="H61" s="8">
        <v>5.9149383000000003E-6</v>
      </c>
      <c r="I61" s="8">
        <v>5.4045163999999999E-6</v>
      </c>
      <c r="J61" s="8">
        <v>5.1243287000000006E-6</v>
      </c>
      <c r="K61" s="8">
        <v>5.0922484999999995E-6</v>
      </c>
      <c r="L61" s="8">
        <v>4.9508034999999997E-6</v>
      </c>
      <c r="M61" s="8">
        <v>4.5764984600000001E-6</v>
      </c>
      <c r="N61" s="8">
        <v>4.1810025999999996E-6</v>
      </c>
      <c r="O61" s="8">
        <v>3.9597141000000003E-6</v>
      </c>
      <c r="P61" s="8">
        <v>3.7783743700000001E-6</v>
      </c>
      <c r="Q61" s="8">
        <v>3.5480707000000004E-6</v>
      </c>
      <c r="R61" s="8">
        <v>3.44842234E-6</v>
      </c>
      <c r="S61" s="8">
        <v>3.1909787999999998E-6</v>
      </c>
      <c r="T61" s="8">
        <v>3.6171420600000002E-6</v>
      </c>
      <c r="U61" s="8">
        <v>3.6932634600000003E-6</v>
      </c>
      <c r="V61" s="8">
        <v>3.4202696000000004E-6</v>
      </c>
      <c r="W61" s="8">
        <v>3.2981690000000002E-6</v>
      </c>
      <c r="X61" s="8">
        <v>3.12695626E-6</v>
      </c>
      <c r="Y61" s="8">
        <v>3.2885725000000004E-6</v>
      </c>
      <c r="Z61" s="8">
        <v>3.0871506600000004E-6</v>
      </c>
      <c r="AA61" s="8">
        <v>3.4645114000000003E-6</v>
      </c>
    </row>
    <row r="62" spans="1:27">
      <c r="A62" s="16" t="s">
        <v>24</v>
      </c>
      <c r="B62" s="16" t="s">
        <v>15</v>
      </c>
      <c r="C62" s="8">
        <v>3.4002060000000003</v>
      </c>
      <c r="D62" s="8">
        <v>3.5091182000000001</v>
      </c>
      <c r="E62" s="8">
        <v>3.5253139999999998</v>
      </c>
      <c r="F62" s="8">
        <v>3.2129167000000001</v>
      </c>
      <c r="G62" s="8">
        <v>3.7908481000000003</v>
      </c>
      <c r="H62" s="8">
        <v>3.5841415999999997</v>
      </c>
      <c r="I62" s="8">
        <v>3.9870044</v>
      </c>
      <c r="J62" s="8">
        <v>4.1625579999999998</v>
      </c>
      <c r="K62" s="8">
        <v>4.2693915999999996</v>
      </c>
      <c r="L62" s="8">
        <v>4.0404724000000005</v>
      </c>
      <c r="M62" s="8">
        <v>4.3671426000000002</v>
      </c>
      <c r="N62" s="8">
        <v>4.3443285999999999</v>
      </c>
      <c r="O62" s="8">
        <v>4.3519290000000002</v>
      </c>
      <c r="P62" s="8">
        <v>4.3056190000000001</v>
      </c>
      <c r="Q62" s="8">
        <v>3.8503661999999998</v>
      </c>
      <c r="R62" s="8">
        <v>4.2477819999999999</v>
      </c>
      <c r="S62" s="8">
        <v>4.2962324000000001</v>
      </c>
      <c r="T62" s="8">
        <v>4.1417879999999991</v>
      </c>
      <c r="U62" s="8">
        <v>4.3298900000000007</v>
      </c>
      <c r="V62" s="8">
        <v>4.5756274000000001</v>
      </c>
      <c r="W62" s="8">
        <v>4.4322629999999998</v>
      </c>
      <c r="X62" s="8">
        <v>4.7478149999999992</v>
      </c>
      <c r="Y62" s="8">
        <v>4.9405747</v>
      </c>
      <c r="Z62" s="8">
        <v>5.1135405</v>
      </c>
      <c r="AA62" s="8">
        <v>4.9797846999999997</v>
      </c>
    </row>
    <row r="63" spans="1:27">
      <c r="A63" s="77" t="s">
        <v>82</v>
      </c>
      <c r="B63" s="77"/>
      <c r="C63" s="67">
        <v>151431.22685846858</v>
      </c>
      <c r="D63" s="67">
        <v>141307.84585271552</v>
      </c>
      <c r="E63" s="67">
        <v>110191.21432458604</v>
      </c>
      <c r="F63" s="67">
        <v>56321.063952690398</v>
      </c>
      <c r="G63" s="67">
        <v>41877.348050213761</v>
      </c>
      <c r="H63" s="67">
        <v>38586.643392840735</v>
      </c>
      <c r="I63" s="67">
        <v>37986.454794220124</v>
      </c>
      <c r="J63" s="67">
        <v>36770.701389747926</v>
      </c>
      <c r="K63" s="67">
        <v>32750.377325137943</v>
      </c>
      <c r="L63" s="67">
        <v>28720.118571373998</v>
      </c>
      <c r="M63" s="67">
        <v>25002.803411290879</v>
      </c>
      <c r="N63" s="67">
        <v>29921.204782188797</v>
      </c>
      <c r="O63" s="67">
        <v>22044.873401704859</v>
      </c>
      <c r="P63" s="67">
        <v>18620.78543867818</v>
      </c>
      <c r="Q63" s="67">
        <v>20433.340655854987</v>
      </c>
      <c r="R63" s="67">
        <v>19849.878833889808</v>
      </c>
      <c r="S63" s="67">
        <v>19255.232642423958</v>
      </c>
      <c r="T63" s="67">
        <v>20530.160639580208</v>
      </c>
      <c r="U63" s="67">
        <v>17223.277882664395</v>
      </c>
      <c r="V63" s="67">
        <v>15567.502155217951</v>
      </c>
      <c r="W63" s="67">
        <v>17943.768141709948</v>
      </c>
      <c r="X63" s="67">
        <v>8825.8240184104234</v>
      </c>
      <c r="Y63" s="67">
        <v>9518.7794334106238</v>
      </c>
      <c r="Z63" s="67">
        <v>8758.4280585012984</v>
      </c>
      <c r="AA63" s="67">
        <v>9251.6158065428936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7003.3050099979182</v>
      </c>
      <c r="D68" s="8">
        <v>1708.768689790292</v>
      </c>
      <c r="E68" s="8">
        <v>9838.6170094232912</v>
      </c>
      <c r="F68" s="8">
        <v>11766.159008172952</v>
      </c>
      <c r="G68" s="8">
        <v>9502.1030208410284</v>
      </c>
      <c r="H68" s="8">
        <v>7707.1885193429016</v>
      </c>
      <c r="I68" s="8">
        <v>8673.0830221221058</v>
      </c>
      <c r="J68" s="8">
        <v>8607.4520207114474</v>
      </c>
      <c r="K68" s="8">
        <v>3328.8480182261319</v>
      </c>
      <c r="L68" s="8">
        <v>1352.716216558578</v>
      </c>
      <c r="M68" s="8">
        <v>1742.3674157307801</v>
      </c>
      <c r="N68" s="8">
        <v>2.2887047000000002E-5</v>
      </c>
      <c r="O68" s="8">
        <v>2.1956002E-5</v>
      </c>
      <c r="P68" s="8">
        <v>2.1004682E-5</v>
      </c>
      <c r="Q68" s="8">
        <v>2.1441225000000002E-5</v>
      </c>
      <c r="R68" s="8">
        <v>4.4735837999999997E-5</v>
      </c>
      <c r="S68" s="8">
        <v>4.2914282999999997E-5</v>
      </c>
      <c r="T68" s="8">
        <v>1.6581315999999999E-4</v>
      </c>
      <c r="U68" s="8">
        <v>1.4232051E-4</v>
      </c>
      <c r="V68" s="8">
        <v>1.3937670999999998E-4</v>
      </c>
      <c r="W68" s="8">
        <v>1.3149647000000001E-4</v>
      </c>
      <c r="X68" s="8">
        <v>1.2405772999999999E-4</v>
      </c>
      <c r="Y68" s="8">
        <v>1.127782E-4</v>
      </c>
      <c r="Z68" s="8">
        <v>1.0529500999999999E-4</v>
      </c>
      <c r="AA68" s="8">
        <v>9.8284960000000009E-5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2832.9054979217149</v>
      </c>
      <c r="D70" s="8">
        <v>942.45932812844205</v>
      </c>
      <c r="E70" s="8">
        <v>3441.5418924923529</v>
      </c>
      <c r="F70" s="8">
        <v>19715.404828644922</v>
      </c>
      <c r="G70" s="8">
        <v>7614.5674415859676</v>
      </c>
      <c r="H70" s="8">
        <v>6779.8370706086644</v>
      </c>
      <c r="I70" s="8">
        <v>8768.9967721590983</v>
      </c>
      <c r="J70" s="8">
        <v>7120.7019540427236</v>
      </c>
      <c r="K70" s="8">
        <v>1790.3769592962383</v>
      </c>
      <c r="L70" s="8">
        <v>664.12224402278116</v>
      </c>
      <c r="M70" s="8">
        <v>984.83961430832312</v>
      </c>
      <c r="N70" s="8">
        <v>2593.4687575522976</v>
      </c>
      <c r="O70" s="8">
        <v>3294.3694040150131</v>
      </c>
      <c r="P70" s="8">
        <v>3614.1568431455426</v>
      </c>
      <c r="Q70" s="8">
        <v>4098.2949865455384</v>
      </c>
      <c r="R70" s="8">
        <v>4881.2443160208559</v>
      </c>
      <c r="S70" s="8">
        <v>5090.6300233091724</v>
      </c>
      <c r="T70" s="8">
        <v>5174.998434719636</v>
      </c>
      <c r="U70" s="8">
        <v>1660.6707101534644</v>
      </c>
      <c r="V70" s="8">
        <v>2016.0271798753618</v>
      </c>
      <c r="W70" s="8">
        <v>1528.1791040632622</v>
      </c>
      <c r="X70" s="8">
        <v>1822.7278399209492</v>
      </c>
      <c r="Y70" s="8">
        <v>1687.9381505855245</v>
      </c>
      <c r="Z70" s="8">
        <v>1561.7073164156639</v>
      </c>
      <c r="AA70" s="8">
        <v>1337.3019056173137</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698.63615891920074</v>
      </c>
      <c r="D73" s="8">
        <v>720.63848288710165</v>
      </c>
      <c r="E73" s="8">
        <v>619.23765400231662</v>
      </c>
      <c r="F73" s="8">
        <v>731.92056594526252</v>
      </c>
      <c r="G73" s="8">
        <v>680.92195222319435</v>
      </c>
      <c r="H73" s="8">
        <v>665.29927887228939</v>
      </c>
      <c r="I73" s="8">
        <v>556.94885875989962</v>
      </c>
      <c r="J73" s="8">
        <v>506.76162681244813</v>
      </c>
      <c r="K73" s="8">
        <v>451.85689308250755</v>
      </c>
      <c r="L73" s="8">
        <v>437.71669541876059</v>
      </c>
      <c r="M73" s="8">
        <v>384.05500804730769</v>
      </c>
      <c r="N73" s="8">
        <v>341.21510238664462</v>
      </c>
      <c r="O73" s="8">
        <v>308.3876652935478</v>
      </c>
      <c r="P73" s="8">
        <v>253.39640808505379</v>
      </c>
      <c r="Q73" s="8">
        <v>246.78059500997463</v>
      </c>
      <c r="R73" s="8">
        <v>213.56794549362033</v>
      </c>
      <c r="S73" s="8">
        <v>228.17324962610564</v>
      </c>
      <c r="T73" s="8">
        <v>184.28265238478568</v>
      </c>
      <c r="U73" s="8">
        <v>193.15745338310595</v>
      </c>
      <c r="V73" s="8">
        <v>171.44535334037982</v>
      </c>
      <c r="W73" s="8">
        <v>194.78121468208184</v>
      </c>
      <c r="X73" s="8">
        <v>222.33231308256634</v>
      </c>
      <c r="Y73" s="8">
        <v>206.18463176997241</v>
      </c>
      <c r="Z73" s="8">
        <v>205.49814250398825</v>
      </c>
      <c r="AA73" s="8">
        <v>185.09212624006636</v>
      </c>
    </row>
    <row r="74" spans="1:27">
      <c r="A74" s="16" t="s">
        <v>25</v>
      </c>
      <c r="B74" s="16" t="s">
        <v>8</v>
      </c>
      <c r="C74" s="8">
        <v>144.74720754652452</v>
      </c>
      <c r="D74" s="8">
        <v>169.41708679146677</v>
      </c>
      <c r="E74" s="8">
        <v>141.34957688244091</v>
      </c>
      <c r="F74" s="8">
        <v>143.94019974085953</v>
      </c>
      <c r="G74" s="8">
        <v>134.03312685281614</v>
      </c>
      <c r="H74" s="8">
        <v>127.10944400941993</v>
      </c>
      <c r="I74" s="8">
        <v>117.44154833086606</v>
      </c>
      <c r="J74" s="8">
        <v>106.49110886458404</v>
      </c>
      <c r="K74" s="8">
        <v>98.556952783638096</v>
      </c>
      <c r="L74" s="8">
        <v>93.447092660715271</v>
      </c>
      <c r="M74" s="8">
        <v>92.893905126379849</v>
      </c>
      <c r="N74" s="8">
        <v>78.464641486702945</v>
      </c>
      <c r="O74" s="8">
        <v>77.902482994244039</v>
      </c>
      <c r="P74" s="8">
        <v>72.030671392601249</v>
      </c>
      <c r="Q74" s="8">
        <v>68.906157799401001</v>
      </c>
      <c r="R74" s="8">
        <v>63.033135409215681</v>
      </c>
      <c r="S74" s="8">
        <v>57.541254185934214</v>
      </c>
      <c r="T74" s="8">
        <v>133.35350329409252</v>
      </c>
      <c r="U74" s="8">
        <v>154.35192986698709</v>
      </c>
      <c r="V74" s="8">
        <v>151.13003029327962</v>
      </c>
      <c r="W74" s="8">
        <v>119.92085541676764</v>
      </c>
      <c r="X74" s="8">
        <v>107.96830559527501</v>
      </c>
      <c r="Y74" s="8">
        <v>99.348817291752553</v>
      </c>
      <c r="Z74" s="8">
        <v>87.640804437452019</v>
      </c>
      <c r="AA74" s="8">
        <v>92.431895934782773</v>
      </c>
    </row>
    <row r="75" spans="1:27">
      <c r="A75" s="16" t="s">
        <v>25</v>
      </c>
      <c r="B75" s="16" t="s">
        <v>83</v>
      </c>
      <c r="C75" s="8">
        <v>17.858323090517001</v>
      </c>
      <c r="D75" s="8">
        <v>16.274980099760398</v>
      </c>
      <c r="E75" s="8">
        <v>14.328614455706001</v>
      </c>
      <c r="F75" s="8">
        <v>87.85727723837941</v>
      </c>
      <c r="G75" s="8">
        <v>95.85720833712999</v>
      </c>
      <c r="H75" s="8">
        <v>86.385065770620997</v>
      </c>
      <c r="I75" s="8">
        <v>86.180272581065708</v>
      </c>
      <c r="J75" s="8">
        <v>81.088946628487989</v>
      </c>
      <c r="K75" s="8">
        <v>75.189826332185007</v>
      </c>
      <c r="L75" s="8">
        <v>72.289514105633003</v>
      </c>
      <c r="M75" s="8">
        <v>71.324342510744899</v>
      </c>
      <c r="N75" s="8">
        <v>66.420984981305097</v>
      </c>
      <c r="O75" s="8">
        <v>64.066198591688007</v>
      </c>
      <c r="P75" s="8">
        <v>60.618529807965302</v>
      </c>
      <c r="Q75" s="8">
        <v>55.123042366657003</v>
      </c>
      <c r="R75" s="8">
        <v>88.876510727581007</v>
      </c>
      <c r="S75" s="8">
        <v>82.190104930540286</v>
      </c>
      <c r="T75" s="8">
        <v>108.67197723023361</v>
      </c>
      <c r="U75" s="8">
        <v>106.0541379912633</v>
      </c>
      <c r="V75" s="8">
        <v>102.12578033005401</v>
      </c>
      <c r="W75" s="8">
        <v>91.451151148332499</v>
      </c>
      <c r="X75" s="8">
        <v>85.463872134927087</v>
      </c>
      <c r="Y75" s="8">
        <v>79.123269189692593</v>
      </c>
      <c r="Z75" s="8">
        <v>50.481196088981001</v>
      </c>
      <c r="AA75" s="8">
        <v>97.194367298677406</v>
      </c>
    </row>
    <row r="76" spans="1:27">
      <c r="A76" s="16" t="s">
        <v>25</v>
      </c>
      <c r="B76" s="16" t="s">
        <v>192</v>
      </c>
      <c r="C76" s="8">
        <v>0</v>
      </c>
      <c r="D76" s="8">
        <v>0</v>
      </c>
      <c r="E76" s="8">
        <v>9.2073725000000005E-7</v>
      </c>
      <c r="F76" s="8">
        <v>1.4116108399999999E-6</v>
      </c>
      <c r="G76" s="8">
        <v>1.7209118599999999E-6</v>
      </c>
      <c r="H76" s="8">
        <v>1.6290366300000001E-6</v>
      </c>
      <c r="I76" s="8">
        <v>1.5015615E-6</v>
      </c>
      <c r="J76" s="8">
        <v>1.4036572E-6</v>
      </c>
      <c r="K76" s="8">
        <v>1.3829379999999999E-6</v>
      </c>
      <c r="L76" s="8">
        <v>1.33397886E-6</v>
      </c>
      <c r="M76" s="8">
        <v>1.3268620999999999E-6</v>
      </c>
      <c r="N76" s="8">
        <v>1.3347790399999999E-6</v>
      </c>
      <c r="O76" s="8">
        <v>1.2462939599999999E-6</v>
      </c>
      <c r="P76" s="8">
        <v>1.1812033000000001E-6</v>
      </c>
      <c r="Q76" s="8">
        <v>1.15781847E-6</v>
      </c>
      <c r="R76" s="8">
        <v>1.27688704E-6</v>
      </c>
      <c r="S76" s="8">
        <v>1.1907872900000002E-6</v>
      </c>
      <c r="T76" s="8">
        <v>1.3547558300000002E-6</v>
      </c>
      <c r="U76" s="8">
        <v>1.4331503500000002E-6</v>
      </c>
      <c r="V76" s="8">
        <v>1.34403719E-6</v>
      </c>
      <c r="W76" s="8">
        <v>1.3307721E-6</v>
      </c>
      <c r="X76" s="8">
        <v>1.2850915700000001E-6</v>
      </c>
      <c r="Y76" s="8">
        <v>1.3654919400000001E-6</v>
      </c>
      <c r="Z76" s="8">
        <v>1.2948035099999999E-6</v>
      </c>
      <c r="AA76" s="8">
        <v>1.3895949499999999E-6</v>
      </c>
    </row>
    <row r="77" spans="1:27">
      <c r="A77" s="16" t="s">
        <v>25</v>
      </c>
      <c r="B77" s="16" t="s">
        <v>15</v>
      </c>
      <c r="C77" s="8">
        <v>5.0773599999999997</v>
      </c>
      <c r="D77" s="8">
        <v>4.6531904000000006</v>
      </c>
      <c r="E77" s="8">
        <v>4.1640879999999996</v>
      </c>
      <c r="F77" s="8">
        <v>3.3205398000000002</v>
      </c>
      <c r="G77" s="8">
        <v>3.6175329999999999</v>
      </c>
      <c r="H77" s="8">
        <v>3.647103</v>
      </c>
      <c r="I77" s="8">
        <v>3.7476480000000003</v>
      </c>
      <c r="J77" s="8">
        <v>3.629937</v>
      </c>
      <c r="K77" s="8">
        <v>3.4206316000000001</v>
      </c>
      <c r="L77" s="8">
        <v>3.4944087000000001</v>
      </c>
      <c r="M77" s="8">
        <v>3.4657559</v>
      </c>
      <c r="N77" s="8">
        <v>3.363051</v>
      </c>
      <c r="O77" s="8">
        <v>3.3346826000000003</v>
      </c>
      <c r="P77" s="8">
        <v>3.2241082000000003</v>
      </c>
      <c r="Q77" s="8">
        <v>3.1179937</v>
      </c>
      <c r="R77" s="8">
        <v>3.1125984</v>
      </c>
      <c r="S77" s="8">
        <v>3.0303645000000001</v>
      </c>
      <c r="T77" s="8">
        <v>2.9072222000000001</v>
      </c>
      <c r="U77" s="8">
        <v>2.8845212</v>
      </c>
      <c r="V77" s="8">
        <v>2.8389538999999999</v>
      </c>
      <c r="W77" s="8">
        <v>2.7744097000000001</v>
      </c>
      <c r="X77" s="8">
        <v>2.7323123000000002</v>
      </c>
      <c r="Y77" s="8">
        <v>2.6429495000000003</v>
      </c>
      <c r="Z77" s="8">
        <v>2.5675239999999997</v>
      </c>
      <c r="AA77" s="8">
        <v>2.4788175999999997</v>
      </c>
    </row>
    <row r="78" spans="1:27">
      <c r="A78" s="77" t="s">
        <v>82</v>
      </c>
      <c r="B78" s="77"/>
      <c r="C78" s="67">
        <v>10702.529557475875</v>
      </c>
      <c r="D78" s="67">
        <v>3562.211758097063</v>
      </c>
      <c r="E78" s="67">
        <v>14059.238836176844</v>
      </c>
      <c r="F78" s="67">
        <v>32448.602420953986</v>
      </c>
      <c r="G78" s="67">
        <v>18031.100284561049</v>
      </c>
      <c r="H78" s="67">
        <v>15369.466483232931</v>
      </c>
      <c r="I78" s="67">
        <v>18206.398123454601</v>
      </c>
      <c r="J78" s="67">
        <v>16426.125595463349</v>
      </c>
      <c r="K78" s="67">
        <v>5748.2492827036376</v>
      </c>
      <c r="L78" s="67">
        <v>2623.7861728004468</v>
      </c>
      <c r="M78" s="67">
        <v>3278.9460429503979</v>
      </c>
      <c r="N78" s="67">
        <v>3082.9325616287761</v>
      </c>
      <c r="O78" s="67">
        <v>3748.0604566967891</v>
      </c>
      <c r="P78" s="67">
        <v>4003.4265828170483</v>
      </c>
      <c r="Q78" s="67">
        <v>4472.2227980206135</v>
      </c>
      <c r="R78" s="67">
        <v>5249.8345520639987</v>
      </c>
      <c r="S78" s="67">
        <v>5461.5650406568229</v>
      </c>
      <c r="T78" s="67">
        <v>5604.2139569966639</v>
      </c>
      <c r="U78" s="67">
        <v>2117.118896348481</v>
      </c>
      <c r="V78" s="67">
        <v>2443.5674384598224</v>
      </c>
      <c r="W78" s="67">
        <v>1937.1068678376862</v>
      </c>
      <c r="X78" s="67">
        <v>2241.224768376539</v>
      </c>
      <c r="Y78" s="67">
        <v>2075.2379324806343</v>
      </c>
      <c r="Z78" s="67">
        <v>1907.8950900358986</v>
      </c>
      <c r="AA78" s="67">
        <v>1714.4992123653949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4.8884949999999995E-6</v>
      </c>
      <c r="D83" s="8">
        <v>4.5893545999999993E-6</v>
      </c>
      <c r="E83" s="8">
        <v>4.3023853000000001E-6</v>
      </c>
      <c r="F83" s="8">
        <v>3.1138822000000002E-6</v>
      </c>
      <c r="G83" s="8">
        <v>9.6259119999999999E-6</v>
      </c>
      <c r="H83" s="8">
        <v>9.2737179999999999E-6</v>
      </c>
      <c r="I83" s="8">
        <v>1.0210079999999999E-5</v>
      </c>
      <c r="J83" s="8">
        <v>9.9073170000000007E-6</v>
      </c>
      <c r="K83" s="8">
        <v>1.0088138E-5</v>
      </c>
      <c r="L83" s="8">
        <v>9.4421910000000012E-6</v>
      </c>
      <c r="M83" s="8">
        <v>9.1788150000000003E-6</v>
      </c>
      <c r="N83" s="8">
        <v>1.0008799E-5</v>
      </c>
      <c r="O83" s="8">
        <v>9.6153579999999996E-6</v>
      </c>
      <c r="P83" s="8">
        <v>1.0251391E-5</v>
      </c>
      <c r="Q83" s="8">
        <v>1.0011498E-5</v>
      </c>
      <c r="R83" s="8">
        <v>1.1105958E-5</v>
      </c>
      <c r="S83" s="8">
        <v>1.0766793000000001E-5</v>
      </c>
      <c r="T83" s="8">
        <v>1.2179191000000001E-5</v>
      </c>
      <c r="U83" s="8">
        <v>1.2511546999999999E-5</v>
      </c>
      <c r="V83" s="8">
        <v>1.174665E-5</v>
      </c>
      <c r="W83" s="8">
        <v>1.2221038999999999E-5</v>
      </c>
      <c r="X83" s="8">
        <v>1.1471880999999999E-5</v>
      </c>
      <c r="Y83" s="8">
        <v>1.3084851999999999E-5</v>
      </c>
      <c r="Z83" s="8">
        <v>1.2416340999999999E-5</v>
      </c>
      <c r="AA83" s="8">
        <v>1.2735374000000001E-5</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2.73864204E-5</v>
      </c>
      <c r="D85" s="8">
        <v>2.6503388600000001E-5</v>
      </c>
      <c r="E85" s="8">
        <v>2.7210693000000001E-5</v>
      </c>
      <c r="F85" s="8">
        <v>0.6530255969677401</v>
      </c>
      <c r="G85" s="8">
        <v>19.467712043731701</v>
      </c>
      <c r="H85" s="8">
        <v>0.2216977173718</v>
      </c>
      <c r="I85" s="8">
        <v>14.692106623844298</v>
      </c>
      <c r="J85" s="8">
        <v>21.813529333564698</v>
      </c>
      <c r="K85" s="8">
        <v>105.27004388902139</v>
      </c>
      <c r="L85" s="8">
        <v>34.849092391838504</v>
      </c>
      <c r="M85" s="8">
        <v>54.892884149133991</v>
      </c>
      <c r="N85" s="8">
        <v>122.270743690321</v>
      </c>
      <c r="O85" s="8">
        <v>202.09288423158449</v>
      </c>
      <c r="P85" s="8">
        <v>250.63388360285299</v>
      </c>
      <c r="Q85" s="8">
        <v>88.446704308784305</v>
      </c>
      <c r="R85" s="8">
        <v>127.2412504228413</v>
      </c>
      <c r="S85" s="8">
        <v>104.23308542717001</v>
      </c>
      <c r="T85" s="8">
        <v>98.524179113024999</v>
      </c>
      <c r="U85" s="8">
        <v>32.883484029904999</v>
      </c>
      <c r="V85" s="8">
        <v>38.340861178976994</v>
      </c>
      <c r="W85" s="8">
        <v>44.510800506183003</v>
      </c>
      <c r="X85" s="8">
        <v>94.817889014357988</v>
      </c>
      <c r="Y85" s="8">
        <v>125.00291604312801</v>
      </c>
      <c r="Z85" s="8">
        <v>136.57833488474148</v>
      </c>
      <c r="AA85" s="8">
        <v>2.0831566000000003E-5</v>
      </c>
    </row>
    <row r="86" spans="1:27">
      <c r="A86" s="16" t="s">
        <v>26</v>
      </c>
      <c r="B86" s="16" t="s">
        <v>2</v>
      </c>
      <c r="C86" s="8">
        <v>53869.543699999995</v>
      </c>
      <c r="D86" s="8">
        <v>44824.7569</v>
      </c>
      <c r="E86" s="8">
        <v>45648.239249999991</v>
      </c>
      <c r="F86" s="8">
        <v>46067.585899999998</v>
      </c>
      <c r="G86" s="8">
        <v>55984.562199999993</v>
      </c>
      <c r="H86" s="8">
        <v>47304.202649999999</v>
      </c>
      <c r="I86" s="8">
        <v>49142.736060000003</v>
      </c>
      <c r="J86" s="8">
        <v>45167.660900000003</v>
      </c>
      <c r="K86" s="8">
        <v>39924.851279999995</v>
      </c>
      <c r="L86" s="8">
        <v>31817.838740000003</v>
      </c>
      <c r="M86" s="8">
        <v>30571.066280000003</v>
      </c>
      <c r="N86" s="8">
        <v>33116.996999999996</v>
      </c>
      <c r="O86" s="8">
        <v>29089.155999999999</v>
      </c>
      <c r="P86" s="8">
        <v>25847.486359999999</v>
      </c>
      <c r="Q86" s="8">
        <v>21739.950690000001</v>
      </c>
      <c r="R86" s="8">
        <v>23104.671440000002</v>
      </c>
      <c r="S86" s="8">
        <v>23278.40768</v>
      </c>
      <c r="T86" s="8">
        <v>21588.593070000003</v>
      </c>
      <c r="U86" s="8">
        <v>18322.571619999999</v>
      </c>
      <c r="V86" s="8">
        <v>18149.426470000002</v>
      </c>
      <c r="W86" s="8">
        <v>18671.576290000005</v>
      </c>
      <c r="X86" s="8">
        <v>17938.705779999997</v>
      </c>
      <c r="Y86" s="8">
        <v>15896.276709999998</v>
      </c>
      <c r="Z86" s="8">
        <v>14299.964340000002</v>
      </c>
      <c r="AA86" s="8">
        <v>14171.067230000002</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271.5417091199846</v>
      </c>
      <c r="D88" s="8">
        <v>361.82126279009447</v>
      </c>
      <c r="E88" s="8">
        <v>353.1392199275781</v>
      </c>
      <c r="F88" s="8">
        <v>445.4249242189382</v>
      </c>
      <c r="G88" s="8">
        <v>415.97602959046344</v>
      </c>
      <c r="H88" s="8">
        <v>429.83327015109631</v>
      </c>
      <c r="I88" s="8">
        <v>409.59239641236297</v>
      </c>
      <c r="J88" s="8">
        <v>382.62187896316709</v>
      </c>
      <c r="K88" s="8">
        <v>366.72809923160281</v>
      </c>
      <c r="L88" s="8">
        <v>331.64105626555073</v>
      </c>
      <c r="M88" s="8">
        <v>354.75961762761858</v>
      </c>
      <c r="N88" s="8">
        <v>328.33047462900436</v>
      </c>
      <c r="O88" s="8">
        <v>322.15382738555792</v>
      </c>
      <c r="P88" s="8">
        <v>275.03037910077859</v>
      </c>
      <c r="Q88" s="8">
        <v>262.92731001414847</v>
      </c>
      <c r="R88" s="8">
        <v>263.27015648865921</v>
      </c>
      <c r="S88" s="8">
        <v>251.48152782509649</v>
      </c>
      <c r="T88" s="8">
        <v>256.35273948196152</v>
      </c>
      <c r="U88" s="8">
        <v>236.32292037575573</v>
      </c>
      <c r="V88" s="8">
        <v>241.47922807486989</v>
      </c>
      <c r="W88" s="8">
        <v>218.5374149809993</v>
      </c>
      <c r="X88" s="8">
        <v>214.61217129983771</v>
      </c>
      <c r="Y88" s="8">
        <v>181.63367962056734</v>
      </c>
      <c r="Z88" s="8">
        <v>181.0436665540939</v>
      </c>
      <c r="AA88" s="8">
        <v>160.61525813626619</v>
      </c>
    </row>
    <row r="89" spans="1:27">
      <c r="A89" s="16" t="s">
        <v>26</v>
      </c>
      <c r="B89" s="16" t="s">
        <v>8</v>
      </c>
      <c r="C89" s="8">
        <v>3.09954994E-7</v>
      </c>
      <c r="D89" s="8">
        <v>3.62019282E-7</v>
      </c>
      <c r="E89" s="8">
        <v>3.6561508000000001E-7</v>
      </c>
      <c r="F89" s="8">
        <v>4.6927394000000002E-7</v>
      </c>
      <c r="G89" s="8">
        <v>4.74477696E-7</v>
      </c>
      <c r="H89" s="8">
        <v>6.0392159400000004E-7</v>
      </c>
      <c r="I89" s="8">
        <v>7.0122625999999992E-7</v>
      </c>
      <c r="J89" s="8">
        <v>7.6405061600000003E-7</v>
      </c>
      <c r="K89" s="8">
        <v>6.3257103999999997E-7</v>
      </c>
      <c r="L89" s="8">
        <v>5.9789499000000006E-7</v>
      </c>
      <c r="M89" s="8">
        <v>5.6307183599999996E-7</v>
      </c>
      <c r="N89" s="8">
        <v>4.8720956000000003E-7</v>
      </c>
      <c r="O89" s="8">
        <v>4.7768178499999999E-7</v>
      </c>
      <c r="P89" s="8">
        <v>6.5563494399999994E-7</v>
      </c>
      <c r="Q89" s="8">
        <v>5.8487603399999999E-7</v>
      </c>
      <c r="R89" s="8">
        <v>6.0559352599999999E-7</v>
      </c>
      <c r="S89" s="8">
        <v>6.9679859000000001E-7</v>
      </c>
      <c r="T89" s="8">
        <v>6.6347374000000001E-7</v>
      </c>
      <c r="U89" s="8">
        <v>6.6368101999999997E-7</v>
      </c>
      <c r="V89" s="8">
        <v>6.2305246999999997E-7</v>
      </c>
      <c r="W89" s="8">
        <v>5.7226807000000002E-7</v>
      </c>
      <c r="X89" s="8">
        <v>5.6013488000000005E-7</v>
      </c>
      <c r="Y89" s="8">
        <v>6.3695706000000009E-7</v>
      </c>
      <c r="Z89" s="8">
        <v>5.6588193000000005E-7</v>
      </c>
      <c r="AA89" s="8">
        <v>5.9382045E-7</v>
      </c>
    </row>
    <row r="90" spans="1:27">
      <c r="A90" s="16" t="s">
        <v>26</v>
      </c>
      <c r="B90" s="16" t="s">
        <v>83</v>
      </c>
      <c r="C90" s="8">
        <v>2.0000605100000002E-5</v>
      </c>
      <c r="D90" s="8">
        <v>1.9554487700000006E-5</v>
      </c>
      <c r="E90" s="8">
        <v>1.8256828999999997E-5</v>
      </c>
      <c r="F90" s="8">
        <v>1.7344885500000001E-5</v>
      </c>
      <c r="G90" s="8">
        <v>4.0050428024099999E-2</v>
      </c>
      <c r="H90" s="8">
        <v>9.4280311093300012E-2</v>
      </c>
      <c r="I90" s="8">
        <v>0.1767867634236</v>
      </c>
      <c r="J90" s="8">
        <v>0.26555192611890005</v>
      </c>
      <c r="K90" s="8">
        <v>0.42352457897100004</v>
      </c>
      <c r="L90" s="8">
        <v>0.52088203368039998</v>
      </c>
      <c r="M90" s="8">
        <v>0.68678485106859999</v>
      </c>
      <c r="N90" s="8">
        <v>0.73343389395499992</v>
      </c>
      <c r="O90" s="8">
        <v>0.85760774227600001</v>
      </c>
      <c r="P90" s="8">
        <v>0.93132261273780004</v>
      </c>
      <c r="Q90" s="8">
        <v>0.98680095805319989</v>
      </c>
      <c r="R90" s="8">
        <v>1.3009674791545001</v>
      </c>
      <c r="S90" s="8">
        <v>1.3489412832457</v>
      </c>
      <c r="T90" s="8">
        <v>1.3278017721036</v>
      </c>
      <c r="U90" s="8">
        <v>1.5757309208007002</v>
      </c>
      <c r="V90" s="8">
        <v>1.7252081222405</v>
      </c>
      <c r="W90" s="8">
        <v>1.7368319110040003</v>
      </c>
      <c r="X90" s="8">
        <v>1.8942256163086999</v>
      </c>
      <c r="Y90" s="8">
        <v>2.0476549912898001</v>
      </c>
      <c r="Z90" s="8">
        <v>2.0799831314370003</v>
      </c>
      <c r="AA90" s="8">
        <v>2.1194450978518997</v>
      </c>
    </row>
    <row r="91" spans="1:27">
      <c r="A91" s="16" t="s">
        <v>26</v>
      </c>
      <c r="B91" s="16" t="s">
        <v>192</v>
      </c>
      <c r="C91" s="8">
        <v>0</v>
      </c>
      <c r="D91" s="8">
        <v>0</v>
      </c>
      <c r="E91" s="8">
        <v>5.5030231E-6</v>
      </c>
      <c r="F91" s="8">
        <v>5.2426746E-6</v>
      </c>
      <c r="G91" s="8">
        <v>5.8952327999999995E-6</v>
      </c>
      <c r="H91" s="8">
        <v>5.7350579999999996E-6</v>
      </c>
      <c r="I91" s="8">
        <v>6.6518341E-6</v>
      </c>
      <c r="J91" s="8">
        <v>6.5638595E-6</v>
      </c>
      <c r="K91" s="8">
        <v>8.3456258999999997E-6</v>
      </c>
      <c r="L91" s="8">
        <v>8.0720019000000005E-6</v>
      </c>
      <c r="M91" s="8">
        <v>9.1717449000000005E-6</v>
      </c>
      <c r="N91" s="8">
        <v>1.06250073E-5</v>
      </c>
      <c r="O91" s="8">
        <v>1.37208854E-5</v>
      </c>
      <c r="P91" s="8">
        <v>1.2747246399999999E-5</v>
      </c>
      <c r="Q91" s="8">
        <v>1.4160235199999999E-5</v>
      </c>
      <c r="R91" s="8">
        <v>22.007296726904201</v>
      </c>
      <c r="S91" s="8">
        <v>39.336830939322901</v>
      </c>
      <c r="T91" s="8">
        <v>50.734005070676893</v>
      </c>
      <c r="U91" s="8">
        <v>50.795598058406803</v>
      </c>
      <c r="V91" s="8">
        <v>45.132805169018205</v>
      </c>
      <c r="W91" s="8">
        <v>39.2852796078596</v>
      </c>
      <c r="X91" s="8">
        <v>41.108953458431401</v>
      </c>
      <c r="Y91" s="8">
        <v>36.466235343408101</v>
      </c>
      <c r="Z91" s="8">
        <v>34.351272294642897</v>
      </c>
      <c r="AA91" s="8">
        <v>42.136663359365201</v>
      </c>
    </row>
    <row r="92" spans="1:27">
      <c r="A92" s="16" t="s">
        <v>26</v>
      </c>
      <c r="B92" s="16" t="s">
        <v>15</v>
      </c>
      <c r="C92" s="8">
        <v>0.15492709999999998</v>
      </c>
      <c r="D92" s="8">
        <v>0.18755913000000002</v>
      </c>
      <c r="E92" s="8">
        <v>0.16508191999999999</v>
      </c>
      <c r="F92" s="8">
        <v>0.22285358</v>
      </c>
      <c r="G92" s="8">
        <v>0.27212457000000001</v>
      </c>
      <c r="H92" s="8">
        <v>0.29634088000000003</v>
      </c>
      <c r="I92" s="8">
        <v>0.3236773</v>
      </c>
      <c r="J92" s="8">
        <v>0.32560577000000002</v>
      </c>
      <c r="K92" s="8">
        <v>0.39017844000000002</v>
      </c>
      <c r="L92" s="8">
        <v>0.36723239999999996</v>
      </c>
      <c r="M92" s="8">
        <v>0.42180139999999999</v>
      </c>
      <c r="N92" s="8">
        <v>0.39562484999999997</v>
      </c>
      <c r="O92" s="8">
        <v>0.40024936</v>
      </c>
      <c r="P92" s="8">
        <v>0.380241</v>
      </c>
      <c r="Q92" s="8">
        <v>0.34861327999999997</v>
      </c>
      <c r="R92" s="8">
        <v>0.38108861999999999</v>
      </c>
      <c r="S92" s="8">
        <v>0.33641850000000001</v>
      </c>
      <c r="T92" s="8">
        <v>0.29147503999999996</v>
      </c>
      <c r="U92" s="8">
        <v>0.29808364999999998</v>
      </c>
      <c r="V92" s="8">
        <v>0.32182250000000001</v>
      </c>
      <c r="W92" s="8">
        <v>0.29882882999999999</v>
      </c>
      <c r="X92" s="8">
        <v>0.29848955999999999</v>
      </c>
      <c r="Y92" s="8">
        <v>0.31152829999999998</v>
      </c>
      <c r="Z92" s="8">
        <v>0.29587252999999997</v>
      </c>
      <c r="AA92" s="8">
        <v>0.28034390000000003</v>
      </c>
    </row>
    <row r="93" spans="1:27">
      <c r="A93" s="77" t="s">
        <v>82</v>
      </c>
      <c r="B93" s="77"/>
      <c r="C93" s="67">
        <v>54141.240388805454</v>
      </c>
      <c r="D93" s="67">
        <v>45186.765772929342</v>
      </c>
      <c r="E93" s="67">
        <v>46001.543607486121</v>
      </c>
      <c r="F93" s="67">
        <v>46513.886729566628</v>
      </c>
      <c r="G93" s="67">
        <v>56420.318132627843</v>
      </c>
      <c r="H93" s="67">
        <v>47734.648254672255</v>
      </c>
      <c r="I93" s="67">
        <v>49567.521044662783</v>
      </c>
      <c r="J93" s="67">
        <v>45572.687483228074</v>
      </c>
      <c r="K93" s="67">
        <v>40397.663145205923</v>
      </c>
      <c r="L93" s="67">
        <v>32185.21702120316</v>
      </c>
      <c r="M93" s="67">
        <v>30981.827386941459</v>
      </c>
      <c r="N93" s="67">
        <v>33568.727298184298</v>
      </c>
      <c r="O93" s="67">
        <v>29614.660592533342</v>
      </c>
      <c r="P93" s="67">
        <v>26374.462209970639</v>
      </c>
      <c r="Q93" s="67">
        <v>22092.660143317593</v>
      </c>
      <c r="R93" s="67">
        <v>23518.87221144911</v>
      </c>
      <c r="S93" s="67">
        <v>23675.144495438428</v>
      </c>
      <c r="T93" s="67">
        <v>21995.823283320435</v>
      </c>
      <c r="U93" s="67">
        <v>18644.447450210097</v>
      </c>
      <c r="V93" s="67">
        <v>18476.426407414805</v>
      </c>
      <c r="W93" s="67">
        <v>18975.945458629354</v>
      </c>
      <c r="X93" s="67">
        <v>18291.437520980951</v>
      </c>
      <c r="Y93" s="67">
        <v>16241.738738020202</v>
      </c>
      <c r="Z93" s="67">
        <v>14654.313482377142</v>
      </c>
      <c r="AA93" s="67">
        <v>14376.218974654244</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208</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8">
        <v>142.69368915999999</v>
      </c>
      <c r="D98" s="8">
        <v>131.75314780000002</v>
      </c>
      <c r="E98" s="8">
        <v>116.92675979000001</v>
      </c>
      <c r="F98" s="8">
        <v>92.797848690999984</v>
      </c>
      <c r="G98" s="8">
        <v>100.97481074</v>
      </c>
      <c r="H98" s="8">
        <v>98.818612500000015</v>
      </c>
      <c r="I98" s="8">
        <v>106.18968536400001</v>
      </c>
      <c r="J98" s="8">
        <v>109.97560046999999</v>
      </c>
      <c r="K98" s="8">
        <v>114.798887951</v>
      </c>
      <c r="L98" s="8">
        <v>119.19423616499999</v>
      </c>
      <c r="M98" s="8">
        <v>128.48928966</v>
      </c>
      <c r="N98" s="8">
        <v>134.62849907000003</v>
      </c>
      <c r="O98" s="8">
        <v>141.70621383400001</v>
      </c>
      <c r="P98" s="8">
        <v>147.38631813499998</v>
      </c>
      <c r="Q98" s="8">
        <v>146.163601895</v>
      </c>
      <c r="R98" s="8">
        <v>155.89563989999999</v>
      </c>
      <c r="S98" s="8">
        <v>163.19320912200001</v>
      </c>
      <c r="T98" s="8">
        <v>163.65392777999998</v>
      </c>
      <c r="U98" s="8">
        <v>174.30288863000001</v>
      </c>
      <c r="V98" s="8">
        <v>183.43453716000002</v>
      </c>
      <c r="W98" s="8">
        <v>180.83618938999999</v>
      </c>
      <c r="X98" s="8">
        <v>194.0999147</v>
      </c>
      <c r="Y98" s="8">
        <v>195.52713047999998</v>
      </c>
      <c r="Z98" s="8">
        <v>195.6642272</v>
      </c>
      <c r="AA98" s="8">
        <v>191.70441675000001</v>
      </c>
    </row>
    <row r="99" spans="1:27">
      <c r="A99" s="16" t="s">
        <v>16</v>
      </c>
      <c r="B99" s="16" t="s">
        <v>193</v>
      </c>
      <c r="C99" s="8">
        <v>26776.429443423509</v>
      </c>
      <c r="D99" s="8">
        <v>25848.159843711692</v>
      </c>
      <c r="E99" s="8">
        <v>25795.098540878887</v>
      </c>
      <c r="F99" s="8">
        <v>25878.27006429145</v>
      </c>
      <c r="G99" s="8">
        <v>48424.898743661579</v>
      </c>
      <c r="H99" s="8">
        <v>42528.174904541775</v>
      </c>
      <c r="I99" s="8">
        <v>44227.94704175424</v>
      </c>
      <c r="J99" s="8">
        <v>42503.226339882458</v>
      </c>
      <c r="K99" s="8">
        <v>37071.744009288959</v>
      </c>
      <c r="L99" s="8">
        <v>36466.306253193688</v>
      </c>
      <c r="M99" s="8">
        <v>37936.256649698487</v>
      </c>
      <c r="N99" s="8">
        <v>33435.448645892131</v>
      </c>
      <c r="O99" s="8">
        <v>29629.844205297788</v>
      </c>
      <c r="P99" s="8">
        <v>28909.729326053355</v>
      </c>
      <c r="Q99" s="8">
        <v>24243.713374542189</v>
      </c>
      <c r="R99" s="8">
        <v>24812.654042709328</v>
      </c>
      <c r="S99" s="8">
        <v>22928.919937221544</v>
      </c>
      <c r="T99" s="8">
        <v>19668.666156828906</v>
      </c>
      <c r="U99" s="8">
        <v>21070.364600784174</v>
      </c>
      <c r="V99" s="8">
        <v>19752.400156317301</v>
      </c>
      <c r="W99" s="8">
        <v>15238.193664597975</v>
      </c>
      <c r="X99" s="8">
        <v>13153.786797091001</v>
      </c>
      <c r="Y99" s="8">
        <v>13124.293129664646</v>
      </c>
      <c r="Z99" s="8">
        <v>11871.859839483961</v>
      </c>
      <c r="AA99" s="8">
        <v>11765.544458911261</v>
      </c>
    </row>
    <row r="100" spans="1:27">
      <c r="A100" s="16" t="s">
        <v>16</v>
      </c>
      <c r="B100" s="16" t="s">
        <v>93</v>
      </c>
      <c r="C100" s="8">
        <v>21.715120619999997</v>
      </c>
      <c r="D100" s="8">
        <v>22.7760131</v>
      </c>
      <c r="E100" s="8">
        <v>22.950812289999998</v>
      </c>
      <c r="F100" s="8">
        <v>20.563446879999997</v>
      </c>
      <c r="G100" s="8">
        <v>22.270414150000001</v>
      </c>
      <c r="H100" s="8">
        <v>22.401585869999998</v>
      </c>
      <c r="I100" s="8">
        <v>22.961219740000001</v>
      </c>
      <c r="J100" s="8">
        <v>22.823299599999999</v>
      </c>
      <c r="K100" s="8">
        <v>22.196949829999998</v>
      </c>
      <c r="L100" s="8">
        <v>21.782437949999998</v>
      </c>
      <c r="M100" s="8">
        <v>22.043264860000004</v>
      </c>
      <c r="N100" s="8">
        <v>22.065623600000002</v>
      </c>
      <c r="O100" s="8">
        <v>22.062922559999997</v>
      </c>
      <c r="P100" s="8">
        <v>21.976894679999997</v>
      </c>
      <c r="Q100" s="8">
        <v>21.187879340000002</v>
      </c>
      <c r="R100" s="8">
        <v>21.690429599999998</v>
      </c>
      <c r="S100" s="8">
        <v>21.623651039999999</v>
      </c>
      <c r="T100" s="8">
        <v>21.068353569999999</v>
      </c>
      <c r="U100" s="8">
        <v>21.434908880000002</v>
      </c>
      <c r="V100" s="8">
        <v>21.77852743</v>
      </c>
      <c r="W100" s="8">
        <v>21.320976460000001</v>
      </c>
      <c r="X100" s="8">
        <v>21.959010630000002</v>
      </c>
      <c r="Y100" s="8">
        <v>21.948903639999997</v>
      </c>
      <c r="Z100" s="8">
        <v>21.9647051</v>
      </c>
      <c r="AA100" s="8">
        <v>21.604019999999998</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8">
        <v>33.708450599999999</v>
      </c>
      <c r="D103" s="8">
        <v>32.403383000000005</v>
      </c>
      <c r="E103" s="8">
        <v>30.251057599999999</v>
      </c>
      <c r="F103" s="8">
        <v>26.065099499999999</v>
      </c>
      <c r="G103" s="8">
        <v>27.200574499999998</v>
      </c>
      <c r="H103" s="8">
        <v>28.4900482</v>
      </c>
      <c r="I103" s="8">
        <v>30.0697373</v>
      </c>
      <c r="J103" s="8">
        <v>32.267142</v>
      </c>
      <c r="K103" s="8">
        <v>34.279814299999998</v>
      </c>
      <c r="L103" s="8">
        <v>37.354472999999999</v>
      </c>
      <c r="M103" s="8">
        <v>38.826907500000004</v>
      </c>
      <c r="N103" s="8">
        <v>42.370434000000003</v>
      </c>
      <c r="O103" s="8">
        <v>45.520502</v>
      </c>
      <c r="P103" s="8">
        <v>48.647973</v>
      </c>
      <c r="Q103" s="8">
        <v>50.936509000000008</v>
      </c>
      <c r="R103" s="8">
        <v>54.049164999999995</v>
      </c>
      <c r="S103" s="8">
        <v>56.996912999999999</v>
      </c>
      <c r="T103" s="8">
        <v>58.818534</v>
      </c>
      <c r="U103" s="8">
        <v>63.022559999999999</v>
      </c>
      <c r="V103" s="8">
        <v>65.6810507</v>
      </c>
      <c r="W103" s="8">
        <v>64.561775999999995</v>
      </c>
      <c r="X103" s="8">
        <v>69.071175699999998</v>
      </c>
      <c r="Y103" s="8">
        <v>68.613278999999991</v>
      </c>
      <c r="Z103" s="8">
        <v>67.355419999999995</v>
      </c>
      <c r="AA103" s="8">
        <v>66.363925400000014</v>
      </c>
    </row>
    <row r="104" spans="1:27">
      <c r="A104" s="16" t="s">
        <v>22</v>
      </c>
      <c r="B104" s="16" t="s">
        <v>193</v>
      </c>
      <c r="C104" s="8">
        <v>18518.763899999998</v>
      </c>
      <c r="D104" s="8">
        <v>18099.7363</v>
      </c>
      <c r="E104" s="8">
        <v>19190.197499999998</v>
      </c>
      <c r="F104" s="8">
        <v>19760.197039999999</v>
      </c>
      <c r="G104" s="8">
        <v>44333.7189</v>
      </c>
      <c r="H104" s="8">
        <v>39788.193060000005</v>
      </c>
      <c r="I104" s="8">
        <v>40029.748500000002</v>
      </c>
      <c r="J104" s="8">
        <v>38233.624799999998</v>
      </c>
      <c r="K104" s="8">
        <v>33452.334459999998</v>
      </c>
      <c r="L104" s="8">
        <v>33388.025199999996</v>
      </c>
      <c r="M104" s="8">
        <v>34707.210799999993</v>
      </c>
      <c r="N104" s="8">
        <v>30182.203399999999</v>
      </c>
      <c r="O104" s="8">
        <v>26780.586960000001</v>
      </c>
      <c r="P104" s="8">
        <v>26118.923780000001</v>
      </c>
      <c r="Q104" s="8">
        <v>21951.61983</v>
      </c>
      <c r="R104" s="8">
        <v>22329.013199999998</v>
      </c>
      <c r="S104" s="8">
        <v>20545.6479</v>
      </c>
      <c r="T104" s="8">
        <v>17685.506219999999</v>
      </c>
      <c r="U104" s="8">
        <v>19052.422760000001</v>
      </c>
      <c r="V104" s="8">
        <v>17841.266019999999</v>
      </c>
      <c r="W104" s="8">
        <v>14050.12743</v>
      </c>
      <c r="X104" s="8">
        <v>11967.95066</v>
      </c>
      <c r="Y104" s="8">
        <v>12089.74029</v>
      </c>
      <c r="Z104" s="8">
        <v>10873.808300000001</v>
      </c>
      <c r="AA104" s="8">
        <v>10831.910719999998</v>
      </c>
    </row>
    <row r="105" spans="1:27">
      <c r="A105" s="16" t="s">
        <v>22</v>
      </c>
      <c r="B105" s="16" t="s">
        <v>93</v>
      </c>
      <c r="C105" s="8">
        <v>8.3995249999999988</v>
      </c>
      <c r="D105" s="8">
        <v>9.0837810000000001</v>
      </c>
      <c r="E105" s="8">
        <v>9.278459999999999</v>
      </c>
      <c r="F105" s="8">
        <v>8.3611229999999992</v>
      </c>
      <c r="G105" s="8">
        <v>8.5727980000000006</v>
      </c>
      <c r="H105" s="8">
        <v>8.6076455000000003</v>
      </c>
      <c r="I105" s="8">
        <v>8.4368870000000005</v>
      </c>
      <c r="J105" s="8">
        <v>8.290991</v>
      </c>
      <c r="K105" s="8">
        <v>7.8060969999999994</v>
      </c>
      <c r="L105" s="8">
        <v>7.4744159999999997</v>
      </c>
      <c r="M105" s="8">
        <v>7.2082075000000003</v>
      </c>
      <c r="N105" s="8">
        <v>7.3178549999999998</v>
      </c>
      <c r="O105" s="8">
        <v>7.2741430000000005</v>
      </c>
      <c r="P105" s="8">
        <v>7.2922725000000002</v>
      </c>
      <c r="Q105" s="8">
        <v>7.1275180000000002</v>
      </c>
      <c r="R105" s="8">
        <v>7.1120424999999994</v>
      </c>
      <c r="S105" s="8">
        <v>7.052467</v>
      </c>
      <c r="T105" s="8">
        <v>6.8978530000000005</v>
      </c>
      <c r="U105" s="8">
        <v>7.0007070000000002</v>
      </c>
      <c r="V105" s="8">
        <v>6.9971589999999999</v>
      </c>
      <c r="W105" s="8">
        <v>6.7996854999999998</v>
      </c>
      <c r="X105" s="8">
        <v>6.9735155999999998</v>
      </c>
      <c r="Y105" s="8">
        <v>6.8504350000000001</v>
      </c>
      <c r="Z105" s="8">
        <v>6.6692383</v>
      </c>
      <c r="AA105" s="8">
        <v>6.6678765000000002</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8">
        <v>17.267126700000002</v>
      </c>
      <c r="D108" s="8">
        <v>16.788027999999997</v>
      </c>
      <c r="E108" s="8">
        <v>16.217706</v>
      </c>
      <c r="F108" s="8">
        <v>13.4809696</v>
      </c>
      <c r="G108" s="8">
        <v>14.7392991</v>
      </c>
      <c r="H108" s="8">
        <v>16.050555500000002</v>
      </c>
      <c r="I108" s="8">
        <v>17.667195500000002</v>
      </c>
      <c r="J108" s="8">
        <v>19.1383212</v>
      </c>
      <c r="K108" s="8">
        <v>20.7232156</v>
      </c>
      <c r="L108" s="8">
        <v>23.1343341</v>
      </c>
      <c r="M108" s="8">
        <v>25.439400699999997</v>
      </c>
      <c r="N108" s="8">
        <v>27.665900399999998</v>
      </c>
      <c r="O108" s="8">
        <v>29.988566700000003</v>
      </c>
      <c r="P108" s="8">
        <v>32.271300199999999</v>
      </c>
      <c r="Q108" s="8">
        <v>34.472735199999995</v>
      </c>
      <c r="R108" s="8">
        <v>37.084814799999997</v>
      </c>
      <c r="S108" s="8">
        <v>39.294264699999999</v>
      </c>
      <c r="T108" s="8">
        <v>41.426640699999993</v>
      </c>
      <c r="U108" s="8">
        <v>43.5278949</v>
      </c>
      <c r="V108" s="8">
        <v>45.328361200000003</v>
      </c>
      <c r="W108" s="8">
        <v>46.339468600000004</v>
      </c>
      <c r="X108" s="8">
        <v>48.477598099999994</v>
      </c>
      <c r="Y108" s="8">
        <v>49.4857765</v>
      </c>
      <c r="Z108" s="8">
        <v>50.333324500000003</v>
      </c>
      <c r="AA108" s="8">
        <v>49.255740999999993</v>
      </c>
    </row>
    <row r="109" spans="1:27">
      <c r="A109" s="16" t="s">
        <v>23</v>
      </c>
      <c r="B109" s="16" t="s">
        <v>193</v>
      </c>
      <c r="C109" s="8">
        <v>8257.6655434235108</v>
      </c>
      <c r="D109" s="8">
        <v>7748.4235437116904</v>
      </c>
      <c r="E109" s="8">
        <v>6604.9010408788899</v>
      </c>
      <c r="F109" s="8">
        <v>6118.0730242914487</v>
      </c>
      <c r="G109" s="8">
        <v>4091.17984366158</v>
      </c>
      <c r="H109" s="8">
        <v>2739.9818445417718</v>
      </c>
      <c r="I109" s="8">
        <v>4198.1985417542401</v>
      </c>
      <c r="J109" s="8">
        <v>4269.6015398824611</v>
      </c>
      <c r="K109" s="8">
        <v>3619.4095492889619</v>
      </c>
      <c r="L109" s="8">
        <v>3078.2810531936957</v>
      </c>
      <c r="M109" s="8">
        <v>3229.0458496984938</v>
      </c>
      <c r="N109" s="8">
        <v>3253.2452458921339</v>
      </c>
      <c r="O109" s="8">
        <v>2849.2572452977874</v>
      </c>
      <c r="P109" s="8">
        <v>2790.8055460533542</v>
      </c>
      <c r="Q109" s="8">
        <v>2292.0935445421901</v>
      </c>
      <c r="R109" s="8">
        <v>2483.6408427093297</v>
      </c>
      <c r="S109" s="8">
        <v>2383.2720372215431</v>
      </c>
      <c r="T109" s="8">
        <v>1983.1599368289051</v>
      </c>
      <c r="U109" s="8">
        <v>2017.9418407841729</v>
      </c>
      <c r="V109" s="8">
        <v>1911.1341363173001</v>
      </c>
      <c r="W109" s="8">
        <v>1188.066234597974</v>
      </c>
      <c r="X109" s="8">
        <v>1185.8361370910002</v>
      </c>
      <c r="Y109" s="8">
        <v>1034.552839664645</v>
      </c>
      <c r="Z109" s="8">
        <v>998.05153948396003</v>
      </c>
      <c r="AA109" s="8">
        <v>933.633738911264</v>
      </c>
    </row>
    <row r="110" spans="1:27">
      <c r="A110" s="16" t="s">
        <v>23</v>
      </c>
      <c r="B110" s="16" t="s">
        <v>93</v>
      </c>
      <c r="C110" s="8">
        <v>3.1794843999999998</v>
      </c>
      <c r="D110" s="8">
        <v>3.8457397000000002</v>
      </c>
      <c r="E110" s="8">
        <v>4.4305024</v>
      </c>
      <c r="F110" s="8">
        <v>4.2747344000000007</v>
      </c>
      <c r="G110" s="8">
        <v>4.6610800000000001</v>
      </c>
      <c r="H110" s="8">
        <v>4.9287730000000005</v>
      </c>
      <c r="I110" s="8">
        <v>5.0365165999999997</v>
      </c>
      <c r="J110" s="8">
        <v>4.9891787000000001</v>
      </c>
      <c r="K110" s="8">
        <v>4.8836333000000005</v>
      </c>
      <c r="L110" s="8">
        <v>5.0181415999999999</v>
      </c>
      <c r="M110" s="8">
        <v>5.1216490000000006</v>
      </c>
      <c r="N110" s="8">
        <v>5.2151000000000005</v>
      </c>
      <c r="O110" s="8">
        <v>5.2492399999999995</v>
      </c>
      <c r="P110" s="8">
        <v>5.4026742999999993</v>
      </c>
      <c r="Q110" s="8">
        <v>5.4248516000000002</v>
      </c>
      <c r="R110" s="8">
        <v>5.4959550000000004</v>
      </c>
      <c r="S110" s="8">
        <v>5.5351875000000001</v>
      </c>
      <c r="T110" s="8">
        <v>5.5458726</v>
      </c>
      <c r="U110" s="8">
        <v>5.6030139999999999</v>
      </c>
      <c r="V110" s="8">
        <v>5.6537209999999991</v>
      </c>
      <c r="W110" s="8">
        <v>5.7153999999999998</v>
      </c>
      <c r="X110" s="8">
        <v>5.8081550000000002</v>
      </c>
      <c r="Y110" s="8">
        <v>5.8345259999999994</v>
      </c>
      <c r="Z110" s="8">
        <v>5.8952914999999999</v>
      </c>
      <c r="AA110" s="8">
        <v>5.8453945000000003</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8">
        <v>70.559980699999997</v>
      </c>
      <c r="D113" s="8">
        <v>63.180736430000003</v>
      </c>
      <c r="E113" s="8">
        <v>53.438228499999994</v>
      </c>
      <c r="F113" s="8">
        <v>39.343934049999994</v>
      </c>
      <c r="G113" s="8">
        <v>44.378459550000002</v>
      </c>
      <c r="H113" s="8">
        <v>39.809323690000006</v>
      </c>
      <c r="I113" s="8">
        <v>43.463663439999998</v>
      </c>
      <c r="J113" s="8">
        <v>43.681264069999997</v>
      </c>
      <c r="K113" s="8">
        <v>46.102004399999998</v>
      </c>
      <c r="L113" s="8">
        <v>44.244553359999998</v>
      </c>
      <c r="M113" s="8">
        <v>49.135591740000002</v>
      </c>
      <c r="N113" s="8">
        <v>49.317078200000005</v>
      </c>
      <c r="O113" s="8">
        <v>50.363938729999994</v>
      </c>
      <c r="P113" s="8">
        <v>50.375674980000007</v>
      </c>
      <c r="Q113" s="8">
        <v>44.564482120000001</v>
      </c>
      <c r="R113" s="8">
        <v>47.711202839999999</v>
      </c>
      <c r="S113" s="8">
        <v>49.460244729999999</v>
      </c>
      <c r="T113" s="8">
        <v>48.619895529999994</v>
      </c>
      <c r="U113" s="8">
        <v>52.013734580000005</v>
      </c>
      <c r="V113" s="8">
        <v>56.029165960000007</v>
      </c>
      <c r="W113" s="8">
        <v>53.335010490000002</v>
      </c>
      <c r="X113" s="8">
        <v>59.347049200000001</v>
      </c>
      <c r="Y113" s="8">
        <v>60.762415079999997</v>
      </c>
      <c r="Z113" s="8">
        <v>61.280444000000003</v>
      </c>
      <c r="AA113" s="8">
        <v>59.495677999999998</v>
      </c>
    </row>
    <row r="114" spans="1:27">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93</v>
      </c>
      <c r="C115" s="8">
        <v>3.9931145000000003</v>
      </c>
      <c r="D115" s="8">
        <v>4.1393689999999994</v>
      </c>
      <c r="E115" s="8">
        <v>4.1492040000000001</v>
      </c>
      <c r="F115" s="8">
        <v>3.7685110000000002</v>
      </c>
      <c r="G115" s="8">
        <v>4.4603230000000007</v>
      </c>
      <c r="H115" s="8">
        <v>4.2254224000000002</v>
      </c>
      <c r="I115" s="8">
        <v>4.6933340000000001</v>
      </c>
      <c r="J115" s="8">
        <v>4.8944510000000001</v>
      </c>
      <c r="K115" s="8">
        <v>5.0225083000000001</v>
      </c>
      <c r="L115" s="8">
        <v>4.7474860000000003</v>
      </c>
      <c r="M115" s="8">
        <v>5.1384242999999996</v>
      </c>
      <c r="N115" s="8">
        <v>5.1114280000000001</v>
      </c>
      <c r="O115" s="8">
        <v>5.1358379999999997</v>
      </c>
      <c r="P115" s="8">
        <v>5.0506169999999999</v>
      </c>
      <c r="Q115" s="8">
        <v>4.546214</v>
      </c>
      <c r="R115" s="8">
        <v>4.9821342999999993</v>
      </c>
      <c r="S115" s="8">
        <v>5.0711180000000002</v>
      </c>
      <c r="T115" s="8">
        <v>4.8640615</v>
      </c>
      <c r="U115" s="8">
        <v>5.0876760000000001</v>
      </c>
      <c r="V115" s="8">
        <v>5.4001854999999992</v>
      </c>
      <c r="W115" s="8">
        <v>5.198563</v>
      </c>
      <c r="X115" s="8">
        <v>5.6030512999999997</v>
      </c>
      <c r="Y115" s="8">
        <v>5.796246</v>
      </c>
      <c r="Z115" s="8">
        <v>6.0282773000000001</v>
      </c>
      <c r="AA115" s="8">
        <v>5.847334</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8">
        <v>21.158131159999996</v>
      </c>
      <c r="D118" s="8">
        <v>19.381000370000002</v>
      </c>
      <c r="E118" s="8">
        <v>17.019767690000002</v>
      </c>
      <c r="F118" s="8">
        <v>13.907845541000002</v>
      </c>
      <c r="G118" s="8">
        <v>14.609369009999998</v>
      </c>
      <c r="H118" s="8">
        <v>14.357628970000002</v>
      </c>
      <c r="I118" s="8">
        <v>14.780582854</v>
      </c>
      <c r="J118" s="8">
        <v>14.577076629999999</v>
      </c>
      <c r="K118" s="8">
        <v>13.194103450999998</v>
      </c>
      <c r="L118" s="8">
        <v>13.849481355</v>
      </c>
      <c r="M118" s="8">
        <v>14.277102520000001</v>
      </c>
      <c r="N118" s="8">
        <v>14.41439213</v>
      </c>
      <c r="O118" s="8">
        <v>14.824171204000001</v>
      </c>
      <c r="P118" s="8">
        <v>14.995605755</v>
      </c>
      <c r="Q118" s="8">
        <v>15.024690275000001</v>
      </c>
      <c r="R118" s="8">
        <v>15.521354859999997</v>
      </c>
      <c r="S118" s="8">
        <v>15.851765791999998</v>
      </c>
      <c r="T118" s="8">
        <v>13.225943850000002</v>
      </c>
      <c r="U118" s="8">
        <v>13.890757150000001</v>
      </c>
      <c r="V118" s="8">
        <v>14.358884100000001</v>
      </c>
      <c r="W118" s="8">
        <v>14.5615503</v>
      </c>
      <c r="X118" s="8">
        <v>14.977392200000001</v>
      </c>
      <c r="Y118" s="8">
        <v>14.256411399999999</v>
      </c>
      <c r="Z118" s="8">
        <v>14.2396297</v>
      </c>
      <c r="AA118" s="8">
        <v>14.103448850000001</v>
      </c>
    </row>
    <row r="119" spans="1:27">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93</v>
      </c>
      <c r="C120" s="8">
        <v>5.9612299999999996</v>
      </c>
      <c r="D120" s="8">
        <v>5.4863745000000002</v>
      </c>
      <c r="E120" s="8">
        <v>4.8984809999999994</v>
      </c>
      <c r="F120" s="8">
        <v>3.895842</v>
      </c>
      <c r="G120" s="8">
        <v>4.2570757000000006</v>
      </c>
      <c r="H120" s="8">
        <v>4.2902084999999994</v>
      </c>
      <c r="I120" s="8">
        <v>4.4134203999999997</v>
      </c>
      <c r="J120" s="8">
        <v>4.2666679999999992</v>
      </c>
      <c r="K120" s="8">
        <v>4.0245660000000001</v>
      </c>
      <c r="L120" s="8">
        <v>4.1114014000000001</v>
      </c>
      <c r="M120" s="8">
        <v>4.0776605999999997</v>
      </c>
      <c r="N120" s="8">
        <v>3.9568124999999998</v>
      </c>
      <c r="O120" s="8">
        <v>3.9327817</v>
      </c>
      <c r="P120" s="8">
        <v>3.7839517000000003</v>
      </c>
      <c r="Q120" s="8">
        <v>3.6780632</v>
      </c>
      <c r="R120" s="8">
        <v>3.6526538</v>
      </c>
      <c r="S120" s="8">
        <v>3.5683262</v>
      </c>
      <c r="T120" s="8">
        <v>3.4176287000000003</v>
      </c>
      <c r="U120" s="8">
        <v>3.3938267</v>
      </c>
      <c r="V120" s="8">
        <v>3.3477707999999997</v>
      </c>
      <c r="W120" s="8">
        <v>3.2566787000000001</v>
      </c>
      <c r="X120" s="8">
        <v>3.2231702000000002</v>
      </c>
      <c r="Y120" s="8">
        <v>3.1011545000000003</v>
      </c>
      <c r="Z120" s="8">
        <v>3.0234399999999999</v>
      </c>
      <c r="AA120" s="8">
        <v>2.913894</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8">
        <v>0</v>
      </c>
      <c r="D123" s="8">
        <v>0</v>
      </c>
      <c r="E123" s="8">
        <v>0</v>
      </c>
      <c r="F123" s="8">
        <v>0</v>
      </c>
      <c r="G123" s="8">
        <v>4.7108580000000004E-2</v>
      </c>
      <c r="H123" s="8">
        <v>0.11105614</v>
      </c>
      <c r="I123" s="8">
        <v>0.20850626999999999</v>
      </c>
      <c r="J123" s="8">
        <v>0.31179657</v>
      </c>
      <c r="K123" s="8">
        <v>0.49975020000000003</v>
      </c>
      <c r="L123" s="8">
        <v>0.61139435000000009</v>
      </c>
      <c r="M123" s="8">
        <v>0.81028719999999999</v>
      </c>
      <c r="N123" s="8">
        <v>0.86069434</v>
      </c>
      <c r="O123" s="8">
        <v>1.0090352</v>
      </c>
      <c r="P123" s="8">
        <v>1.0957642000000001</v>
      </c>
      <c r="Q123" s="8">
        <v>1.1651853000000001</v>
      </c>
      <c r="R123" s="8">
        <v>1.5291024</v>
      </c>
      <c r="S123" s="8">
        <v>1.5900209000000001</v>
      </c>
      <c r="T123" s="8">
        <v>1.5629137</v>
      </c>
      <c r="U123" s="8">
        <v>1.847942</v>
      </c>
      <c r="V123" s="8">
        <v>2.0370751999999999</v>
      </c>
      <c r="W123" s="8">
        <v>2.0383840000000002</v>
      </c>
      <c r="X123" s="8">
        <v>2.2266995000000001</v>
      </c>
      <c r="Y123" s="8">
        <v>2.4092485000000003</v>
      </c>
      <c r="Z123" s="8">
        <v>2.455409</v>
      </c>
      <c r="AA123" s="8">
        <v>2.4856235</v>
      </c>
    </row>
    <row r="124" spans="1:27">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93</v>
      </c>
      <c r="C125" s="8">
        <v>0.18176671999999999</v>
      </c>
      <c r="D125" s="8">
        <v>0.2207489</v>
      </c>
      <c r="E125" s="8">
        <v>0.19416489000000001</v>
      </c>
      <c r="F125" s="8">
        <v>0.26323647999999999</v>
      </c>
      <c r="G125" s="8">
        <v>0.31913744999999999</v>
      </c>
      <c r="H125" s="8">
        <v>0.34953646999999999</v>
      </c>
      <c r="I125" s="8">
        <v>0.38106173999999998</v>
      </c>
      <c r="J125" s="8">
        <v>0.38201089999999999</v>
      </c>
      <c r="K125" s="8">
        <v>0.46014523000000002</v>
      </c>
      <c r="L125" s="8">
        <v>0.43099294999999999</v>
      </c>
      <c r="M125" s="8">
        <v>0.49732345999999999</v>
      </c>
      <c r="N125" s="8">
        <v>0.46442809999999995</v>
      </c>
      <c r="O125" s="8">
        <v>0.47091986000000002</v>
      </c>
      <c r="P125" s="8">
        <v>0.44737918000000004</v>
      </c>
      <c r="Q125" s="8">
        <v>0.41123253999999998</v>
      </c>
      <c r="R125" s="8">
        <v>0.44764399999999999</v>
      </c>
      <c r="S125" s="8">
        <v>0.39655234</v>
      </c>
      <c r="T125" s="8">
        <v>0.34293776999999998</v>
      </c>
      <c r="U125" s="8">
        <v>0.34968517999999998</v>
      </c>
      <c r="V125" s="8">
        <v>0.37969112999999999</v>
      </c>
      <c r="W125" s="8">
        <v>0.35064926000000002</v>
      </c>
      <c r="X125" s="8">
        <v>0.35111853000000004</v>
      </c>
      <c r="Y125" s="8">
        <v>0.36654214000000002</v>
      </c>
      <c r="Z125" s="8">
        <v>0.34845800000000005</v>
      </c>
      <c r="AA125" s="8">
        <v>0.32952100000000001</v>
      </c>
    </row>
    <row r="127" spans="1:27" collapsed="1"/>
  </sheetData>
  <sheetProtection algorithmName="SHA-512" hashValue="fAODYUsp/9BjJDEEsY5vHlGgITh45k65DuvPFzwQXibDXMszMVNxfxPfM+OkD+K5JuxiNhUpRYpBF3LQ8L5HLg==" saltValue="xIG7Q3B4Jw93JkU1n7Fx0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1" t="s">
        <v>48</v>
      </c>
    </row>
    <row r="3" spans="1:2">
      <c r="A3" t="s">
        <v>56</v>
      </c>
      <c r="B3" s="3" t="s">
        <v>57</v>
      </c>
    </row>
    <row r="4" spans="1:2">
      <c r="A4" t="s">
        <v>7</v>
      </c>
      <c r="B4" s="3" t="s">
        <v>50</v>
      </c>
    </row>
    <row r="5" spans="1:2">
      <c r="A5" s="2" t="s">
        <v>53</v>
      </c>
      <c r="B5" t="s">
        <v>54</v>
      </c>
    </row>
    <row r="6" spans="1:2">
      <c r="A6" t="s">
        <v>46</v>
      </c>
      <c r="B6" s="3" t="s">
        <v>194</v>
      </c>
    </row>
    <row r="7" spans="1:2">
      <c r="A7" t="s">
        <v>5</v>
      </c>
      <c r="B7" s="3" t="s">
        <v>51</v>
      </c>
    </row>
    <row r="8" spans="1:2">
      <c r="A8" t="s">
        <v>18</v>
      </c>
      <c r="B8" s="3" t="s">
        <v>60</v>
      </c>
    </row>
    <row r="9" spans="1:2">
      <c r="A9" t="s">
        <v>12</v>
      </c>
      <c r="B9" t="s">
        <v>66</v>
      </c>
    </row>
    <row r="10" spans="1:2">
      <c r="A10" t="s">
        <v>64</v>
      </c>
      <c r="B10" s="3" t="s">
        <v>65</v>
      </c>
    </row>
    <row r="11" spans="1:2">
      <c r="A11" t="s">
        <v>83</v>
      </c>
      <c r="B11" s="3" t="s">
        <v>84</v>
      </c>
    </row>
    <row r="12" spans="1:2">
      <c r="A12" t="s">
        <v>62</v>
      </c>
      <c r="B12" s="3" t="s">
        <v>63</v>
      </c>
    </row>
    <row r="13" spans="1:2">
      <c r="A13" t="s">
        <v>16</v>
      </c>
      <c r="B13" s="3" t="s">
        <v>55</v>
      </c>
    </row>
    <row r="14" spans="1:2">
      <c r="A14" t="s">
        <v>3</v>
      </c>
      <c r="B14" s="3" t="s">
        <v>49</v>
      </c>
    </row>
    <row r="15" spans="1:2">
      <c r="A15" t="s">
        <v>192</v>
      </c>
      <c r="B15" s="3" t="s">
        <v>210</v>
      </c>
    </row>
    <row r="16" spans="1:2">
      <c r="A16" t="s">
        <v>58</v>
      </c>
      <c r="B16" s="3" t="s">
        <v>59</v>
      </c>
    </row>
    <row r="17" spans="1:14">
      <c r="A17" t="s">
        <v>79</v>
      </c>
      <c r="B17" s="3" t="s">
        <v>182</v>
      </c>
    </row>
    <row r="18" spans="1:14">
      <c r="A18" t="s">
        <v>13</v>
      </c>
      <c r="B18" s="3" t="s">
        <v>52</v>
      </c>
    </row>
    <row r="19" spans="1:14">
      <c r="A19" t="s">
        <v>17</v>
      </c>
      <c r="B19" s="3" t="s">
        <v>61</v>
      </c>
    </row>
    <row r="20" spans="1:14">
      <c r="A20" t="s">
        <v>15</v>
      </c>
      <c r="B20" s="3" t="s">
        <v>266</v>
      </c>
    </row>
    <row r="22" spans="1:14">
      <c r="A22" s="1" t="s">
        <v>47</v>
      </c>
    </row>
    <row r="24" spans="1:14">
      <c r="A24" t="s">
        <v>252</v>
      </c>
    </row>
    <row r="25" spans="1:14">
      <c r="A25" t="s">
        <v>270</v>
      </c>
    </row>
    <row r="26" spans="1:14">
      <c r="A26" t="s">
        <v>253</v>
      </c>
    </row>
    <row r="27" spans="1:14">
      <c r="A27" t="s">
        <v>254</v>
      </c>
      <c r="B27" s="18"/>
      <c r="C27" s="18"/>
      <c r="D27" s="18"/>
      <c r="E27" s="18"/>
      <c r="F27" s="18"/>
      <c r="G27" s="18"/>
      <c r="H27" s="18"/>
      <c r="I27" s="18"/>
      <c r="J27" s="18"/>
      <c r="K27" s="18"/>
      <c r="L27" s="18"/>
      <c r="M27" s="18"/>
      <c r="N27" s="18"/>
    </row>
    <row r="28" spans="1:14">
      <c r="A28" t="s">
        <v>255</v>
      </c>
      <c r="B28" s="18"/>
      <c r="C28" s="18"/>
      <c r="D28" s="18"/>
      <c r="E28" s="18"/>
      <c r="F28" s="18"/>
      <c r="G28" s="18"/>
      <c r="H28" s="18"/>
      <c r="I28" s="18"/>
      <c r="J28" s="18"/>
      <c r="K28" s="18"/>
      <c r="L28" s="18"/>
      <c r="M28" s="18"/>
      <c r="N28" s="18"/>
    </row>
    <row r="29" spans="1:14">
      <c r="A29" t="s">
        <v>256</v>
      </c>
      <c r="B29" s="18"/>
      <c r="C29" s="18"/>
      <c r="D29" s="18"/>
      <c r="E29" s="18"/>
      <c r="F29" s="18"/>
      <c r="G29" s="18"/>
      <c r="H29" s="18"/>
      <c r="I29" s="18"/>
      <c r="J29" s="18"/>
      <c r="K29" s="18"/>
      <c r="L29" s="18"/>
      <c r="M29" s="18"/>
      <c r="N29" s="18"/>
    </row>
    <row r="30" spans="1:14">
      <c r="A30" t="s">
        <v>257</v>
      </c>
    </row>
  </sheetData>
  <sheetProtection algorithmName="SHA-512" hashValue="tg/pUsqqqlK2G/RvuKsDIuz9C1oYiF+hOGbtIR4ZP3l6XM7WFdyc1O4baIGAnEDH3lReUCIJrZd1nZAYaAw7vw==" saltValue="1AEIWss7JmV7PVeCwLKP4Q=="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827E-487D-4C05-A251-14F5E7FE3783}">
  <sheetPr codeName="Sheet42">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5" t="s">
        <v>239</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4.45" customHeight="1">
      <c r="A2" s="19" t="s">
        <v>18</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-32566.252713740239</v>
      </c>
      <c r="F6" s="8">
        <v>-443202.61016565538</v>
      </c>
      <c r="G6" s="8">
        <v>-414208.04676842201</v>
      </c>
      <c r="H6" s="8">
        <v>-359577.1312299975</v>
      </c>
      <c r="I6" s="8">
        <v>-335104.15498360433</v>
      </c>
      <c r="J6" s="8">
        <v>-172936.19257020904</v>
      </c>
      <c r="K6" s="8">
        <v>-161622.61970229784</v>
      </c>
      <c r="L6" s="8">
        <v>-99170.814679418108</v>
      </c>
      <c r="M6" s="8">
        <v>-72121.170766675205</v>
      </c>
      <c r="N6" s="8">
        <v>-36234.685491656302</v>
      </c>
      <c r="O6" s="8">
        <v>-33864.192038844856</v>
      </c>
      <c r="P6" s="8">
        <v>-31732.545370946973</v>
      </c>
      <c r="Q6" s="8">
        <v>-27860.703861906979</v>
      </c>
      <c r="R6" s="8">
        <v>-26038.040985184143</v>
      </c>
      <c r="S6" s="8">
        <v>-24334.617432481995</v>
      </c>
      <c r="T6" s="8">
        <v>-16194.788686053955</v>
      </c>
      <c r="U6" s="8">
        <v>-8934.2893235232168</v>
      </c>
      <c r="V6" s="8">
        <v>-2594.3895394413726</v>
      </c>
      <c r="W6" s="8">
        <v>-1.1298572567721801E-5</v>
      </c>
      <c r="X6" s="8">
        <v>-1.0587362197240799E-5</v>
      </c>
      <c r="Y6" s="8">
        <v>-9.866781712384319E-6</v>
      </c>
      <c r="Z6" s="8">
        <v>-9.2212913174169705E-6</v>
      </c>
      <c r="AA6" s="8">
        <v>-8.6180292662136399E-6</v>
      </c>
    </row>
    <row r="7" spans="1:27">
      <c r="A7" s="16" t="s">
        <v>16</v>
      </c>
      <c r="B7" s="16" t="s">
        <v>11</v>
      </c>
      <c r="C7" s="8">
        <v>0</v>
      </c>
      <c r="D7" s="8">
        <v>-4.61603609663115E-5</v>
      </c>
      <c r="E7" s="8">
        <v>-5.1194589946515637E-3</v>
      </c>
      <c r="F7" s="8">
        <v>-299785.12126199622</v>
      </c>
      <c r="G7" s="8">
        <v>-280173.01044719451</v>
      </c>
      <c r="H7" s="8">
        <v>-262536.98170421971</v>
      </c>
      <c r="I7" s="8">
        <v>-244668.60032226422</v>
      </c>
      <c r="J7" s="8">
        <v>-228662.24322814721</v>
      </c>
      <c r="K7" s="8">
        <v>-213703.0312310989</v>
      </c>
      <c r="L7" s="8">
        <v>-20276.115368036746</v>
      </c>
      <c r="M7" s="8">
        <v>-18896.114120255243</v>
      </c>
      <c r="N7" s="8">
        <v>-17659.919733637533</v>
      </c>
      <c r="O7" s="8">
        <v>-16504.597877307315</v>
      </c>
      <c r="P7" s="8">
        <v>-15465.684235729814</v>
      </c>
      <c r="Q7" s="8">
        <v>-14413.083027080751</v>
      </c>
      <c r="R7" s="8">
        <v>-13470.171049594735</v>
      </c>
      <c r="S7" s="8">
        <v>-12588.944902656902</v>
      </c>
      <c r="T7" s="8">
        <v>-11796.509564961114</v>
      </c>
      <c r="U7" s="8">
        <v>-10993.633983340826</v>
      </c>
      <c r="V7" s="8">
        <v>-10274.424280634426</v>
      </c>
      <c r="W7" s="8">
        <v>-9602.2656801614321</v>
      </c>
      <c r="X7" s="8">
        <v>0</v>
      </c>
      <c r="Y7" s="8">
        <v>0</v>
      </c>
      <c r="Z7" s="8">
        <v>0</v>
      </c>
      <c r="AA7" s="8">
        <v>0</v>
      </c>
    </row>
    <row r="8" spans="1:27">
      <c r="A8" s="16" t="s">
        <v>16</v>
      </c>
      <c r="B8" s="16" t="s">
        <v>7</v>
      </c>
      <c r="C8" s="8">
        <v>2.2702774571596499E-5</v>
      </c>
      <c r="D8" s="8">
        <v>2.1273704782715428E-5</v>
      </c>
      <c r="E8" s="8">
        <v>1.9825807164645951E-5</v>
      </c>
      <c r="F8" s="8">
        <v>1.8528791737499E-5</v>
      </c>
      <c r="G8" s="8">
        <v>3.9913221906525221E-5</v>
      </c>
      <c r="H8" s="8">
        <v>3.8630473374696871E-5</v>
      </c>
      <c r="I8" s="8">
        <v>4.1816446072487563E-5</v>
      </c>
      <c r="J8" s="8">
        <v>3.90807907110661E-5</v>
      </c>
      <c r="K8" s="8">
        <v>3.6524103458113094E-5</v>
      </c>
      <c r="L8" s="8">
        <v>3.4225023552555731E-5</v>
      </c>
      <c r="M8" s="8">
        <v>3.1895653535144403E-5</v>
      </c>
      <c r="N8" s="8">
        <v>4.1349368831742993E-5</v>
      </c>
      <c r="O8" s="8">
        <v>4.0229088241995054E-5</v>
      </c>
      <c r="P8" s="8">
        <v>3.9520662350111628E-5</v>
      </c>
      <c r="Q8" s="8">
        <v>4.1320519175252557E-5</v>
      </c>
      <c r="R8" s="8">
        <v>6.7714999752421917E-5</v>
      </c>
      <c r="S8" s="8">
        <v>7.4044205959970403E-5</v>
      </c>
      <c r="T8" s="8">
        <v>2.0904502138574969E-4</v>
      </c>
      <c r="U8" s="8">
        <v>1.9583197400171109E-4</v>
      </c>
      <c r="V8" s="8">
        <v>1.8302053639922126E-4</v>
      </c>
      <c r="W8" s="8">
        <v>2871.6988268426267</v>
      </c>
      <c r="X8" s="8">
        <v>2690.9342236764414</v>
      </c>
      <c r="Y8" s="8">
        <v>2507.7880693321063</v>
      </c>
      <c r="Z8" s="8">
        <v>2343.7271669473075</v>
      </c>
      <c r="AA8" s="8">
        <v>2190.399224367844</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9.390054527636725E-5</v>
      </c>
      <c r="D10" s="8">
        <v>9.030739964086695E-5</v>
      </c>
      <c r="E10" s="8">
        <v>8.7650474569849336E-5</v>
      </c>
      <c r="F10" s="8">
        <v>1.0059490689510451E-4</v>
      </c>
      <c r="G10" s="8">
        <v>9.6827880026812679E-5</v>
      </c>
      <c r="H10" s="8">
        <v>9.0732862978066636E-5</v>
      </c>
      <c r="I10" s="8">
        <v>1.0006549873618942E-4</v>
      </c>
      <c r="J10" s="8">
        <v>9.3519157671325727E-5</v>
      </c>
      <c r="K10" s="8">
        <v>8.740108191147497E-5</v>
      </c>
      <c r="L10" s="8">
        <v>8.1899452792033437E-5</v>
      </c>
      <c r="M10" s="8">
        <v>9.1029842954523443E-5</v>
      </c>
      <c r="N10" s="8">
        <v>9.5053609025574668E-5</v>
      </c>
      <c r="O10" s="8">
        <v>9.1334141668897198E-5</v>
      </c>
      <c r="P10" s="8">
        <v>9.1505171991430184E-5</v>
      </c>
      <c r="Q10" s="8">
        <v>8.8390975290530125E-5</v>
      </c>
      <c r="R10" s="8">
        <v>1.1568494794259978E-4</v>
      </c>
      <c r="S10" s="8">
        <v>1.0811677374801739E-4</v>
      </c>
      <c r="T10" s="8">
        <v>2069.7657734739378</v>
      </c>
      <c r="U10" s="8">
        <v>6236.9516135169642</v>
      </c>
      <c r="V10" s="8">
        <v>5828.9267399811224</v>
      </c>
      <c r="W10" s="8">
        <v>5447.5952088181393</v>
      </c>
      <c r="X10" s="8">
        <v>5104.6858560240962</v>
      </c>
      <c r="Y10" s="8">
        <v>11899.394996733616</v>
      </c>
      <c r="Z10" s="8">
        <v>11120.929900391886</v>
      </c>
      <c r="AA10" s="8">
        <v>13581.235611567727</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13723.511182481752</v>
      </c>
      <c r="D13" s="8">
        <v>32654.292992545415</v>
      </c>
      <c r="E13" s="8">
        <v>151277.16493800667</v>
      </c>
      <c r="F13" s="8">
        <v>645970.28431634768</v>
      </c>
      <c r="G13" s="8">
        <v>606256.2050732224</v>
      </c>
      <c r="H13" s="8">
        <v>570479.66052817181</v>
      </c>
      <c r="I13" s="8">
        <v>533875.63145425951</v>
      </c>
      <c r="J13" s="8">
        <v>533642.23542155128</v>
      </c>
      <c r="K13" s="8">
        <v>737261.38759028073</v>
      </c>
      <c r="L13" s="8">
        <v>692672.5387276127</v>
      </c>
      <c r="M13" s="8">
        <v>647469.62798298767</v>
      </c>
      <c r="N13" s="8">
        <v>679325.59584204154</v>
      </c>
      <c r="O13" s="8">
        <v>704242.42039991927</v>
      </c>
      <c r="P13" s="8">
        <v>724905.29789706611</v>
      </c>
      <c r="Q13" s="8">
        <v>675567.92746060295</v>
      </c>
      <c r="R13" s="8">
        <v>631371.89522088773</v>
      </c>
      <c r="S13" s="8">
        <v>592815.9690077001</v>
      </c>
      <c r="T13" s="8">
        <v>555500.02958092466</v>
      </c>
      <c r="U13" s="8">
        <v>532292.40114861215</v>
      </c>
      <c r="V13" s="8">
        <v>500973.10612014076</v>
      </c>
      <c r="W13" s="8">
        <v>491715.72983050143</v>
      </c>
      <c r="X13" s="8">
        <v>466520.07885990944</v>
      </c>
      <c r="Y13" s="8">
        <v>434768.51903497986</v>
      </c>
      <c r="Z13" s="8">
        <v>414885.95708172547</v>
      </c>
      <c r="AA13" s="8">
        <v>400781.54688204936</v>
      </c>
    </row>
    <row r="14" spans="1:27">
      <c r="A14" s="16" t="s">
        <v>16</v>
      </c>
      <c r="B14" s="16" t="s">
        <v>8</v>
      </c>
      <c r="C14" s="8">
        <v>23470.838552224628</v>
      </c>
      <c r="D14" s="8">
        <v>36645.349308281853</v>
      </c>
      <c r="E14" s="8">
        <v>34151.251812913884</v>
      </c>
      <c r="F14" s="8">
        <v>57016.725843915454</v>
      </c>
      <c r="G14" s="8">
        <v>53286.659652369024</v>
      </c>
      <c r="H14" s="8">
        <v>49932.428448295861</v>
      </c>
      <c r="I14" s="8">
        <v>46534.005622964782</v>
      </c>
      <c r="J14" s="8">
        <v>54383.827488259034</v>
      </c>
      <c r="K14" s="8">
        <v>103482.24905729629</v>
      </c>
      <c r="L14" s="8">
        <v>96968.359957667592</v>
      </c>
      <c r="M14" s="8">
        <v>90368.651123863398</v>
      </c>
      <c r="N14" s="8">
        <v>84456.683272771581</v>
      </c>
      <c r="O14" s="8">
        <v>78931.479672194444</v>
      </c>
      <c r="P14" s="8">
        <v>73962.985975080752</v>
      </c>
      <c r="Q14" s="8">
        <v>68929.032920002399</v>
      </c>
      <c r="R14" s="8">
        <v>64419.656923287788</v>
      </c>
      <c r="S14" s="8">
        <v>60205.286892824253</v>
      </c>
      <c r="T14" s="8">
        <v>61924.987681701277</v>
      </c>
      <c r="U14" s="8">
        <v>61009.501947046723</v>
      </c>
      <c r="V14" s="8">
        <v>57018.226114957986</v>
      </c>
      <c r="W14" s="8">
        <v>53854.645035298185</v>
      </c>
      <c r="X14" s="8">
        <v>54073.204803617999</v>
      </c>
      <c r="Y14" s="8">
        <v>59114.678402608755</v>
      </c>
      <c r="Z14" s="8">
        <v>55533.761384096557</v>
      </c>
      <c r="AA14" s="8">
        <v>51900.711634657135</v>
      </c>
    </row>
    <row r="15" spans="1:27">
      <c r="A15" s="16" t="s">
        <v>16</v>
      </c>
      <c r="B15" s="16" t="s">
        <v>83</v>
      </c>
      <c r="C15" s="8">
        <v>3162.3310542760673</v>
      </c>
      <c r="D15" s="8">
        <v>24063.08426121037</v>
      </c>
      <c r="E15" s="8">
        <v>32936.087357771125</v>
      </c>
      <c r="F15" s="8">
        <v>98553.739027433548</v>
      </c>
      <c r="G15" s="8">
        <v>92106.298130825846</v>
      </c>
      <c r="H15" s="8">
        <v>86308.490131220649</v>
      </c>
      <c r="I15" s="8">
        <v>80434.296699784434</v>
      </c>
      <c r="J15" s="8">
        <v>75172.239898340238</v>
      </c>
      <c r="K15" s="8">
        <v>87105.343433132744</v>
      </c>
      <c r="L15" s="8">
        <v>81622.330160159181</v>
      </c>
      <c r="M15" s="8">
        <v>76067.078844343065</v>
      </c>
      <c r="N15" s="8">
        <v>71090.727915154814</v>
      </c>
      <c r="O15" s="8">
        <v>66439.932634064564</v>
      </c>
      <c r="P15" s="8">
        <v>62257.743431391245</v>
      </c>
      <c r="Q15" s="8">
        <v>58020.454314180635</v>
      </c>
      <c r="R15" s="8">
        <v>60052.467299698554</v>
      </c>
      <c r="S15" s="8">
        <v>57920.447032815922</v>
      </c>
      <c r="T15" s="8">
        <v>60289.156599578535</v>
      </c>
      <c r="U15" s="8">
        <v>56185.850357145559</v>
      </c>
      <c r="V15" s="8">
        <v>52510.140514644758</v>
      </c>
      <c r="W15" s="8">
        <v>53658.664523252155</v>
      </c>
      <c r="X15" s="8">
        <v>50281.01695111156</v>
      </c>
      <c r="Y15" s="8">
        <v>51331.710827321622</v>
      </c>
      <c r="Z15" s="8">
        <v>47973.562277932178</v>
      </c>
      <c r="AA15" s="8">
        <v>55570.857216161516</v>
      </c>
    </row>
    <row r="16" spans="1:27">
      <c r="A16" s="16" t="s">
        <v>16</v>
      </c>
      <c r="B16" s="16" t="s">
        <v>192</v>
      </c>
      <c r="C16" s="8">
        <v>0</v>
      </c>
      <c r="D16" s="8">
        <v>0</v>
      </c>
      <c r="E16" s="8">
        <v>2.1162798178275253E-3</v>
      </c>
      <c r="F16" s="8">
        <v>4.8899221351369248E-3</v>
      </c>
      <c r="G16" s="8">
        <v>4.6788332883995745E-3</v>
      </c>
      <c r="H16" s="8">
        <v>4.4080161292210894E-3</v>
      </c>
      <c r="I16" s="8">
        <v>4.2680484357887427E-3</v>
      </c>
      <c r="J16" s="8">
        <v>4.0142289609873842E-3</v>
      </c>
      <c r="K16" s="8">
        <v>3.9628534307214382E-3</v>
      </c>
      <c r="L16" s="8">
        <v>3.7134040033949215E-3</v>
      </c>
      <c r="M16" s="8">
        <v>3.6344187389820712E-3</v>
      </c>
      <c r="N16" s="8">
        <v>3.6515156863177077E-3</v>
      </c>
      <c r="O16" s="8">
        <v>3.7842985527144512E-3</v>
      </c>
      <c r="P16" s="8">
        <v>3.5664116500430804E-3</v>
      </c>
      <c r="Q16" s="8">
        <v>3.5823431565219521E-3</v>
      </c>
      <c r="R16" s="8">
        <v>3183.8663321856575</v>
      </c>
      <c r="S16" s="8">
        <v>6106.3353829991465</v>
      </c>
      <c r="T16" s="8">
        <v>8611.7492598585741</v>
      </c>
      <c r="U16" s="8">
        <v>8025.6302644796406</v>
      </c>
      <c r="V16" s="8">
        <v>7500.5890448017972</v>
      </c>
      <c r="W16" s="8">
        <v>7009.8966566474446</v>
      </c>
      <c r="X16" s="8">
        <v>7018.0704189117478</v>
      </c>
      <c r="Y16" s="8">
        <v>6540.4179813012834</v>
      </c>
      <c r="Z16" s="8">
        <v>6338.5290895664039</v>
      </c>
      <c r="AA16" s="8">
        <v>7655.7518746678388</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40356.680905585767</v>
      </c>
      <c r="D18" s="67">
        <v>93362.726627458382</v>
      </c>
      <c r="E18" s="67">
        <v>185798.24849924853</v>
      </c>
      <c r="F18" s="67">
        <v>58553.022769090945</v>
      </c>
      <c r="G18" s="67">
        <v>57268.110456375078</v>
      </c>
      <c r="H18" s="67">
        <v>84606.47071085051</v>
      </c>
      <c r="I18" s="67">
        <v>81071.182881070577</v>
      </c>
      <c r="J18" s="67">
        <v>261599.87115662321</v>
      </c>
      <c r="K18" s="67">
        <v>552523.33323409164</v>
      </c>
      <c r="L18" s="67">
        <v>751816.30262751319</v>
      </c>
      <c r="M18" s="67">
        <v>722888.07682160789</v>
      </c>
      <c r="N18" s="67">
        <v>780978.40559259267</v>
      </c>
      <c r="O18" s="67">
        <v>799245.04670588789</v>
      </c>
      <c r="P18" s="67">
        <v>813927.80139429879</v>
      </c>
      <c r="Q18" s="67">
        <v>760243.63151785289</v>
      </c>
      <c r="R18" s="67">
        <v>719519.6739246808</v>
      </c>
      <c r="S18" s="67">
        <v>680124.47616336145</v>
      </c>
      <c r="T18" s="67">
        <v>660404.39085356705</v>
      </c>
      <c r="U18" s="67">
        <v>643822.41221976897</v>
      </c>
      <c r="V18" s="67">
        <v>610962.17489747121</v>
      </c>
      <c r="W18" s="67">
        <v>604955.96438989998</v>
      </c>
      <c r="X18" s="67">
        <v>585687.99110266392</v>
      </c>
      <c r="Y18" s="67">
        <v>566162.50930241053</v>
      </c>
      <c r="Z18" s="67">
        <v>538196.46689143858</v>
      </c>
      <c r="AA18" s="67">
        <v>531680.50243485335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-1.4320228053762143E-3</v>
      </c>
      <c r="F21" s="8">
        <v>-187472.73796879739</v>
      </c>
      <c r="G21" s="8">
        <v>-175208.16627717874</v>
      </c>
      <c r="H21" s="8">
        <v>-164179.35143332169</v>
      </c>
      <c r="I21" s="8">
        <v>-153005.23322944206</v>
      </c>
      <c r="J21" s="8">
        <v>-2750.284436150007</v>
      </c>
      <c r="K21" s="8">
        <v>-2570.3691540197274</v>
      </c>
      <c r="L21" s="8">
        <v>-2408.5723263810087</v>
      </c>
      <c r="M21" s="8">
        <v>-2244.6438442508684</v>
      </c>
      <c r="N21" s="8">
        <v>-2097.7979846968919</v>
      </c>
      <c r="O21" s="8">
        <v>-1960.5588636566401</v>
      </c>
      <c r="P21" s="8">
        <v>-1837.1477170349337</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6.6083422969564095E-6</v>
      </c>
      <c r="D23" s="8">
        <v>6.1923674872967797E-6</v>
      </c>
      <c r="E23" s="8">
        <v>5.7709122576297495E-6</v>
      </c>
      <c r="F23" s="8">
        <v>5.3933759402078495E-6</v>
      </c>
      <c r="G23" s="8">
        <v>1.06510204040657E-5</v>
      </c>
      <c r="H23" s="8">
        <v>9.9805714493706005E-6</v>
      </c>
      <c r="I23" s="8">
        <v>1.028776149599E-5</v>
      </c>
      <c r="J23" s="8">
        <v>9.6147303674062092E-6</v>
      </c>
      <c r="K23" s="8">
        <v>8.9857293128301505E-6</v>
      </c>
      <c r="L23" s="8">
        <v>8.4201053072033505E-6</v>
      </c>
      <c r="M23" s="8">
        <v>7.8470292707200704E-6</v>
      </c>
      <c r="N23" s="8">
        <v>8.5578275134853505E-6</v>
      </c>
      <c r="O23" s="8">
        <v>9.58278795309379E-6</v>
      </c>
      <c r="P23" s="8">
        <v>9.9856435469677808E-6</v>
      </c>
      <c r="Q23" s="8">
        <v>1.1001359135501799E-5</v>
      </c>
      <c r="R23" s="8">
        <v>1.6717764903439002E-5</v>
      </c>
      <c r="S23" s="8">
        <v>1.9019185658703901E-5</v>
      </c>
      <c r="T23" s="8">
        <v>4.03022003869309E-5</v>
      </c>
      <c r="U23" s="8">
        <v>3.7559215065887602E-5</v>
      </c>
      <c r="V23" s="8">
        <v>3.5102070145258299E-5</v>
      </c>
      <c r="W23" s="8">
        <v>3.9355166795405001E-5</v>
      </c>
      <c r="X23" s="8">
        <v>3.6877880165688298E-5</v>
      </c>
      <c r="Y23" s="8">
        <v>3.43679555711374E-5</v>
      </c>
      <c r="Z23" s="8">
        <v>3.2119584636976697E-5</v>
      </c>
      <c r="AA23" s="8">
        <v>3.2734964171038394E-5</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1.9393896023784739E-5</v>
      </c>
      <c r="D25" s="8">
        <v>2.0490714655948703E-5</v>
      </c>
      <c r="E25" s="8">
        <v>1.909610768711474E-5</v>
      </c>
      <c r="F25" s="8">
        <v>2.7103381980151002E-5</v>
      </c>
      <c r="G25" s="8">
        <v>2.5330263525796328E-5</v>
      </c>
      <c r="H25" s="8">
        <v>2.3735801393647981E-5</v>
      </c>
      <c r="I25" s="8">
        <v>2.2120332407317222E-5</v>
      </c>
      <c r="J25" s="8">
        <v>2.0673207851547758E-5</v>
      </c>
      <c r="K25" s="8">
        <v>1.9320754996065159E-5</v>
      </c>
      <c r="L25" s="8">
        <v>1.8104572930909358E-5</v>
      </c>
      <c r="M25" s="8">
        <v>1.7589637336373121E-5</v>
      </c>
      <c r="N25" s="8">
        <v>1.8585455854676119E-5</v>
      </c>
      <c r="O25" s="8">
        <v>1.9247439768015271E-5</v>
      </c>
      <c r="P25" s="8">
        <v>2.0278651090489047E-5</v>
      </c>
      <c r="Q25" s="8">
        <v>2.079980907553018E-5</v>
      </c>
      <c r="R25" s="8">
        <v>3.1830251165979594E-5</v>
      </c>
      <c r="S25" s="8">
        <v>2.9747898277676799E-5</v>
      </c>
      <c r="T25" s="8">
        <v>2069.7655495332247</v>
      </c>
      <c r="U25" s="8">
        <v>5744.3943043828913</v>
      </c>
      <c r="V25" s="8">
        <v>5368.5928063391757</v>
      </c>
      <c r="W25" s="8">
        <v>5017.3764539799731</v>
      </c>
      <c r="X25" s="8">
        <v>4701.5480477552728</v>
      </c>
      <c r="Y25" s="8">
        <v>7563.4457316343614</v>
      </c>
      <c r="Z25" s="8">
        <v>7068.6408687175162</v>
      </c>
      <c r="AA25" s="8">
        <v>7253.1076919824254</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5820.7190566607542</v>
      </c>
      <c r="D28" s="8">
        <v>17843.62323994331</v>
      </c>
      <c r="E28" s="8">
        <v>56301.547592435192</v>
      </c>
      <c r="F28" s="8">
        <v>89405.537808715613</v>
      </c>
      <c r="G28" s="8">
        <v>83556.577368050188</v>
      </c>
      <c r="H28" s="8">
        <v>78296.947977712349</v>
      </c>
      <c r="I28" s="8">
        <v>72968.023578462919</v>
      </c>
      <c r="J28" s="8">
        <v>68194.414540317201</v>
      </c>
      <c r="K28" s="8">
        <v>63733.097683479813</v>
      </c>
      <c r="L28" s="8">
        <v>59721.295330245906</v>
      </c>
      <c r="M28" s="8">
        <v>55656.637944996088</v>
      </c>
      <c r="N28" s="8">
        <v>52015.549466817058</v>
      </c>
      <c r="O28" s="8">
        <v>48612.663039560219</v>
      </c>
      <c r="P28" s="8">
        <v>45552.645512283772</v>
      </c>
      <c r="Q28" s="8">
        <v>42452.312607994056</v>
      </c>
      <c r="R28" s="8">
        <v>39675.058501093394</v>
      </c>
      <c r="S28" s="8">
        <v>37079.494033043789</v>
      </c>
      <c r="T28" s="8">
        <v>34745.454016074757</v>
      </c>
      <c r="U28" s="8">
        <v>46196.258305435629</v>
      </c>
      <c r="V28" s="8">
        <v>45627.235488081787</v>
      </c>
      <c r="W28" s="8">
        <v>57156.305600333217</v>
      </c>
      <c r="X28" s="8">
        <v>54058.196800807687</v>
      </c>
      <c r="Y28" s="8">
        <v>50378.972409575385</v>
      </c>
      <c r="Z28" s="8">
        <v>47083.152280592352</v>
      </c>
      <c r="AA28" s="8">
        <v>50846.842654964865</v>
      </c>
    </row>
    <row r="29" spans="1:27">
      <c r="A29" s="16" t="s">
        <v>22</v>
      </c>
      <c r="B29" s="16" t="s">
        <v>8</v>
      </c>
      <c r="C29" s="8">
        <v>23470.838334995591</v>
      </c>
      <c r="D29" s="8">
        <v>36645.349079278029</v>
      </c>
      <c r="E29" s="8">
        <v>34151.250651799564</v>
      </c>
      <c r="F29" s="8">
        <v>31917.056675035088</v>
      </c>
      <c r="G29" s="8">
        <v>29829.024921631226</v>
      </c>
      <c r="H29" s="8">
        <v>27951.379605070779</v>
      </c>
      <c r="I29" s="8">
        <v>26048.996528625248</v>
      </c>
      <c r="J29" s="8">
        <v>24344.856562027973</v>
      </c>
      <c r="K29" s="8">
        <v>22752.202388081558</v>
      </c>
      <c r="L29" s="8">
        <v>21320.02127027254</v>
      </c>
      <c r="M29" s="8">
        <v>19868.971331876332</v>
      </c>
      <c r="N29" s="8">
        <v>18569.132080693736</v>
      </c>
      <c r="O29" s="8">
        <v>17354.329042543679</v>
      </c>
      <c r="P29" s="8">
        <v>16261.92743925998</v>
      </c>
      <c r="Q29" s="8">
        <v>15155.133571195494</v>
      </c>
      <c r="R29" s="8">
        <v>14163.676230817195</v>
      </c>
      <c r="S29" s="8">
        <v>13237.080585861906</v>
      </c>
      <c r="T29" s="8">
        <v>12403.847115228009</v>
      </c>
      <c r="U29" s="8">
        <v>11559.63587644861</v>
      </c>
      <c r="V29" s="8">
        <v>10803.398024100301</v>
      </c>
      <c r="W29" s="8">
        <v>10663.216892232955</v>
      </c>
      <c r="X29" s="8">
        <v>11746.287872843646</v>
      </c>
      <c r="Y29" s="8">
        <v>10946.830408051264</v>
      </c>
      <c r="Z29" s="8">
        <v>10230.682635242625</v>
      </c>
      <c r="AA29" s="8">
        <v>9561.3856382822632</v>
      </c>
    </row>
    <row r="30" spans="1:27">
      <c r="A30" s="16" t="s">
        <v>22</v>
      </c>
      <c r="B30" s="16" t="s">
        <v>83</v>
      </c>
      <c r="C30" s="8">
        <v>3.2099506560859318E-4</v>
      </c>
      <c r="D30" s="8">
        <v>9921.7638571299631</v>
      </c>
      <c r="E30" s="8">
        <v>9246.4842853527753</v>
      </c>
      <c r="F30" s="8">
        <v>53178.911582227069</v>
      </c>
      <c r="G30" s="8">
        <v>49699.917352724573</v>
      </c>
      <c r="H30" s="8">
        <v>46571.460512584716</v>
      </c>
      <c r="I30" s="8">
        <v>43401.786615399898</v>
      </c>
      <c r="J30" s="8">
        <v>40562.417386272245</v>
      </c>
      <c r="K30" s="8">
        <v>37908.801285022942</v>
      </c>
      <c r="L30" s="8">
        <v>35522.558912828485</v>
      </c>
      <c r="M30" s="8">
        <v>33104.878073362946</v>
      </c>
      <c r="N30" s="8">
        <v>30939.138377703181</v>
      </c>
      <c r="O30" s="8">
        <v>28915.082587930625</v>
      </c>
      <c r="P30" s="8">
        <v>27094.967128862885</v>
      </c>
      <c r="Q30" s="8">
        <v>25250.871862370503</v>
      </c>
      <c r="R30" s="8">
        <v>23598.945857545696</v>
      </c>
      <c r="S30" s="8">
        <v>22055.089595168767</v>
      </c>
      <c r="T30" s="8">
        <v>20666.789582658337</v>
      </c>
      <c r="U30" s="8">
        <v>19260.198880768839</v>
      </c>
      <c r="V30" s="8">
        <v>18000.18586910766</v>
      </c>
      <c r="W30" s="8">
        <v>16822.603642755064</v>
      </c>
      <c r="X30" s="8">
        <v>15763.672699824001</v>
      </c>
      <c r="Y30" s="8">
        <v>14690.790436083571</v>
      </c>
      <c r="Z30" s="8">
        <v>13729.711044776581</v>
      </c>
      <c r="AA30" s="8">
        <v>12831.50861865851</v>
      </c>
    </row>
    <row r="31" spans="1:27">
      <c r="A31" s="16" t="s">
        <v>22</v>
      </c>
      <c r="B31" s="16" t="s">
        <v>192</v>
      </c>
      <c r="C31" s="8">
        <v>0</v>
      </c>
      <c r="D31" s="8">
        <v>0</v>
      </c>
      <c r="E31" s="8">
        <v>5.6392975951177087E-4</v>
      </c>
      <c r="F31" s="8">
        <v>1.7348848013767207E-3</v>
      </c>
      <c r="G31" s="8">
        <v>1.6213876643864551E-3</v>
      </c>
      <c r="H31" s="8">
        <v>1.5193263009204219E-3</v>
      </c>
      <c r="I31" s="8">
        <v>1.4159202907947041E-3</v>
      </c>
      <c r="J31" s="8">
        <v>1.3232899910283489E-3</v>
      </c>
      <c r="K31" s="8">
        <v>1.236719617439044E-3</v>
      </c>
      <c r="L31" s="8">
        <v>1.1588719236681759E-3</v>
      </c>
      <c r="M31" s="8">
        <v>1.0799985955354076E-3</v>
      </c>
      <c r="N31" s="8">
        <v>1.0093444815276627E-3</v>
      </c>
      <c r="O31" s="8">
        <v>9.4331259929582669E-4</v>
      </c>
      <c r="P31" s="8">
        <v>8.8393397432321688E-4</v>
      </c>
      <c r="Q31" s="8">
        <v>8.2910245339990211E-4</v>
      </c>
      <c r="R31" s="8">
        <v>8.5136722567978997E-4</v>
      </c>
      <c r="S31" s="8">
        <v>7.9567030415202199E-4</v>
      </c>
      <c r="T31" s="8">
        <v>8.4356174566386642E-4</v>
      </c>
      <c r="U31" s="8">
        <v>9.1048932410601221E-4</v>
      </c>
      <c r="V31" s="8">
        <v>8.560427394341065E-4</v>
      </c>
      <c r="W31" s="8">
        <v>8.3725529135780883E-4</v>
      </c>
      <c r="X31" s="8">
        <v>7.8455264751632831E-4</v>
      </c>
      <c r="Y31" s="8">
        <v>8.3786464054761887E-4</v>
      </c>
      <c r="Z31" s="8">
        <v>7.8305106571425283E-4</v>
      </c>
      <c r="AA31" s="8">
        <v>9.6676286839893514E-4</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29291.55773865365</v>
      </c>
      <c r="D33" s="67">
        <v>64410.736203034379</v>
      </c>
      <c r="E33" s="67">
        <v>99699.281686361501</v>
      </c>
      <c r="F33" s="67">
        <v>-12971.230135438065</v>
      </c>
      <c r="G33" s="67">
        <v>-12122.644977403821</v>
      </c>
      <c r="H33" s="67">
        <v>-11359.561784911168</v>
      </c>
      <c r="I33" s="67">
        <v>-10586.425058625602</v>
      </c>
      <c r="J33" s="67">
        <v>130351.40540604535</v>
      </c>
      <c r="K33" s="67">
        <v>121823.73346759069</v>
      </c>
      <c r="L33" s="67">
        <v>114155.30437236253</v>
      </c>
      <c r="M33" s="67">
        <v>106385.84461141977</v>
      </c>
      <c r="N33" s="67">
        <v>99426.022977004861</v>
      </c>
      <c r="O33" s="67">
        <v>92921.516778520701</v>
      </c>
      <c r="P33" s="67">
        <v>87072.39327756998</v>
      </c>
      <c r="Q33" s="67">
        <v>82858.318902463681</v>
      </c>
      <c r="R33" s="67">
        <v>77437.68148937152</v>
      </c>
      <c r="S33" s="67">
        <v>72371.665058511848</v>
      </c>
      <c r="T33" s="67">
        <v>69885.857147358285</v>
      </c>
      <c r="U33" s="67">
        <v>82760.488315084513</v>
      </c>
      <c r="V33" s="67">
        <v>79799.413078773738</v>
      </c>
      <c r="W33" s="67">
        <v>89659.503465911665</v>
      </c>
      <c r="X33" s="67">
        <v>86269.706242661137</v>
      </c>
      <c r="Y33" s="67">
        <v>83580.039857577183</v>
      </c>
      <c r="Z33" s="67">
        <v>78112.187644499718</v>
      </c>
      <c r="AA33" s="67">
        <v>80492.845603385897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-32566.251281717436</v>
      </c>
      <c r="F36" s="8">
        <v>-255729.87219685796</v>
      </c>
      <c r="G36" s="8">
        <v>-238999.88049124327</v>
      </c>
      <c r="H36" s="8">
        <v>-195397.77979667584</v>
      </c>
      <c r="I36" s="8">
        <v>-182098.92175416226</v>
      </c>
      <c r="J36" s="8">
        <v>-170185.90813405902</v>
      </c>
      <c r="K36" s="8">
        <v>-159052.25054827813</v>
      </c>
      <c r="L36" s="8">
        <v>-96762.242353037102</v>
      </c>
      <c r="M36" s="8">
        <v>-69876.526922424338</v>
      </c>
      <c r="N36" s="8">
        <v>-34136.887506959414</v>
      </c>
      <c r="O36" s="8">
        <v>-31903.633175188213</v>
      </c>
      <c r="P36" s="8">
        <v>-29895.397653912038</v>
      </c>
      <c r="Q36" s="8">
        <v>-27860.703861906979</v>
      </c>
      <c r="R36" s="8">
        <v>-26038.040985184143</v>
      </c>
      <c r="S36" s="8">
        <v>-24334.617432481995</v>
      </c>
      <c r="T36" s="8">
        <v>-16194.788686053955</v>
      </c>
      <c r="U36" s="8">
        <v>-8934.2893235232168</v>
      </c>
      <c r="V36" s="8">
        <v>-2594.3895394413726</v>
      </c>
      <c r="W36" s="8">
        <v>-1.1298572567721801E-5</v>
      </c>
      <c r="X36" s="8">
        <v>-1.0587362197240799E-5</v>
      </c>
      <c r="Y36" s="8">
        <v>-9.866781712384319E-6</v>
      </c>
      <c r="Z36" s="8">
        <v>-9.2212913174169705E-6</v>
      </c>
      <c r="AA36" s="8">
        <v>-8.6180292662136399E-6</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6.5057511536822602E-6</v>
      </c>
      <c r="D38" s="8">
        <v>6.0962341407556897E-6</v>
      </c>
      <c r="E38" s="8">
        <v>5.6813217885468004E-6</v>
      </c>
      <c r="F38" s="8">
        <v>5.3096465298732694E-6</v>
      </c>
      <c r="G38" s="8">
        <v>9.5479098097180391E-6</v>
      </c>
      <c r="H38" s="8">
        <v>1.01765642216419E-5</v>
      </c>
      <c r="I38" s="8">
        <v>1.10194988468388E-5</v>
      </c>
      <c r="J38" s="8">
        <v>1.0298597050252E-5</v>
      </c>
      <c r="K38" s="8">
        <v>9.6248570536295004E-6</v>
      </c>
      <c r="L38" s="8">
        <v>9.0190019237085404E-6</v>
      </c>
      <c r="M38" s="8">
        <v>8.4051647225214895E-6</v>
      </c>
      <c r="N38" s="8">
        <v>1.17278269693432E-5</v>
      </c>
      <c r="O38" s="8">
        <v>1.0960585949604401E-5</v>
      </c>
      <c r="P38" s="8">
        <v>1.0270650796541099E-5</v>
      </c>
      <c r="Q38" s="8">
        <v>1.1171494124513299E-5</v>
      </c>
      <c r="R38" s="8">
        <v>1.5862724949361001E-5</v>
      </c>
      <c r="S38" s="8">
        <v>2.21890297500179E-5</v>
      </c>
      <c r="T38" s="8">
        <v>5.5743683962725701E-5</v>
      </c>
      <c r="U38" s="8">
        <v>5.1949744540494694E-5</v>
      </c>
      <c r="V38" s="8">
        <v>4.8551163108434904E-5</v>
      </c>
      <c r="W38" s="8">
        <v>2871.69869394327</v>
      </c>
      <c r="X38" s="8">
        <v>2690.9340991426902</v>
      </c>
      <c r="Y38" s="8">
        <v>2507.78795171207</v>
      </c>
      <c r="Z38" s="8">
        <v>2343.7270570220398</v>
      </c>
      <c r="AA38" s="8">
        <v>2190.3991181021001</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1.9263993298728241E-5</v>
      </c>
      <c r="D40" s="8">
        <v>1.805138420772917E-5</v>
      </c>
      <c r="E40" s="8">
        <v>1.8849086726463019E-5</v>
      </c>
      <c r="F40" s="8">
        <v>2.1651263902912018E-5</v>
      </c>
      <c r="G40" s="8">
        <v>2.0234826071851931E-5</v>
      </c>
      <c r="H40" s="8">
        <v>1.896110604563431E-5</v>
      </c>
      <c r="I40" s="8">
        <v>1.7670604905384282E-5</v>
      </c>
      <c r="J40" s="8">
        <v>1.6514584019123889E-5</v>
      </c>
      <c r="K40" s="8">
        <v>1.5434190667779588E-5</v>
      </c>
      <c r="L40" s="8">
        <v>1.4462655865740502E-5</v>
      </c>
      <c r="M40" s="8">
        <v>1.424669068264917E-5</v>
      </c>
      <c r="N40" s="8">
        <v>2.0248716912132418E-5</v>
      </c>
      <c r="O40" s="8">
        <v>1.892403449204912E-5</v>
      </c>
      <c r="P40" s="8">
        <v>1.7732824761668208E-5</v>
      </c>
      <c r="Q40" s="8">
        <v>1.6525920980859693E-5</v>
      </c>
      <c r="R40" s="8">
        <v>2.1741931847397226E-5</v>
      </c>
      <c r="S40" s="8">
        <v>2.0319562468543499E-5</v>
      </c>
      <c r="T40" s="8">
        <v>4.0484888483531099E-5</v>
      </c>
      <c r="U40" s="8">
        <v>5.33244050424447E-5</v>
      </c>
      <c r="V40" s="8">
        <v>4.9835892549151897E-5</v>
      </c>
      <c r="W40" s="8">
        <v>1.719616804834572E-4</v>
      </c>
      <c r="X40" s="8">
        <v>1.6113722192888187E-4</v>
      </c>
      <c r="Y40" s="8">
        <v>2069.4178312765248</v>
      </c>
      <c r="Z40" s="8">
        <v>1934.0353557945175</v>
      </c>
      <c r="AA40" s="8">
        <v>1807.5096778091956</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2.4864346958830211E-4</v>
      </c>
      <c r="D43" s="8">
        <v>2.3299212840660499E-4</v>
      </c>
      <c r="E43" s="8">
        <v>7694.6774839591744</v>
      </c>
      <c r="F43" s="8">
        <v>128485.78703116783</v>
      </c>
      <c r="G43" s="8">
        <v>120080.1747620384</v>
      </c>
      <c r="H43" s="8">
        <v>112521.4973213224</v>
      </c>
      <c r="I43" s="8">
        <v>104863.23517952916</v>
      </c>
      <c r="J43" s="8">
        <v>98003.023504973753</v>
      </c>
      <c r="K43" s="8">
        <v>91591.610726801402</v>
      </c>
      <c r="L43" s="8">
        <v>85826.200715269675</v>
      </c>
      <c r="M43" s="8">
        <v>79984.832093638906</v>
      </c>
      <c r="N43" s="8">
        <v>74752.179505944732</v>
      </c>
      <c r="O43" s="8">
        <v>69861.849986097412</v>
      </c>
      <c r="P43" s="8">
        <v>65464.261537354294</v>
      </c>
      <c r="Q43" s="8">
        <v>61008.73536940512</v>
      </c>
      <c r="R43" s="8">
        <v>57017.509675151872</v>
      </c>
      <c r="S43" s="8">
        <v>53287.392226407064</v>
      </c>
      <c r="T43" s="8">
        <v>49933.115814557183</v>
      </c>
      <c r="U43" s="8">
        <v>46534.646313899626</v>
      </c>
      <c r="V43" s="8">
        <v>43490.323648425147</v>
      </c>
      <c r="W43" s="8">
        <v>44422.566645619656</v>
      </c>
      <c r="X43" s="8">
        <v>41626.302792699309</v>
      </c>
      <c r="Y43" s="8">
        <v>38793.198484908215</v>
      </c>
      <c r="Z43" s="8">
        <v>44056.944681939232</v>
      </c>
      <c r="AA43" s="8">
        <v>47243.159719042538</v>
      </c>
    </row>
    <row r="44" spans="1:27">
      <c r="A44" s="16" t="s">
        <v>23</v>
      </c>
      <c r="B44" s="16" t="s">
        <v>8</v>
      </c>
      <c r="C44" s="8">
        <v>8.5793003696568412E-5</v>
      </c>
      <c r="D44" s="8">
        <v>8.9341344833786048E-5</v>
      </c>
      <c r="E44" s="8">
        <v>9.8831956317490741E-4</v>
      </c>
      <c r="F44" s="8">
        <v>15624.411094125478</v>
      </c>
      <c r="G44" s="8">
        <v>14602.253354928653</v>
      </c>
      <c r="H44" s="8">
        <v>13683.086446350733</v>
      </c>
      <c r="I44" s="8">
        <v>12751.809620059204</v>
      </c>
      <c r="J44" s="8">
        <v>22811.681694802537</v>
      </c>
      <c r="K44" s="8">
        <v>60708.309011693898</v>
      </c>
      <c r="L44" s="8">
        <v>56886.907796213833</v>
      </c>
      <c r="M44" s="8">
        <v>53015.160061686795</v>
      </c>
      <c r="N44" s="8">
        <v>49546.878548524008</v>
      </c>
      <c r="O44" s="8">
        <v>46305.493957685816</v>
      </c>
      <c r="P44" s="8">
        <v>43390.705623535134</v>
      </c>
      <c r="Q44" s="8">
        <v>40437.515290193754</v>
      </c>
      <c r="R44" s="8">
        <v>37792.070354141069</v>
      </c>
      <c r="S44" s="8">
        <v>35319.691909920482</v>
      </c>
      <c r="T44" s="8">
        <v>33096.426004606779</v>
      </c>
      <c r="U44" s="8">
        <v>30843.868828123941</v>
      </c>
      <c r="V44" s="8">
        <v>28826.045626098901</v>
      </c>
      <c r="W44" s="8">
        <v>26940.229551191806</v>
      </c>
      <c r="X44" s="8">
        <v>27098.681167211813</v>
      </c>
      <c r="Y44" s="8">
        <v>33762.141493236209</v>
      </c>
      <c r="Z44" s="8">
        <v>31792.160001202443</v>
      </c>
      <c r="AA44" s="8">
        <v>29712.299058268607</v>
      </c>
    </row>
    <row r="45" spans="1:27">
      <c r="A45" s="16" t="s">
        <v>23</v>
      </c>
      <c r="B45" s="16" t="s">
        <v>83</v>
      </c>
      <c r="C45" s="8">
        <v>2.7232496686725412E-4</v>
      </c>
      <c r="D45" s="8">
        <v>9.3118593411174646E-3</v>
      </c>
      <c r="E45" s="8">
        <v>8.9188895319606311E-3</v>
      </c>
      <c r="F45" s="8">
        <v>11998.000121639285</v>
      </c>
      <c r="G45" s="8">
        <v>11213.084222707956</v>
      </c>
      <c r="H45" s="8">
        <v>10507.255080445319</v>
      </c>
      <c r="I45" s="8">
        <v>9792.1267208666668</v>
      </c>
      <c r="J45" s="8">
        <v>9151.5202973264604</v>
      </c>
      <c r="K45" s="8">
        <v>8552.822705399547</v>
      </c>
      <c r="L45" s="8">
        <v>8014.4488383906037</v>
      </c>
      <c r="M45" s="8">
        <v>7468.9819579498444</v>
      </c>
      <c r="N45" s="8">
        <v>6980.3569681023691</v>
      </c>
      <c r="O45" s="8">
        <v>6523.6980992132339</v>
      </c>
      <c r="P45" s="8">
        <v>6113.0513812992776</v>
      </c>
      <c r="Q45" s="8">
        <v>5696.994441289401</v>
      </c>
      <c r="R45" s="8">
        <v>8642.3802978808653</v>
      </c>
      <c r="S45" s="8">
        <v>9873.6367462903399</v>
      </c>
      <c r="T45" s="8">
        <v>12857.583578292857</v>
      </c>
      <c r="U45" s="8">
        <v>11982.490836935176</v>
      </c>
      <c r="V45" s="8">
        <v>11198.589564109996</v>
      </c>
      <c r="W45" s="8">
        <v>15049.737653734768</v>
      </c>
      <c r="X45" s="8">
        <v>14102.402985731394</v>
      </c>
      <c r="Y45" s="8">
        <v>17615.42884370932</v>
      </c>
      <c r="Z45" s="8">
        <v>16463.017606357869</v>
      </c>
      <c r="AA45" s="8">
        <v>22130.391198579215</v>
      </c>
    </row>
    <row r="46" spans="1:27">
      <c r="A46" s="16" t="s">
        <v>23</v>
      </c>
      <c r="B46" s="16" t="s">
        <v>192</v>
      </c>
      <c r="C46" s="8">
        <v>0</v>
      </c>
      <c r="D46" s="8">
        <v>0</v>
      </c>
      <c r="E46" s="8">
        <v>6.9043172362756686E-4</v>
      </c>
      <c r="F46" s="8">
        <v>1.7227217352043212E-3</v>
      </c>
      <c r="G46" s="8">
        <v>1.6100203128266322E-3</v>
      </c>
      <c r="H46" s="8">
        <v>1.5086744891569582E-3</v>
      </c>
      <c r="I46" s="8">
        <v>1.4059934459816582E-3</v>
      </c>
      <c r="J46" s="8">
        <v>1.314012565972011E-3</v>
      </c>
      <c r="K46" s="8">
        <v>1.2280491267346019E-3</v>
      </c>
      <c r="L46" s="8">
        <v>1.1507472136691459E-3</v>
      </c>
      <c r="M46" s="8">
        <v>1.0724268568394588E-3</v>
      </c>
      <c r="N46" s="8">
        <v>1.0079368309092404E-3</v>
      </c>
      <c r="O46" s="8">
        <v>9.4199703797056601E-4</v>
      </c>
      <c r="P46" s="8">
        <v>8.8270122353458901E-4</v>
      </c>
      <c r="Q46" s="8">
        <v>8.4018392508798808E-4</v>
      </c>
      <c r="R46" s="8">
        <v>9.4170200353822277E-4</v>
      </c>
      <c r="S46" s="8">
        <v>9.2715071451410658E-4</v>
      </c>
      <c r="T46" s="8">
        <v>1.0935874191069402E-3</v>
      </c>
      <c r="U46" s="8">
        <v>1.0924435480607897E-3</v>
      </c>
      <c r="V46" s="8">
        <v>1.0209752782771176E-3</v>
      </c>
      <c r="W46" s="8">
        <v>1.2034218185356454E-3</v>
      </c>
      <c r="X46" s="8">
        <v>1.1276701187279384E-3</v>
      </c>
      <c r="Y46" s="8">
        <v>1.3823457569947042E-3</v>
      </c>
      <c r="Z46" s="8">
        <v>1.2919119220651252E-3</v>
      </c>
      <c r="AA46" s="8">
        <v>1.2434324083568451E-3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9">
        <v>6.325311846045352E-4</v>
      </c>
      <c r="D48" s="69">
        <v>9.6583404327063409E-3</v>
      </c>
      <c r="E48" s="69">
        <v>-24871.563175587031</v>
      </c>
      <c r="F48" s="69">
        <v>-99621.672200242727</v>
      </c>
      <c r="G48" s="69">
        <v>-93104.366511765213</v>
      </c>
      <c r="H48" s="69">
        <v>-58685.939410745217</v>
      </c>
      <c r="I48" s="69">
        <v>-54691.748799023691</v>
      </c>
      <c r="J48" s="69">
        <v>-40219.681296130519</v>
      </c>
      <c r="K48" s="69">
        <v>1800.4931487249144</v>
      </c>
      <c r="L48" s="69">
        <v>53965.316171065882</v>
      </c>
      <c r="M48" s="69">
        <v>70592.448285929917</v>
      </c>
      <c r="N48" s="69">
        <v>97142.528555525059</v>
      </c>
      <c r="O48" s="69">
        <v>90787.409839689906</v>
      </c>
      <c r="P48" s="69">
        <v>85072.621798981359</v>
      </c>
      <c r="Q48" s="69">
        <v>79282.542106862646</v>
      </c>
      <c r="R48" s="69">
        <v>77413.920321296333</v>
      </c>
      <c r="S48" s="69">
        <v>74146.1044197952</v>
      </c>
      <c r="T48" s="69">
        <v>79692.337901218867</v>
      </c>
      <c r="U48" s="69">
        <v>80426.717853153226</v>
      </c>
      <c r="V48" s="69">
        <v>80920.570418554998</v>
      </c>
      <c r="W48" s="69">
        <v>89284.233908574446</v>
      </c>
      <c r="X48" s="69">
        <v>85518.322323005181</v>
      </c>
      <c r="Y48" s="69">
        <v>94747.975977321315</v>
      </c>
      <c r="Z48" s="69">
        <v>96589.885985006738</v>
      </c>
      <c r="AA48" s="69">
        <v>103083.76000661604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-4.61603609663115E-5</v>
      </c>
      <c r="E52" s="8">
        <v>-5.1194589946515637E-3</v>
      </c>
      <c r="F52" s="8">
        <v>-299785.12126199622</v>
      </c>
      <c r="G52" s="8">
        <v>-280173.01044719451</v>
      </c>
      <c r="H52" s="8">
        <v>-262536.98170421971</v>
      </c>
      <c r="I52" s="8">
        <v>-244668.60032226422</v>
      </c>
      <c r="J52" s="8">
        <v>-228662.24322814721</v>
      </c>
      <c r="K52" s="8">
        <v>-213703.0312310989</v>
      </c>
      <c r="L52" s="8">
        <v>-20276.115368036746</v>
      </c>
      <c r="M52" s="8">
        <v>-18896.114120255243</v>
      </c>
      <c r="N52" s="8">
        <v>-17659.919733637533</v>
      </c>
      <c r="O52" s="8">
        <v>-16504.597877307315</v>
      </c>
      <c r="P52" s="8">
        <v>-15465.684235729814</v>
      </c>
      <c r="Q52" s="8">
        <v>-14413.083027080751</v>
      </c>
      <c r="R52" s="8">
        <v>-13470.171049594735</v>
      </c>
      <c r="S52" s="8">
        <v>-12588.944902656902</v>
      </c>
      <c r="T52" s="8">
        <v>-11796.509564961114</v>
      </c>
      <c r="U52" s="8">
        <v>-10993.633983340826</v>
      </c>
      <c r="V52" s="8">
        <v>-10274.424280634426</v>
      </c>
      <c r="W52" s="8">
        <v>-9602.2656801614321</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1.8857041918048249E-5</v>
      </c>
      <c r="D55" s="8">
        <v>1.7670049164023288E-5</v>
      </c>
      <c r="E55" s="8">
        <v>1.793056622577085E-5</v>
      </c>
      <c r="F55" s="8">
        <v>2.2144266692741821E-5</v>
      </c>
      <c r="G55" s="8">
        <v>2.0695576342592579E-5</v>
      </c>
      <c r="H55" s="8">
        <v>1.939285350484379E-5</v>
      </c>
      <c r="I55" s="8">
        <v>2.5431938878293501E-5</v>
      </c>
      <c r="J55" s="8">
        <v>2.3768167169355182E-5</v>
      </c>
      <c r="K55" s="8">
        <v>2.221324033900478E-5</v>
      </c>
      <c r="L55" s="8">
        <v>2.0814985223467361E-5</v>
      </c>
      <c r="M55" s="8">
        <v>1.9398308258499089E-5</v>
      </c>
      <c r="N55" s="8">
        <v>1.8129260049622531E-5</v>
      </c>
      <c r="O55" s="8">
        <v>1.6943233686516837E-5</v>
      </c>
      <c r="P55" s="8">
        <v>1.7880001130848631E-5</v>
      </c>
      <c r="Q55" s="8">
        <v>1.728476222540058E-5</v>
      </c>
      <c r="R55" s="8">
        <v>2.4524080818138329E-5</v>
      </c>
      <c r="S55" s="8">
        <v>2.2919701692810941E-5</v>
      </c>
      <c r="T55" s="8">
        <v>1.0950103498533569E-4</v>
      </c>
      <c r="U55" s="8">
        <v>492.55713742185935</v>
      </c>
      <c r="V55" s="8">
        <v>460.33377316324197</v>
      </c>
      <c r="W55" s="8">
        <v>430.21847947198825</v>
      </c>
      <c r="X55" s="8">
        <v>403.13755023609804</v>
      </c>
      <c r="Y55" s="8">
        <v>2266.5313435219764</v>
      </c>
      <c r="Z55" s="8">
        <v>2118.2535914866262</v>
      </c>
      <c r="AA55" s="8">
        <v>4520.6181263515273</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3.430602714327766E-4</v>
      </c>
      <c r="D58" s="8">
        <v>3.2383566470078993E-4</v>
      </c>
      <c r="E58" s="8">
        <v>66576.967370277489</v>
      </c>
      <c r="F58" s="8">
        <v>387132.84580027609</v>
      </c>
      <c r="G58" s="8">
        <v>361806.39784341032</v>
      </c>
      <c r="H58" s="8">
        <v>339031.79859998665</v>
      </c>
      <c r="I58" s="8">
        <v>315957.14664554386</v>
      </c>
      <c r="J58" s="8">
        <v>327902.46921818663</v>
      </c>
      <c r="K58" s="8">
        <v>543039.52113008604</v>
      </c>
      <c r="L58" s="8">
        <v>508856.85454155499</v>
      </c>
      <c r="M58" s="8">
        <v>474223.83528926154</v>
      </c>
      <c r="N58" s="8">
        <v>515599.91658067686</v>
      </c>
      <c r="O58" s="8">
        <v>549532.6981834498</v>
      </c>
      <c r="P58" s="8">
        <v>578345.70714034804</v>
      </c>
      <c r="Q58" s="8">
        <v>538983.24628352688</v>
      </c>
      <c r="R58" s="8">
        <v>503722.65993776283</v>
      </c>
      <c r="S58" s="8">
        <v>470768.840932208</v>
      </c>
      <c r="T58" s="8">
        <v>441135.39124079933</v>
      </c>
      <c r="U58" s="8">
        <v>411111.52427698614</v>
      </c>
      <c r="V58" s="8">
        <v>384216.37772360869</v>
      </c>
      <c r="W58" s="8">
        <v>359080.72675313614</v>
      </c>
      <c r="X58" s="8">
        <v>336477.70031214377</v>
      </c>
      <c r="Y58" s="8">
        <v>313576.88140018401</v>
      </c>
      <c r="Z58" s="8">
        <v>293062.50597756967</v>
      </c>
      <c r="AA58" s="8">
        <v>273890.1924953172</v>
      </c>
    </row>
    <row r="59" spans="1:27">
      <c r="A59" s="16" t="s">
        <v>24</v>
      </c>
      <c r="B59" s="16" t="s">
        <v>8</v>
      </c>
      <c r="C59" s="8">
        <v>2.570596652852257E-5</v>
      </c>
      <c r="D59" s="8">
        <v>2.7720922605912552E-5</v>
      </c>
      <c r="E59" s="8">
        <v>3.3419059192564397E-5</v>
      </c>
      <c r="F59" s="8">
        <v>9475.2573921772091</v>
      </c>
      <c r="G59" s="8">
        <v>8855.3807378860765</v>
      </c>
      <c r="H59" s="8">
        <v>8297.9617738892684</v>
      </c>
      <c r="I59" s="8">
        <v>7733.1988795105026</v>
      </c>
      <c r="J59" s="8">
        <v>7227.2886704267248</v>
      </c>
      <c r="K59" s="8">
        <v>20021.737133220086</v>
      </c>
      <c r="L59" s="8">
        <v>18761.430399883597</v>
      </c>
      <c r="M59" s="8">
        <v>17484.519271097077</v>
      </c>
      <c r="N59" s="8">
        <v>16340.672211427349</v>
      </c>
      <c r="O59" s="8">
        <v>15271.656268108429</v>
      </c>
      <c r="P59" s="8">
        <v>14310.352506310312</v>
      </c>
      <c r="Q59" s="8">
        <v>13336.383678630807</v>
      </c>
      <c r="R59" s="8">
        <v>12463.909976557285</v>
      </c>
      <c r="S59" s="8">
        <v>11648.513993538079</v>
      </c>
      <c r="T59" s="8">
        <v>10915.275887286885</v>
      </c>
      <c r="U59" s="8">
        <v>10172.377453789162</v>
      </c>
      <c r="V59" s="8">
        <v>9506.8948139774548</v>
      </c>
      <c r="W59" s="8">
        <v>8884.9484228533966</v>
      </c>
      <c r="X59" s="8">
        <v>8325.6682689962108</v>
      </c>
      <c r="Y59" s="8">
        <v>7759.0196640549439</v>
      </c>
      <c r="Z59" s="8">
        <v>7251.4202507081973</v>
      </c>
      <c r="AA59" s="8">
        <v>6777.028278597908</v>
      </c>
    </row>
    <row r="60" spans="1:27">
      <c r="A60" s="16" t="s">
        <v>24</v>
      </c>
      <c r="B60" s="16" t="s">
        <v>83</v>
      </c>
      <c r="C60" s="8">
        <v>3162.3253162672063</v>
      </c>
      <c r="D60" s="8">
        <v>14141.306241449211</v>
      </c>
      <c r="E60" s="8">
        <v>23689.589478042268</v>
      </c>
      <c r="F60" s="8">
        <v>26630.659115935105</v>
      </c>
      <c r="G60" s="8">
        <v>24888.466456558646</v>
      </c>
      <c r="H60" s="8">
        <v>23321.81409023752</v>
      </c>
      <c r="I60" s="8">
        <v>21734.521260182315</v>
      </c>
      <c r="J60" s="8">
        <v>20312.636686101541</v>
      </c>
      <c r="K60" s="8">
        <v>35834.686211284345</v>
      </c>
      <c r="L60" s="8">
        <v>33579.002999653872</v>
      </c>
      <c r="M60" s="8">
        <v>31293.601422592961</v>
      </c>
      <c r="N60" s="8">
        <v>29246.356461567186</v>
      </c>
      <c r="O60" s="8">
        <v>27333.043414412521</v>
      </c>
      <c r="P60" s="8">
        <v>25612.51245206123</v>
      </c>
      <c r="Q60" s="8">
        <v>23869.313693270196</v>
      </c>
      <c r="R60" s="8">
        <v>22307.769800581282</v>
      </c>
      <c r="S60" s="8">
        <v>20848.382985390708</v>
      </c>
      <c r="T60" s="8">
        <v>19536.041439757777</v>
      </c>
      <c r="U60" s="8">
        <v>18206.409946041073</v>
      </c>
      <c r="V60" s="8">
        <v>17015.336393430007</v>
      </c>
      <c r="W60" s="8">
        <v>15902.183540832508</v>
      </c>
      <c r="X60" s="8">
        <v>14901.190027736651</v>
      </c>
      <c r="Y60" s="8">
        <v>13887.008540876383</v>
      </c>
      <c r="Z60" s="8">
        <v>12978.513054843441</v>
      </c>
      <c r="AA60" s="8">
        <v>12129.452070551846</v>
      </c>
    </row>
    <row r="61" spans="1:27">
      <c r="A61" s="16" t="s">
        <v>24</v>
      </c>
      <c r="B61" s="16" t="s">
        <v>192</v>
      </c>
      <c r="C61" s="8">
        <v>0</v>
      </c>
      <c r="D61" s="8">
        <v>0</v>
      </c>
      <c r="E61" s="8">
        <v>2.2456073445073149E-4</v>
      </c>
      <c r="F61" s="8">
        <v>7.2848385187830502E-4</v>
      </c>
      <c r="G61" s="8">
        <v>6.8082602960318095E-4</v>
      </c>
      <c r="H61" s="8">
        <v>6.3797012636010095E-4</v>
      </c>
      <c r="I61" s="8">
        <v>5.9454960154832698E-4</v>
      </c>
      <c r="J61" s="8">
        <v>5.5565383306797E-4</v>
      </c>
      <c r="K61" s="8">
        <v>5.1930264758243605E-4</v>
      </c>
      <c r="L61" s="8">
        <v>4.8661414413077E-4</v>
      </c>
      <c r="M61" s="8">
        <v>4.5349497342674213E-4</v>
      </c>
      <c r="N61" s="8">
        <v>4.2382707785087098E-4</v>
      </c>
      <c r="O61" s="8">
        <v>3.9610007264749808E-4</v>
      </c>
      <c r="P61" s="8">
        <v>3.7803609588438647E-4</v>
      </c>
      <c r="Q61" s="8">
        <v>3.5798527442443409E-4</v>
      </c>
      <c r="R61" s="8">
        <v>3.5454179022430498E-4</v>
      </c>
      <c r="S61" s="8">
        <v>3.3134746740706169E-4</v>
      </c>
      <c r="T61" s="8">
        <v>3.7868011589329697E-4</v>
      </c>
      <c r="U61" s="8">
        <v>3.7671751639724207E-4</v>
      </c>
      <c r="V61" s="8">
        <v>3.5207244513300596E-4</v>
      </c>
      <c r="W61" s="8">
        <v>3.5126998006628168E-4</v>
      </c>
      <c r="X61" s="8">
        <v>3.3855330385479799E-4</v>
      </c>
      <c r="Y61" s="8">
        <v>3.5362132029131E-4</v>
      </c>
      <c r="Z61" s="8">
        <v>3.3048721513347453E-4</v>
      </c>
      <c r="AA61" s="8">
        <v>3.7742280223779495E-4</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9">
        <v>3162.3257038904862</v>
      </c>
      <c r="D63" s="69">
        <v>14141.306564515486</v>
      </c>
      <c r="E63" s="69">
        <v>90266.552004771118</v>
      </c>
      <c r="F63" s="69">
        <v>123453.64179702033</v>
      </c>
      <c r="G63" s="69">
        <v>115377.23529218213</v>
      </c>
      <c r="H63" s="69">
        <v>108114.59341725672</v>
      </c>
      <c r="I63" s="69">
        <v>100756.26708295401</v>
      </c>
      <c r="J63" s="69">
        <v>126780.15192598969</v>
      </c>
      <c r="K63" s="69">
        <v>385192.91378500749</v>
      </c>
      <c r="L63" s="69">
        <v>540921.17308048485</v>
      </c>
      <c r="M63" s="69">
        <v>504105.84233558958</v>
      </c>
      <c r="N63" s="69">
        <v>543527.02596199024</v>
      </c>
      <c r="O63" s="69">
        <v>575632.80040170671</v>
      </c>
      <c r="P63" s="69">
        <v>602802.88825890573</v>
      </c>
      <c r="Q63" s="69">
        <v>561775.86100361717</v>
      </c>
      <c r="R63" s="69">
        <v>525024.16904437263</v>
      </c>
      <c r="S63" s="69">
        <v>490676.79336274706</v>
      </c>
      <c r="T63" s="69">
        <v>459790.19949106406</v>
      </c>
      <c r="U63" s="69">
        <v>428989.23520761495</v>
      </c>
      <c r="V63" s="69">
        <v>400924.51877561747</v>
      </c>
      <c r="W63" s="69">
        <v>374695.81186740252</v>
      </c>
      <c r="X63" s="69">
        <v>360107.69649766601</v>
      </c>
      <c r="Y63" s="69">
        <v>337489.44130225864</v>
      </c>
      <c r="Z63" s="69">
        <v>315410.69320509513</v>
      </c>
      <c r="AA63" s="69">
        <v>297317.29134824127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6.4398633032516801E-6</v>
      </c>
      <c r="D68" s="8">
        <v>6.0344937277322704E-6</v>
      </c>
      <c r="E68" s="8">
        <v>5.6237834549387105E-6</v>
      </c>
      <c r="F68" s="8">
        <v>5.2558723863292802E-6</v>
      </c>
      <c r="G68" s="8">
        <v>1.3192190381063601E-5</v>
      </c>
      <c r="H68" s="8">
        <v>1.2361782597059401E-5</v>
      </c>
      <c r="I68" s="8">
        <v>1.37711305768319E-5</v>
      </c>
      <c r="J68" s="8">
        <v>1.2870215488781599E-5</v>
      </c>
      <c r="K68" s="8">
        <v>1.2028238771212001E-5</v>
      </c>
      <c r="L68" s="8">
        <v>1.1271098158853E-5</v>
      </c>
      <c r="M68" s="8">
        <v>1.0503982306493799E-5</v>
      </c>
      <c r="N68" s="8">
        <v>1.53236826702249E-5</v>
      </c>
      <c r="O68" s="8">
        <v>1.43211987532307E-5</v>
      </c>
      <c r="P68" s="8">
        <v>1.34197233668518E-5</v>
      </c>
      <c r="Q68" s="8">
        <v>1.37008103366205E-5</v>
      </c>
      <c r="R68" s="8">
        <v>2.8860805091249501E-5</v>
      </c>
      <c r="S68" s="8">
        <v>2.69727150310383E-5</v>
      </c>
      <c r="T68" s="8">
        <v>1.06041293227251E-4</v>
      </c>
      <c r="U68" s="8">
        <v>9.8824076600014391E-5</v>
      </c>
      <c r="V68" s="8">
        <v>9.2358950067746994E-5</v>
      </c>
      <c r="W68" s="8">
        <v>8.6316775740208105E-5</v>
      </c>
      <c r="X68" s="8">
        <v>8.0883400357170896E-5</v>
      </c>
      <c r="Y68" s="8">
        <v>7.5378440881863199E-5</v>
      </c>
      <c r="Z68" s="8">
        <v>7.0447140991465707E-5</v>
      </c>
      <c r="AA68" s="8">
        <v>6.5838449506396503E-5</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1.8432416913480941E-5</v>
      </c>
      <c r="D70" s="8">
        <v>1.7272152996661211E-5</v>
      </c>
      <c r="E70" s="8">
        <v>1.609660273692853E-5</v>
      </c>
      <c r="F70" s="8">
        <v>1.5043553955556271E-5</v>
      </c>
      <c r="G70" s="8">
        <v>1.4059396216230129E-5</v>
      </c>
      <c r="H70" s="8">
        <v>1.3174400493827971E-5</v>
      </c>
      <c r="I70" s="8">
        <v>1.8779261931910153E-5</v>
      </c>
      <c r="J70" s="8">
        <v>1.7550712081009009E-5</v>
      </c>
      <c r="K70" s="8">
        <v>1.6402534650580102E-5</v>
      </c>
      <c r="L70" s="8">
        <v>1.5370045575013741E-5</v>
      </c>
      <c r="M70" s="8">
        <v>2.681941554004711E-5</v>
      </c>
      <c r="N70" s="8">
        <v>2.5064874329511439E-5</v>
      </c>
      <c r="O70" s="8">
        <v>2.3425116189280548E-5</v>
      </c>
      <c r="P70" s="8">
        <v>2.1950577218655731E-5</v>
      </c>
      <c r="Q70" s="8">
        <v>2.0456611367631737E-5</v>
      </c>
      <c r="R70" s="8">
        <v>2.1331674387253482E-5</v>
      </c>
      <c r="S70" s="8">
        <v>1.9936144281600011E-5</v>
      </c>
      <c r="T70" s="8">
        <v>5.1849619460604398E-5</v>
      </c>
      <c r="U70" s="8">
        <v>8.0971903246396807E-5</v>
      </c>
      <c r="V70" s="8">
        <v>7.5674675910134388E-5</v>
      </c>
      <c r="W70" s="8">
        <v>7.0723996157997298E-5</v>
      </c>
      <c r="X70" s="8">
        <v>6.6272138261086992E-5</v>
      </c>
      <c r="Y70" s="8">
        <v>6.1761627651267799E-5</v>
      </c>
      <c r="Z70" s="8">
        <v>5.7721147321556604E-5</v>
      </c>
      <c r="AA70" s="8">
        <v>8.7414318287323202E-5</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3.2852178647614302E-4</v>
      </c>
      <c r="D73" s="8">
        <v>3.0784235108106739E-4</v>
      </c>
      <c r="E73" s="8">
        <v>3.487891648760249E-4</v>
      </c>
      <c r="F73" s="8">
        <v>14850.179191947966</v>
      </c>
      <c r="G73" s="8">
        <v>13878.672138141854</v>
      </c>
      <c r="H73" s="8">
        <v>13005.052440256222</v>
      </c>
      <c r="I73" s="8">
        <v>12119.92290389001</v>
      </c>
      <c r="J73" s="8">
        <v>11327.030748144205</v>
      </c>
      <c r="K73" s="8">
        <v>10586.010042046097</v>
      </c>
      <c r="L73" s="8">
        <v>9919.6532895632681</v>
      </c>
      <c r="M73" s="8">
        <v>9244.5173639344102</v>
      </c>
      <c r="N73" s="8">
        <v>8639.7358517379162</v>
      </c>
      <c r="O73" s="8">
        <v>8074.5194853565627</v>
      </c>
      <c r="P73" s="8">
        <v>7566.2533415413182</v>
      </c>
      <c r="Q73" s="8">
        <v>7051.2908762577927</v>
      </c>
      <c r="R73" s="8">
        <v>6589.9920450503723</v>
      </c>
      <c r="S73" s="8">
        <v>8907.648306655743</v>
      </c>
      <c r="T73" s="8">
        <v>8346.9396762468841</v>
      </c>
      <c r="U73" s="8">
        <v>8563.193826503144</v>
      </c>
      <c r="V73" s="8">
        <v>9053.3950354936533</v>
      </c>
      <c r="W73" s="8">
        <v>13686.248383417238</v>
      </c>
      <c r="X73" s="8">
        <v>18081.377148552892</v>
      </c>
      <c r="Y73" s="8">
        <v>16850.75074040248</v>
      </c>
      <c r="Z73" s="8">
        <v>16506.984045396832</v>
      </c>
      <c r="AA73" s="8">
        <v>15552.408001249227</v>
      </c>
    </row>
    <row r="74" spans="1:27">
      <c r="A74" s="16" t="s">
        <v>25</v>
      </c>
      <c r="B74" s="16" t="s">
        <v>8</v>
      </c>
      <c r="C74" s="8">
        <v>6.1502022728644943E-5</v>
      </c>
      <c r="D74" s="8">
        <v>6.1527985027108798E-5</v>
      </c>
      <c r="E74" s="8">
        <v>7.9934548734431995E-5</v>
      </c>
      <c r="F74" s="8">
        <v>6.1236198005893295E-4</v>
      </c>
      <c r="G74" s="8">
        <v>5.7230091578352657E-4</v>
      </c>
      <c r="H74" s="8">
        <v>5.3627633445687108E-4</v>
      </c>
      <c r="I74" s="8">
        <v>4.9977713343768567E-4</v>
      </c>
      <c r="J74" s="8">
        <v>4.6708143298923745E-4</v>
      </c>
      <c r="K74" s="8">
        <v>4.3652470360667649E-4</v>
      </c>
      <c r="L74" s="8">
        <v>4.0904681696963716E-4</v>
      </c>
      <c r="M74" s="8">
        <v>3.8120691235413135E-4</v>
      </c>
      <c r="N74" s="8">
        <v>3.5626814228780781E-4</v>
      </c>
      <c r="O74" s="8">
        <v>3.3296088055007289E-4</v>
      </c>
      <c r="P74" s="8">
        <v>3.120020178448664E-4</v>
      </c>
      <c r="Q74" s="8">
        <v>2.9076702454753099E-4</v>
      </c>
      <c r="R74" s="8">
        <v>2.7356913810820021E-4</v>
      </c>
      <c r="S74" s="8">
        <v>3.1465229140494993E-4</v>
      </c>
      <c r="T74" s="8">
        <v>5509.4385871402146</v>
      </c>
      <c r="U74" s="8">
        <v>8433.619702289745</v>
      </c>
      <c r="V74" s="8">
        <v>7881.8875700380859</v>
      </c>
      <c r="W74" s="8">
        <v>7366.2500867544104</v>
      </c>
      <c r="X74" s="8">
        <v>6902.5674165614755</v>
      </c>
      <c r="Y74" s="8">
        <v>6646.6867538804727</v>
      </c>
      <c r="Z74" s="8">
        <v>6259.4984167546872</v>
      </c>
      <c r="AA74" s="8">
        <v>5849.9985805898204</v>
      </c>
    </row>
    <row r="75" spans="1:27">
      <c r="A75" s="16" t="s">
        <v>25</v>
      </c>
      <c r="B75" s="16" t="s">
        <v>83</v>
      </c>
      <c r="C75" s="8">
        <v>4.7485694494466719E-3</v>
      </c>
      <c r="D75" s="8">
        <v>4.4702754642317339E-3</v>
      </c>
      <c r="E75" s="8">
        <v>4.3208869052711301E-3</v>
      </c>
      <c r="F75" s="8">
        <v>6746.1678762305528</v>
      </c>
      <c r="G75" s="8">
        <v>6304.829789113619</v>
      </c>
      <c r="H75" s="8">
        <v>5907.9601577280209</v>
      </c>
      <c r="I75" s="8">
        <v>5505.8618148491632</v>
      </c>
      <c r="J75" s="8">
        <v>5145.6652460893847</v>
      </c>
      <c r="K75" s="8">
        <v>4809.0329389310073</v>
      </c>
      <c r="L75" s="8">
        <v>4506.3191157774982</v>
      </c>
      <c r="M75" s="8">
        <v>4199.6170861351338</v>
      </c>
      <c r="N75" s="8">
        <v>3924.875781948992</v>
      </c>
      <c r="O75" s="8">
        <v>3668.1082064072989</v>
      </c>
      <c r="P75" s="8">
        <v>3437.2120843641719</v>
      </c>
      <c r="Q75" s="8">
        <v>3203.2739334745997</v>
      </c>
      <c r="R75" s="8">
        <v>5503.3708756797932</v>
      </c>
      <c r="S75" s="8">
        <v>5143.3372655579014</v>
      </c>
      <c r="T75" s="8">
        <v>7228.7415260293164</v>
      </c>
      <c r="U75" s="8">
        <v>6736.7502448096802</v>
      </c>
      <c r="V75" s="8">
        <v>6296.0282678884978</v>
      </c>
      <c r="W75" s="8">
        <v>5884.1391259526135</v>
      </c>
      <c r="X75" s="8">
        <v>5513.7506910380071</v>
      </c>
      <c r="Y75" s="8">
        <v>5138.4824583442114</v>
      </c>
      <c r="Z75" s="8">
        <v>4802.3200531897246</v>
      </c>
      <c r="AA75" s="8">
        <v>8479.5047888303143</v>
      </c>
    </row>
    <row r="76" spans="1:27">
      <c r="A76" s="16" t="s">
        <v>25</v>
      </c>
      <c r="B76" s="16" t="s">
        <v>192</v>
      </c>
      <c r="C76" s="8">
        <v>0</v>
      </c>
      <c r="D76" s="8">
        <v>0</v>
      </c>
      <c r="E76" s="8">
        <v>9.6134923005878202E-5</v>
      </c>
      <c r="F76" s="8">
        <v>1.9801616062072391E-4</v>
      </c>
      <c r="G76" s="8">
        <v>1.8506183230427209E-4</v>
      </c>
      <c r="H76" s="8">
        <v>1.734127595098002E-4</v>
      </c>
      <c r="I76" s="8">
        <v>1.6161021152854329E-4</v>
      </c>
      <c r="J76" s="8">
        <v>1.5103758082572942E-4</v>
      </c>
      <c r="K76" s="8">
        <v>1.4115661755482382E-4</v>
      </c>
      <c r="L76" s="8">
        <v>1.3227124290547958E-4</v>
      </c>
      <c r="M76" s="8">
        <v>1.3412843964352001E-4</v>
      </c>
      <c r="N76" s="8">
        <v>1.3849031774146469E-4</v>
      </c>
      <c r="O76" s="8">
        <v>1.2943020346064629E-4</v>
      </c>
      <c r="P76" s="8">
        <v>1.2128297048914199E-4</v>
      </c>
      <c r="Q76" s="8">
        <v>1.198857479402101E-4</v>
      </c>
      <c r="R76" s="8">
        <v>1.3562002091142562E-4</v>
      </c>
      <c r="S76" s="8">
        <v>1.2674768305948769E-4</v>
      </c>
      <c r="T76" s="8">
        <v>1.4501836000658429E-4</v>
      </c>
      <c r="U76" s="8">
        <v>1.4746259054342282E-4</v>
      </c>
      <c r="V76" s="8">
        <v>1.4032430360231001E-4</v>
      </c>
      <c r="W76" s="8">
        <v>1.4186646569500089E-4</v>
      </c>
      <c r="X76" s="8">
        <v>1.3744929239413201E-4</v>
      </c>
      <c r="Y76" s="8">
        <v>1.452533190862842E-4</v>
      </c>
      <c r="Z76" s="8">
        <v>1.3575076546339009E-4</v>
      </c>
      <c r="AA76" s="8">
        <v>1.478043675771249E-4</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5.1634655388681922E-3</v>
      </c>
      <c r="D78" s="67">
        <v>4.8629524470643034E-3</v>
      </c>
      <c r="E78" s="67">
        <v>4.8674659280793318E-3</v>
      </c>
      <c r="F78" s="67">
        <v>21596.347898856089</v>
      </c>
      <c r="G78" s="67">
        <v>20183.502711869809</v>
      </c>
      <c r="H78" s="67">
        <v>18913.013333209521</v>
      </c>
      <c r="I78" s="67">
        <v>17625.785412676913</v>
      </c>
      <c r="J78" s="67">
        <v>16472.696642773531</v>
      </c>
      <c r="K78" s="67">
        <v>15395.043587089198</v>
      </c>
      <c r="L78" s="67">
        <v>14425.972973299971</v>
      </c>
      <c r="M78" s="67">
        <v>13444.135002728293</v>
      </c>
      <c r="N78" s="67">
        <v>12564.612168833924</v>
      </c>
      <c r="O78" s="67">
        <v>11742.62819190126</v>
      </c>
      <c r="P78" s="67">
        <v>11003.465894560779</v>
      </c>
      <c r="Q78" s="67">
        <v>10254.565254542586</v>
      </c>
      <c r="R78" s="67">
        <v>12093.363380111803</v>
      </c>
      <c r="S78" s="67">
        <v>14050.986060522479</v>
      </c>
      <c r="T78" s="67">
        <v>21085.120092325687</v>
      </c>
      <c r="U78" s="67">
        <v>23733.564100861135</v>
      </c>
      <c r="V78" s="67">
        <v>23231.311181778168</v>
      </c>
      <c r="W78" s="67">
        <v>26936.637895031497</v>
      </c>
      <c r="X78" s="67">
        <v>30497.695540757206</v>
      </c>
      <c r="Y78" s="67">
        <v>28635.920235020552</v>
      </c>
      <c r="Z78" s="67">
        <v>27568.802779260295</v>
      </c>
      <c r="AA78" s="67">
        <v>29881.911671726495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216</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3.1488178177061502E-6</v>
      </c>
      <c r="D83" s="8">
        <v>2.95060942693069E-6</v>
      </c>
      <c r="E83" s="8">
        <v>2.7497896635306901E-6</v>
      </c>
      <c r="F83" s="8">
        <v>2.5698968810885998E-6</v>
      </c>
      <c r="G83" s="8">
        <v>6.5221013116778804E-6</v>
      </c>
      <c r="H83" s="8">
        <v>6.1115551066249702E-6</v>
      </c>
      <c r="I83" s="8">
        <v>6.7380551528268599E-6</v>
      </c>
      <c r="J83" s="8">
        <v>6.29724780462629E-6</v>
      </c>
      <c r="K83" s="8">
        <v>5.88527832044144E-6</v>
      </c>
      <c r="L83" s="8">
        <v>5.5148181627908405E-6</v>
      </c>
      <c r="M83" s="8">
        <v>5.13947723540904E-6</v>
      </c>
      <c r="N83" s="8">
        <v>5.7400316786895501E-6</v>
      </c>
      <c r="O83" s="8">
        <v>5.3645155860661605E-6</v>
      </c>
      <c r="P83" s="8">
        <v>5.8446446397509495E-6</v>
      </c>
      <c r="Q83" s="8">
        <v>5.4468555786169601E-6</v>
      </c>
      <c r="R83" s="8">
        <v>6.2737048083724203E-6</v>
      </c>
      <c r="S83" s="8">
        <v>5.8632755202103102E-6</v>
      </c>
      <c r="T83" s="8">
        <v>6.9578438088420806E-6</v>
      </c>
      <c r="U83" s="8">
        <v>7.4989377953144003E-6</v>
      </c>
      <c r="V83" s="8">
        <v>7.0083530777810699E-6</v>
      </c>
      <c r="W83" s="8">
        <v>7.2274142183361901E-6</v>
      </c>
      <c r="X83" s="8">
        <v>6.7724707364907706E-6</v>
      </c>
      <c r="Y83" s="8">
        <v>7.8736399665691695E-6</v>
      </c>
      <c r="Z83" s="8">
        <v>7.3585420227814507E-6</v>
      </c>
      <c r="AA83" s="8">
        <v>7.69233010505434E-6</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1.7953197122325081E-5</v>
      </c>
      <c r="D85" s="8">
        <v>1.6823098616504561E-5</v>
      </c>
      <c r="E85" s="8">
        <v>1.5678111193572207E-5</v>
      </c>
      <c r="F85" s="8">
        <v>1.46524403637434E-5</v>
      </c>
      <c r="G85" s="8">
        <v>1.650781787034172E-5</v>
      </c>
      <c r="H85" s="8">
        <v>1.5468701540112591E-5</v>
      </c>
      <c r="I85" s="8">
        <v>1.6063360613284251E-5</v>
      </c>
      <c r="J85" s="8">
        <v>1.5012486550289888E-5</v>
      </c>
      <c r="K85" s="8">
        <v>1.403036125804534E-5</v>
      </c>
      <c r="L85" s="8">
        <v>1.3147193196902481E-5</v>
      </c>
      <c r="M85" s="8">
        <v>1.2975791136954962E-5</v>
      </c>
      <c r="N85" s="8">
        <v>1.3025301879632169E-5</v>
      </c>
      <c r="O85" s="8">
        <v>1.279431753303543E-5</v>
      </c>
      <c r="P85" s="8">
        <v>1.3663117789768571E-5</v>
      </c>
      <c r="Q85" s="8">
        <v>1.3323871641107928E-5</v>
      </c>
      <c r="R85" s="8">
        <v>1.6257009723831139E-5</v>
      </c>
      <c r="S85" s="8">
        <v>1.5193467027386141E-5</v>
      </c>
      <c r="T85" s="8">
        <v>2.2105170686525138E-5</v>
      </c>
      <c r="U85" s="8">
        <v>3.7415906582568199E-5</v>
      </c>
      <c r="V85" s="8">
        <v>3.4968136983314802E-5</v>
      </c>
      <c r="W85" s="8">
        <v>3.2680501844462971E-5</v>
      </c>
      <c r="X85" s="8">
        <v>3.062336483135862E-5</v>
      </c>
      <c r="Y85" s="8">
        <v>2.8539125276026382E-5</v>
      </c>
      <c r="Z85" s="8">
        <v>2.6672079689792059E-5</v>
      </c>
      <c r="AA85" s="8">
        <v>2.8010260203668902E-5</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7902.7912055954712</v>
      </c>
      <c r="D88" s="8">
        <v>14810.668887931957</v>
      </c>
      <c r="E88" s="8">
        <v>20703.972142545641</v>
      </c>
      <c r="F88" s="8">
        <v>26095.934484240199</v>
      </c>
      <c r="G88" s="8">
        <v>26934.382961581698</v>
      </c>
      <c r="H88" s="8">
        <v>27624.364188894153</v>
      </c>
      <c r="I88" s="8">
        <v>27967.303146833547</v>
      </c>
      <c r="J88" s="8">
        <v>28215.297409929459</v>
      </c>
      <c r="K88" s="8">
        <v>28311.148007867381</v>
      </c>
      <c r="L88" s="8">
        <v>28348.534850978875</v>
      </c>
      <c r="M88" s="8">
        <v>28359.805291156736</v>
      </c>
      <c r="N88" s="8">
        <v>28318.214436864917</v>
      </c>
      <c r="O88" s="8">
        <v>28160.689705455381</v>
      </c>
      <c r="P88" s="8">
        <v>27976.430365538701</v>
      </c>
      <c r="Q88" s="8">
        <v>26072.342323419114</v>
      </c>
      <c r="R88" s="8">
        <v>24366.675061829326</v>
      </c>
      <c r="S88" s="8">
        <v>22772.593509385588</v>
      </c>
      <c r="T88" s="8">
        <v>21339.128833246497</v>
      </c>
      <c r="U88" s="8">
        <v>19886.778425787677</v>
      </c>
      <c r="V88" s="8">
        <v>18585.774224531484</v>
      </c>
      <c r="W88" s="8">
        <v>17369.88244799518</v>
      </c>
      <c r="X88" s="8">
        <v>16276.501805705695</v>
      </c>
      <c r="Y88" s="8">
        <v>15168.715999909775</v>
      </c>
      <c r="Z88" s="8">
        <v>14176.370096227309</v>
      </c>
      <c r="AA88" s="8">
        <v>13248.944011475523</v>
      </c>
    </row>
    <row r="89" spans="1:27">
      <c r="A89" s="16" t="s">
        <v>26</v>
      </c>
      <c r="B89" s="16" t="s">
        <v>8</v>
      </c>
      <c r="C89" s="8">
        <v>4.4228045514558116E-5</v>
      </c>
      <c r="D89" s="8">
        <v>5.0413570026065568E-5</v>
      </c>
      <c r="E89" s="8">
        <v>5.9441149783299542E-5</v>
      </c>
      <c r="F89" s="8">
        <v>7.0215698629293567E-5</v>
      </c>
      <c r="G89" s="8">
        <v>6.5622148233398744E-5</v>
      </c>
      <c r="H89" s="8">
        <v>8.6708742681802529E-5</v>
      </c>
      <c r="I89" s="8">
        <v>9.4992700026708178E-5</v>
      </c>
      <c r="J89" s="8">
        <v>9.3920375006938895E-5</v>
      </c>
      <c r="K89" s="8">
        <v>8.7776051383906212E-5</v>
      </c>
      <c r="L89" s="8">
        <v>8.2250819090186946E-5</v>
      </c>
      <c r="M89" s="8">
        <v>7.7996283560763794E-5</v>
      </c>
      <c r="N89" s="8">
        <v>7.5858344668647604E-5</v>
      </c>
      <c r="O89" s="8">
        <v>7.0895649203288992E-5</v>
      </c>
      <c r="P89" s="8">
        <v>9.3973307237527062E-5</v>
      </c>
      <c r="Q89" s="8">
        <v>8.9215315541863992E-5</v>
      </c>
      <c r="R89" s="8">
        <v>8.8203100524709307E-5</v>
      </c>
      <c r="S89" s="8">
        <v>8.8851489316795003E-5</v>
      </c>
      <c r="T89" s="8">
        <v>8.7439391765016004E-5</v>
      </c>
      <c r="U89" s="8">
        <v>8.6395263947678495E-5</v>
      </c>
      <c r="V89" s="8">
        <v>8.0743237311789898E-5</v>
      </c>
      <c r="W89" s="8">
        <v>8.22656123046004E-5</v>
      </c>
      <c r="X89" s="8">
        <v>7.8004850871009806E-5</v>
      </c>
      <c r="Y89" s="8">
        <v>8.3385874398763602E-5</v>
      </c>
      <c r="Z89" s="8">
        <v>8.0188601876642505E-5</v>
      </c>
      <c r="AA89" s="8">
        <v>7.8918537655113999E-5</v>
      </c>
    </row>
    <row r="90" spans="1:27">
      <c r="A90" s="16" t="s">
        <v>26</v>
      </c>
      <c r="B90" s="16" t="s">
        <v>83</v>
      </c>
      <c r="C90" s="8">
        <v>3.9611937915745164E-4</v>
      </c>
      <c r="D90" s="8">
        <v>3.8049639147348625E-4</v>
      </c>
      <c r="E90" s="8">
        <v>3.5459964125882234E-4</v>
      </c>
      <c r="F90" s="8">
        <v>3.3140153379444581E-4</v>
      </c>
      <c r="G90" s="8">
        <v>3.0972105953471201E-4</v>
      </c>
      <c r="H90" s="8">
        <v>2.9022507203919895E-4</v>
      </c>
      <c r="I90" s="8">
        <v>2.8848638952181803E-4</v>
      </c>
      <c r="J90" s="8">
        <v>2.8255061313288578E-4</v>
      </c>
      <c r="K90" s="8">
        <v>2.924949131692019E-4</v>
      </c>
      <c r="L90" s="8">
        <v>2.9350872539216815E-4</v>
      </c>
      <c r="M90" s="8">
        <v>3.0430218990364359E-4</v>
      </c>
      <c r="N90" s="8">
        <v>3.2583308537242341E-4</v>
      </c>
      <c r="O90" s="8">
        <v>3.2610088577042474E-4</v>
      </c>
      <c r="P90" s="8">
        <v>3.8480367886452229E-4</v>
      </c>
      <c r="Q90" s="8">
        <v>3.8377593393867747E-4</v>
      </c>
      <c r="R90" s="8">
        <v>4.6801091483267965E-4</v>
      </c>
      <c r="S90" s="8">
        <v>4.4040820731410489E-4</v>
      </c>
      <c r="T90" s="8">
        <v>4.7284023900350403E-4</v>
      </c>
      <c r="U90" s="8">
        <v>4.485907908175691E-4</v>
      </c>
      <c r="V90" s="8">
        <v>4.2010859532759683E-4</v>
      </c>
      <c r="W90" s="8">
        <v>5.599772065486068E-4</v>
      </c>
      <c r="X90" s="8">
        <v>5.467815109028583E-4</v>
      </c>
      <c r="Y90" s="8">
        <v>5.4830813738025491E-4</v>
      </c>
      <c r="Z90" s="8">
        <v>5.1876456292323408E-4</v>
      </c>
      <c r="AA90" s="8">
        <v>5.3954163333868634E-4</v>
      </c>
    </row>
    <row r="91" spans="1:27">
      <c r="A91" s="16" t="s">
        <v>26</v>
      </c>
      <c r="B91" s="16" t="s">
        <v>192</v>
      </c>
      <c r="C91" s="8">
        <v>0</v>
      </c>
      <c r="D91" s="8">
        <v>0</v>
      </c>
      <c r="E91" s="8">
        <v>5.4122267723157762E-4</v>
      </c>
      <c r="F91" s="8">
        <v>5.058155860568535E-4</v>
      </c>
      <c r="G91" s="8">
        <v>5.8153744927903392E-4</v>
      </c>
      <c r="H91" s="8">
        <v>5.6863245327380793E-4</v>
      </c>
      <c r="I91" s="8">
        <v>6.8997488593551006E-4</v>
      </c>
      <c r="J91" s="8">
        <v>6.7023499009332495E-4</v>
      </c>
      <c r="K91" s="8">
        <v>8.3762542141053195E-4</v>
      </c>
      <c r="L91" s="8">
        <v>7.8489947902134996E-4</v>
      </c>
      <c r="M91" s="8">
        <v>8.9436987353694298E-4</v>
      </c>
      <c r="N91" s="8">
        <v>1.0719169782884691E-3</v>
      </c>
      <c r="O91" s="8">
        <v>1.3734586393399141E-3</v>
      </c>
      <c r="P91" s="8">
        <v>1.3004573858117459E-3</v>
      </c>
      <c r="Q91" s="8">
        <v>1.4351857556694179E-3</v>
      </c>
      <c r="R91" s="8">
        <v>3183.8640489546169</v>
      </c>
      <c r="S91" s="8">
        <v>6106.3332020829776</v>
      </c>
      <c r="T91" s="8">
        <v>8611.7467990109326</v>
      </c>
      <c r="U91" s="8">
        <v>8025.6277373666617</v>
      </c>
      <c r="V91" s="8">
        <v>7500.5866753870305</v>
      </c>
      <c r="W91" s="8">
        <v>7009.894122833889</v>
      </c>
      <c r="X91" s="8">
        <v>7018.0680306863851</v>
      </c>
      <c r="Y91" s="8">
        <v>6540.4152622162464</v>
      </c>
      <c r="Z91" s="8">
        <v>6338.5265483654357</v>
      </c>
      <c r="AA91" s="8">
        <v>7655.7491392453921</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7902.7916670449104</v>
      </c>
      <c r="D93" s="67">
        <v>14810.669338615626</v>
      </c>
      <c r="E93" s="67">
        <v>20703.973116237012</v>
      </c>
      <c r="F93" s="67">
        <v>26095.935408895355</v>
      </c>
      <c r="G93" s="67">
        <v>26934.383941492277</v>
      </c>
      <c r="H93" s="67">
        <v>27624.36515604068</v>
      </c>
      <c r="I93" s="67">
        <v>27967.304243088936</v>
      </c>
      <c r="J93" s="67">
        <v>28215.298477945169</v>
      </c>
      <c r="K93" s="67">
        <v>28311.149245679408</v>
      </c>
      <c r="L93" s="67">
        <v>28348.536030299911</v>
      </c>
      <c r="M93" s="67">
        <v>28359.80658594035</v>
      </c>
      <c r="N93" s="67">
        <v>28318.21592923866</v>
      </c>
      <c r="O93" s="67">
        <v>28160.69149406939</v>
      </c>
      <c r="P93" s="67">
        <v>27976.432164280835</v>
      </c>
      <c r="Q93" s="67">
        <v>26072.344250366845</v>
      </c>
      <c r="R93" s="67">
        <v>27550.539689528676</v>
      </c>
      <c r="S93" s="67">
        <v>28878.927261785</v>
      </c>
      <c r="T93" s="67">
        <v>29950.876221600076</v>
      </c>
      <c r="U93" s="67">
        <v>27912.406743055239</v>
      </c>
      <c r="V93" s="67">
        <v>26086.361442746835</v>
      </c>
      <c r="W93" s="67">
        <v>24379.777252979799</v>
      </c>
      <c r="X93" s="67">
        <v>23294.570498574278</v>
      </c>
      <c r="Y93" s="67">
        <v>21709.131930232797</v>
      </c>
      <c r="Z93" s="67">
        <v>20514.897277576532</v>
      </c>
      <c r="AA93" s="67">
        <v>20904.693804883678</v>
      </c>
    </row>
  </sheetData>
  <sheetProtection algorithmName="SHA-512" hashValue="qXO0EDnKWs43cjAB+NmY0+GuFC0HTmfpm4zL6JCBncB1tLB0V3ERDE4llArSwJDpwJq/Jb2IWTYKiN9Vjo3uRg==" saltValue="jSG2C1ksfGcNT7+cqGiNsg=="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B411-E200-4454-95A6-DD7615BDA2DC}">
  <sheetPr codeName="Sheet43">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85546875" bestFit="1" customWidth="1"/>
    <col min="12" max="27" width="9.28515625" bestFit="1" customWidth="1"/>
    <col min="28" max="31" width="9.42578125" customWidth="1"/>
  </cols>
  <sheetData>
    <row r="1" spans="1:27" ht="23.25" customHeight="1">
      <c r="A1" s="65" t="s">
        <v>240</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19</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3113519.3760000002</v>
      </c>
      <c r="D6" s="8">
        <v>2605603.3490000004</v>
      </c>
      <c r="E6" s="8">
        <v>2406279.71</v>
      </c>
      <c r="F6" s="8">
        <v>525857.65914425685</v>
      </c>
      <c r="G6" s="8">
        <v>557642.51230955205</v>
      </c>
      <c r="H6" s="8">
        <v>510000.02241789165</v>
      </c>
      <c r="I6" s="8">
        <v>506335.23050596914</v>
      </c>
      <c r="J6" s="8">
        <v>433167.64190301741</v>
      </c>
      <c r="K6" s="8">
        <v>339022.50786759076</v>
      </c>
      <c r="L6" s="8">
        <v>277396.00384710304</v>
      </c>
      <c r="M6" s="8">
        <v>259660.046550342</v>
      </c>
      <c r="N6" s="8">
        <v>298159.86433490511</v>
      </c>
      <c r="O6" s="8">
        <v>270627.74812448438</v>
      </c>
      <c r="P6" s="8">
        <v>237081.12228184831</v>
      </c>
      <c r="Q6" s="8">
        <v>142080.58179126203</v>
      </c>
      <c r="R6" s="8">
        <v>134582.6490676543</v>
      </c>
      <c r="S6" s="8">
        <v>101695.33541651531</v>
      </c>
      <c r="T6" s="8">
        <v>95547.71501055079</v>
      </c>
      <c r="U6" s="8">
        <v>80961.809798429502</v>
      </c>
      <c r="V6" s="8">
        <v>84956.689499999993</v>
      </c>
      <c r="W6" s="8">
        <v>73682.850000000006</v>
      </c>
      <c r="X6" s="8">
        <v>59547.378499999999</v>
      </c>
      <c r="Y6" s="8">
        <v>51967.498</v>
      </c>
      <c r="Z6" s="8">
        <v>54597.557999999997</v>
      </c>
      <c r="AA6" s="8">
        <v>52472.131999999998</v>
      </c>
    </row>
    <row r="7" spans="1:27">
      <c r="A7" s="16" t="s">
        <v>16</v>
      </c>
      <c r="B7" s="16" t="s">
        <v>11</v>
      </c>
      <c r="C7" s="8">
        <v>335283.16399999999</v>
      </c>
      <c r="D7" s="8">
        <v>324944.83799999999</v>
      </c>
      <c r="E7" s="8">
        <v>205597.98</v>
      </c>
      <c r="F7" s="8">
        <v>50978.703019899534</v>
      </c>
      <c r="G7" s="8">
        <v>49252.901024789142</v>
      </c>
      <c r="H7" s="8">
        <v>46858.587025337059</v>
      </c>
      <c r="I7" s="8">
        <v>37669.231017528211</v>
      </c>
      <c r="J7" s="8">
        <v>44582.57693843991</v>
      </c>
      <c r="K7" s="8">
        <v>39160.997836698698</v>
      </c>
      <c r="L7" s="8">
        <v>33566.317999999999</v>
      </c>
      <c r="M7" s="8">
        <v>31925.845000000001</v>
      </c>
      <c r="N7" s="8">
        <v>31564.935000000001</v>
      </c>
      <c r="O7" s="8">
        <v>20037.414000000001</v>
      </c>
      <c r="P7" s="8">
        <v>15807.2255</v>
      </c>
      <c r="Q7" s="8">
        <v>23737.575000000001</v>
      </c>
      <c r="R7" s="8">
        <v>23254.703000000001</v>
      </c>
      <c r="S7" s="8">
        <v>21810.957999999999</v>
      </c>
      <c r="T7" s="8">
        <v>21230.835500000001</v>
      </c>
      <c r="U7" s="8">
        <v>18513.906999999999</v>
      </c>
      <c r="V7" s="8">
        <v>16537.602999999999</v>
      </c>
      <c r="W7" s="8">
        <v>17041.539000000001</v>
      </c>
      <c r="X7" s="8">
        <v>0</v>
      </c>
      <c r="Y7" s="8">
        <v>0</v>
      </c>
      <c r="Z7" s="8">
        <v>0</v>
      </c>
      <c r="AA7" s="8">
        <v>0</v>
      </c>
    </row>
    <row r="8" spans="1:27">
      <c r="A8" s="16" t="s">
        <v>16</v>
      </c>
      <c r="B8" s="16" t="s">
        <v>7</v>
      </c>
      <c r="C8" s="8">
        <v>199286.1914631197</v>
      </c>
      <c r="D8" s="8">
        <v>134714.83844137689</v>
      </c>
      <c r="E8" s="8">
        <v>312170.81752468215</v>
      </c>
      <c r="F8" s="8">
        <v>498841.24819575064</v>
      </c>
      <c r="G8" s="8">
        <v>368169.17852093244</v>
      </c>
      <c r="H8" s="8">
        <v>336033.01651431713</v>
      </c>
      <c r="I8" s="8">
        <v>303601.97908940696</v>
      </c>
      <c r="J8" s="8">
        <v>348828.42804433481</v>
      </c>
      <c r="K8" s="8">
        <v>159204.73787526952</v>
      </c>
      <c r="L8" s="8">
        <v>93597.323400900816</v>
      </c>
      <c r="M8" s="8">
        <v>109038.21838335114</v>
      </c>
      <c r="N8" s="8">
        <v>110318.78009410128</v>
      </c>
      <c r="O8" s="8">
        <v>129508.78806318104</v>
      </c>
      <c r="P8" s="8">
        <v>140328.25957532175</v>
      </c>
      <c r="Q8" s="8">
        <v>147656.75218795132</v>
      </c>
      <c r="R8" s="8">
        <v>149451.37461217935</v>
      </c>
      <c r="S8" s="8">
        <v>184424.82906772991</v>
      </c>
      <c r="T8" s="8">
        <v>128091.10262888331</v>
      </c>
      <c r="U8" s="8">
        <v>98605.185132047292</v>
      </c>
      <c r="V8" s="8">
        <v>61714.326051845899</v>
      </c>
      <c r="W8" s="8">
        <v>153151.75370943593</v>
      </c>
      <c r="X8" s="8">
        <v>141629.37144290388</v>
      </c>
      <c r="Y8" s="8">
        <v>137861.05718615369</v>
      </c>
      <c r="Z8" s="8">
        <v>130213.94092949721</v>
      </c>
      <c r="AA8" s="8">
        <v>92158.852764097363</v>
      </c>
    </row>
    <row r="9" spans="1:27">
      <c r="A9" s="16" t="s">
        <v>16</v>
      </c>
      <c r="B9" s="16" t="s">
        <v>12</v>
      </c>
      <c r="C9" s="8">
        <v>8132.5110000000004</v>
      </c>
      <c r="D9" s="8">
        <v>3012.1615000000002</v>
      </c>
      <c r="E9" s="8">
        <v>17847.258000000002</v>
      </c>
      <c r="F9" s="8">
        <v>20604.624</v>
      </c>
      <c r="G9" s="8">
        <v>36145.712</v>
      </c>
      <c r="H9" s="8">
        <v>23735.948</v>
      </c>
      <c r="I9" s="8">
        <v>90774.271999999997</v>
      </c>
      <c r="J9" s="8">
        <v>26141.166000000001</v>
      </c>
      <c r="K9" s="8">
        <v>5687.5095000000001</v>
      </c>
      <c r="L9" s="8">
        <v>3334.4845</v>
      </c>
      <c r="M9" s="8">
        <v>2660.0585000000001</v>
      </c>
      <c r="N9" s="8">
        <v>6528.3360000000002</v>
      </c>
      <c r="O9" s="8">
        <v>8392.3150000000005</v>
      </c>
      <c r="P9" s="8">
        <v>0</v>
      </c>
      <c r="Q9" s="8">
        <v>0</v>
      </c>
      <c r="R9" s="8">
        <v>0</v>
      </c>
      <c r="S9" s="8">
        <v>0</v>
      </c>
      <c r="T9" s="8">
        <v>0</v>
      </c>
      <c r="U9" s="8">
        <v>0</v>
      </c>
      <c r="V9" s="8">
        <v>0</v>
      </c>
      <c r="W9" s="8">
        <v>0</v>
      </c>
      <c r="X9" s="8">
        <v>0</v>
      </c>
      <c r="Y9" s="8">
        <v>0</v>
      </c>
      <c r="Z9" s="8">
        <v>0</v>
      </c>
      <c r="AA9" s="8">
        <v>0</v>
      </c>
    </row>
    <row r="10" spans="1:27">
      <c r="A10" s="16" t="s">
        <v>16</v>
      </c>
      <c r="B10" s="16" t="s">
        <v>4</v>
      </c>
      <c r="C10" s="8">
        <v>47313.54628553128</v>
      </c>
      <c r="D10" s="8">
        <v>21865.305703683</v>
      </c>
      <c r="E10" s="8">
        <v>68527.147377592672</v>
      </c>
      <c r="F10" s="8">
        <v>854985.67881436204</v>
      </c>
      <c r="G10" s="8">
        <v>168526.54630942707</v>
      </c>
      <c r="H10" s="8">
        <v>108618.0958366174</v>
      </c>
      <c r="I10" s="8">
        <v>275562.28664212639</v>
      </c>
      <c r="J10" s="8">
        <v>116562.04792773115</v>
      </c>
      <c r="K10" s="8">
        <v>27027.33255461117</v>
      </c>
      <c r="L10" s="8">
        <v>14335.717779298542</v>
      </c>
      <c r="M10" s="8">
        <v>18849.034444051747</v>
      </c>
      <c r="N10" s="8">
        <v>76046.547978523027</v>
      </c>
      <c r="O10" s="8">
        <v>67373.366445627209</v>
      </c>
      <c r="P10" s="8">
        <v>122891.84451888238</v>
      </c>
      <c r="Q10" s="8">
        <v>137581.30957623458</v>
      </c>
      <c r="R10" s="8">
        <v>202889.586460686</v>
      </c>
      <c r="S10" s="8">
        <v>254053.14046877078</v>
      </c>
      <c r="T10" s="8">
        <v>457514.66844103608</v>
      </c>
      <c r="U10" s="8">
        <v>276245.43194083794</v>
      </c>
      <c r="V10" s="8">
        <v>379181.69477435877</v>
      </c>
      <c r="W10" s="8">
        <v>295942.15826175502</v>
      </c>
      <c r="X10" s="8">
        <v>374584.65780421084</v>
      </c>
      <c r="Y10" s="8">
        <v>472819.99722918984</v>
      </c>
      <c r="Z10" s="8">
        <v>429228.45192275825</v>
      </c>
      <c r="AA10" s="8">
        <v>349009.44194150204</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3703534.7887486513</v>
      </c>
      <c r="D18" s="67">
        <v>3090140.4926450602</v>
      </c>
      <c r="E18" s="67">
        <v>3010422.9129022746</v>
      </c>
      <c r="F18" s="67">
        <v>1951267.9131742693</v>
      </c>
      <c r="G18" s="67">
        <v>1179736.8501647008</v>
      </c>
      <c r="H18" s="67">
        <v>1025245.6697941632</v>
      </c>
      <c r="I18" s="67">
        <v>1213942.9992550306</v>
      </c>
      <c r="J18" s="67">
        <v>969281.86081352329</v>
      </c>
      <c r="K18" s="67">
        <v>570103.08563417022</v>
      </c>
      <c r="L18" s="67">
        <v>422229.84752730245</v>
      </c>
      <c r="M18" s="67">
        <v>422133.2028777448</v>
      </c>
      <c r="N18" s="67">
        <v>522618.4634075294</v>
      </c>
      <c r="O18" s="67">
        <v>495939.63163329265</v>
      </c>
      <c r="P18" s="67">
        <v>516108.45187605248</v>
      </c>
      <c r="Q18" s="67">
        <v>451056.21855544788</v>
      </c>
      <c r="R18" s="67">
        <v>510178.31314051966</v>
      </c>
      <c r="S18" s="67">
        <v>561984.26295301598</v>
      </c>
      <c r="T18" s="67">
        <v>702384.32158047019</v>
      </c>
      <c r="U18" s="67">
        <v>474326.33387131471</v>
      </c>
      <c r="V18" s="67">
        <v>542390.31332620466</v>
      </c>
      <c r="W18" s="67">
        <v>539818.30097119091</v>
      </c>
      <c r="X18" s="67">
        <v>575761.40774711478</v>
      </c>
      <c r="Y18" s="67">
        <v>662648.55241534347</v>
      </c>
      <c r="Z18" s="67">
        <v>614039.95085225545</v>
      </c>
      <c r="AA18" s="67">
        <v>493640.42670559941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1638795.344</v>
      </c>
      <c r="D21" s="8">
        <v>1220467.4410000001</v>
      </c>
      <c r="E21" s="8">
        <v>1176394.3119999999</v>
      </c>
      <c r="F21" s="8">
        <v>264216.32086680009</v>
      </c>
      <c r="G21" s="8">
        <v>277246.60065853951</v>
      </c>
      <c r="H21" s="8">
        <v>241526.83194447606</v>
      </c>
      <c r="I21" s="8">
        <v>246259.37218573529</v>
      </c>
      <c r="J21" s="8">
        <v>200421.24799999999</v>
      </c>
      <c r="K21" s="8">
        <v>151872.84</v>
      </c>
      <c r="L21" s="8">
        <v>117399.412</v>
      </c>
      <c r="M21" s="8">
        <v>107399.276</v>
      </c>
      <c r="N21" s="8">
        <v>120481.788</v>
      </c>
      <c r="O21" s="8">
        <v>114222.716</v>
      </c>
      <c r="P21" s="8">
        <v>98356.932000000001</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4946.1127695024998</v>
      </c>
      <c r="D23" s="8">
        <v>6992.3997726806001</v>
      </c>
      <c r="E23" s="8">
        <v>36421.172254837045</v>
      </c>
      <c r="F23" s="8">
        <v>95906.048223233229</v>
      </c>
      <c r="G23" s="8">
        <v>70854.40041970092</v>
      </c>
      <c r="H23" s="8">
        <v>63553.26442580593</v>
      </c>
      <c r="I23" s="8">
        <v>61210.360418154945</v>
      </c>
      <c r="J23" s="8">
        <v>68682.752409819033</v>
      </c>
      <c r="K23" s="8">
        <v>21411.232352502881</v>
      </c>
      <c r="L23" s="8">
        <v>5569.8498361456004</v>
      </c>
      <c r="M23" s="8">
        <v>10957.4683296523</v>
      </c>
      <c r="N23" s="8">
        <v>22862.560353310761</v>
      </c>
      <c r="O23" s="8">
        <v>24603.10638607994</v>
      </c>
      <c r="P23" s="8">
        <v>38634.168404753116</v>
      </c>
      <c r="Q23" s="8">
        <v>40048.144458453266</v>
      </c>
      <c r="R23" s="8">
        <v>43124.936667816903</v>
      </c>
      <c r="S23" s="8">
        <v>56817.236820847495</v>
      </c>
      <c r="T23" s="8">
        <v>1.7719062999999998E-3</v>
      </c>
      <c r="U23" s="8">
        <v>1.5477129999999998E-3</v>
      </c>
      <c r="V23" s="8">
        <v>1.5329912999999999E-3</v>
      </c>
      <c r="W23" s="8">
        <v>1.7385892999999999E-3</v>
      </c>
      <c r="X23" s="8">
        <v>1.6615489000000002E-3</v>
      </c>
      <c r="Y23" s="8">
        <v>1.5395389999999999E-3</v>
      </c>
      <c r="Z23" s="8">
        <v>1.4773777E-3</v>
      </c>
      <c r="AA23" s="8">
        <v>1.4979501999999999E-3</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3918.8087140979601</v>
      </c>
      <c r="D25" s="8">
        <v>7881.7585991422211</v>
      </c>
      <c r="E25" s="8">
        <v>13678.56558021353</v>
      </c>
      <c r="F25" s="8">
        <v>338908.98262022965</v>
      </c>
      <c r="G25" s="8">
        <v>58701.175591291169</v>
      </c>
      <c r="H25" s="8">
        <v>13531.232794965001</v>
      </c>
      <c r="I25" s="8">
        <v>102289.90301326111</v>
      </c>
      <c r="J25" s="8">
        <v>23041.757570563383</v>
      </c>
      <c r="K25" s="8">
        <v>4768.6303263495602</v>
      </c>
      <c r="L25" s="8">
        <v>2066.9437307609751</v>
      </c>
      <c r="M25" s="8">
        <v>1349.23680223676</v>
      </c>
      <c r="N25" s="8">
        <v>17877.060786747239</v>
      </c>
      <c r="O25" s="8">
        <v>9619.5631240124003</v>
      </c>
      <c r="P25" s="8">
        <v>33346.024099114082</v>
      </c>
      <c r="Q25" s="8">
        <v>42996.969260033271</v>
      </c>
      <c r="R25" s="8">
        <v>78181.67692840485</v>
      </c>
      <c r="S25" s="8">
        <v>84555.88913309855</v>
      </c>
      <c r="T25" s="8">
        <v>234094.98078281188</v>
      </c>
      <c r="U25" s="8">
        <v>143541.40044022939</v>
      </c>
      <c r="V25" s="8">
        <v>199678.54654482639</v>
      </c>
      <c r="W25" s="8">
        <v>177121.18647387842</v>
      </c>
      <c r="X25" s="8">
        <v>251333.70854153682</v>
      </c>
      <c r="Y25" s="8">
        <v>297987.21460650512</v>
      </c>
      <c r="Z25" s="8">
        <v>308030.52061667532</v>
      </c>
      <c r="AA25" s="8">
        <v>222428.03058705025</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1647660.2654836006</v>
      </c>
      <c r="D33" s="67">
        <v>1235341.599371823</v>
      </c>
      <c r="E33" s="67">
        <v>1226494.0498350505</v>
      </c>
      <c r="F33" s="67">
        <v>699031.35171026294</v>
      </c>
      <c r="G33" s="67">
        <v>406802.17666953162</v>
      </c>
      <c r="H33" s="67">
        <v>318611.32916524698</v>
      </c>
      <c r="I33" s="67">
        <v>409759.63561715133</v>
      </c>
      <c r="J33" s="67">
        <v>292145.75798038242</v>
      </c>
      <c r="K33" s="67">
        <v>178052.70267885242</v>
      </c>
      <c r="L33" s="67">
        <v>125036.20556690657</v>
      </c>
      <c r="M33" s="67">
        <v>119705.98113188906</v>
      </c>
      <c r="N33" s="67">
        <v>161221.40914005798</v>
      </c>
      <c r="O33" s="67">
        <v>148445.38551009234</v>
      </c>
      <c r="P33" s="67">
        <v>170337.12450386721</v>
      </c>
      <c r="Q33" s="67">
        <v>83045.113718486537</v>
      </c>
      <c r="R33" s="67">
        <v>121306.61359622175</v>
      </c>
      <c r="S33" s="67">
        <v>141373.12595394603</v>
      </c>
      <c r="T33" s="67">
        <v>234094.98255471818</v>
      </c>
      <c r="U33" s="67">
        <v>143541.4019879424</v>
      </c>
      <c r="V33" s="67">
        <v>199678.54807781769</v>
      </c>
      <c r="W33" s="67">
        <v>177121.18821246771</v>
      </c>
      <c r="X33" s="67">
        <v>251333.71020308571</v>
      </c>
      <c r="Y33" s="67">
        <v>297987.21614604414</v>
      </c>
      <c r="Z33" s="67">
        <v>308030.52209405304</v>
      </c>
      <c r="AA33" s="67">
        <v>222428.03208500045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1474724.0319999999</v>
      </c>
      <c r="D36" s="8">
        <v>1385135.9080000001</v>
      </c>
      <c r="E36" s="8">
        <v>1229885.398</v>
      </c>
      <c r="F36" s="8">
        <v>261641.33827745673</v>
      </c>
      <c r="G36" s="8">
        <v>280395.91165101255</v>
      </c>
      <c r="H36" s="8">
        <v>268473.1904734156</v>
      </c>
      <c r="I36" s="8">
        <v>260075.85832023385</v>
      </c>
      <c r="J36" s="8">
        <v>232746.39390301742</v>
      </c>
      <c r="K36" s="8">
        <v>187149.66786759073</v>
      </c>
      <c r="L36" s="8">
        <v>159996.59184710303</v>
      </c>
      <c r="M36" s="8">
        <v>152260.77055034201</v>
      </c>
      <c r="N36" s="8">
        <v>177678.07633490511</v>
      </c>
      <c r="O36" s="8">
        <v>156405.03212448437</v>
      </c>
      <c r="P36" s="8">
        <v>138724.19028184831</v>
      </c>
      <c r="Q36" s="8">
        <v>142080.58179126203</v>
      </c>
      <c r="R36" s="8">
        <v>134582.6490676543</v>
      </c>
      <c r="S36" s="8">
        <v>101695.33541651531</v>
      </c>
      <c r="T36" s="8">
        <v>95547.71501055079</v>
      </c>
      <c r="U36" s="8">
        <v>80961.809798429502</v>
      </c>
      <c r="V36" s="8">
        <v>84956.689499999993</v>
      </c>
      <c r="W36" s="8">
        <v>73682.850000000006</v>
      </c>
      <c r="X36" s="8">
        <v>59547.378499999999</v>
      </c>
      <c r="Y36" s="8">
        <v>51967.498</v>
      </c>
      <c r="Z36" s="8">
        <v>54597.557999999997</v>
      </c>
      <c r="AA36" s="8">
        <v>52472.131999999998</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113546.00030529937</v>
      </c>
      <c r="D38" s="8">
        <v>107691.38198157631</v>
      </c>
      <c r="E38" s="8">
        <v>164215.7489115363</v>
      </c>
      <c r="F38" s="8">
        <v>270532.9836805457</v>
      </c>
      <c r="G38" s="8">
        <v>196025.52135009234</v>
      </c>
      <c r="H38" s="8">
        <v>187812.65534950761</v>
      </c>
      <c r="I38" s="8">
        <v>151895.72187576766</v>
      </c>
      <c r="J38" s="8">
        <v>186667.35485174143</v>
      </c>
      <c r="K38" s="8">
        <v>103004.32081956977</v>
      </c>
      <c r="L38" s="8">
        <v>73325.454898363139</v>
      </c>
      <c r="M38" s="8">
        <v>78488.795393613371</v>
      </c>
      <c r="N38" s="8">
        <v>87456.218894762846</v>
      </c>
      <c r="O38" s="8">
        <v>104905.68088312274</v>
      </c>
      <c r="P38" s="8">
        <v>101694.09037430084</v>
      </c>
      <c r="Q38" s="8">
        <v>107608.60690481419</v>
      </c>
      <c r="R38" s="8">
        <v>106326.43654305171</v>
      </c>
      <c r="S38" s="8">
        <v>127607.59081704587</v>
      </c>
      <c r="T38" s="8">
        <v>128091.0960579011</v>
      </c>
      <c r="U38" s="8">
        <v>98605.179375384891</v>
      </c>
      <c r="V38" s="8">
        <v>61714.320425179802</v>
      </c>
      <c r="W38" s="8">
        <v>153151.74799999999</v>
      </c>
      <c r="X38" s="8">
        <v>141629.36600000001</v>
      </c>
      <c r="Y38" s="8">
        <v>137861.052</v>
      </c>
      <c r="Z38" s="8">
        <v>130213.936</v>
      </c>
      <c r="AA38" s="8">
        <v>92158.847999999998</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880.09813720442992</v>
      </c>
      <c r="D40" s="8">
        <v>1281.2544555039901</v>
      </c>
      <c r="E40" s="8">
        <v>5439.8483836527002</v>
      </c>
      <c r="F40" s="8">
        <v>83873.027392619566</v>
      </c>
      <c r="G40" s="8">
        <v>1615.1173527638903</v>
      </c>
      <c r="H40" s="8">
        <v>2560.7980889129203</v>
      </c>
      <c r="I40" s="8">
        <v>7572.4927975630299</v>
      </c>
      <c r="J40" s="8">
        <v>3602.2302989444506</v>
      </c>
      <c r="K40" s="8">
        <v>644.21597537427397</v>
      </c>
      <c r="L40" s="8">
        <v>1842.97236397968</v>
      </c>
      <c r="M40" s="8">
        <v>4394.4507234291696</v>
      </c>
      <c r="N40" s="8">
        <v>17393.347966288751</v>
      </c>
      <c r="O40" s="8">
        <v>14857.99703965687</v>
      </c>
      <c r="P40" s="8">
        <v>35097.254337660772</v>
      </c>
      <c r="Q40" s="8">
        <v>40546.435450510624</v>
      </c>
      <c r="R40" s="8">
        <v>49192.692053316016</v>
      </c>
      <c r="S40" s="8">
        <v>103853.96391178008</v>
      </c>
      <c r="T40" s="8">
        <v>122795.55810354219</v>
      </c>
      <c r="U40" s="8">
        <v>86210.453393814518</v>
      </c>
      <c r="V40" s="8">
        <v>117826.02665037788</v>
      </c>
      <c r="W40" s="8">
        <v>62213.559590100253</v>
      </c>
      <c r="X40" s="8">
        <v>71976.309775128379</v>
      </c>
      <c r="Y40" s="8">
        <v>73493.418271818518</v>
      </c>
      <c r="Z40" s="8">
        <v>27349.264432343418</v>
      </c>
      <c r="AA40" s="8">
        <v>3789.2415977102596</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7">
        <v>1589150.1304425038</v>
      </c>
      <c r="D48" s="67">
        <v>1494108.5444370804</v>
      </c>
      <c r="E48" s="67">
        <v>1399540.9952951891</v>
      </c>
      <c r="F48" s="67">
        <v>616047.34935062192</v>
      </c>
      <c r="G48" s="67">
        <v>478036.55035386875</v>
      </c>
      <c r="H48" s="67">
        <v>458846.64391183614</v>
      </c>
      <c r="I48" s="67">
        <v>419544.07299356454</v>
      </c>
      <c r="J48" s="67">
        <v>423015.97905370331</v>
      </c>
      <c r="K48" s="67">
        <v>290798.20466253476</v>
      </c>
      <c r="L48" s="67">
        <v>235165.01910944586</v>
      </c>
      <c r="M48" s="67">
        <v>235144.01666738457</v>
      </c>
      <c r="N48" s="67">
        <v>282527.64319595671</v>
      </c>
      <c r="O48" s="67">
        <v>276168.71004726394</v>
      </c>
      <c r="P48" s="67">
        <v>275515.53499380994</v>
      </c>
      <c r="Q48" s="67">
        <v>290235.62414658687</v>
      </c>
      <c r="R48" s="67">
        <v>290101.77766402205</v>
      </c>
      <c r="S48" s="67">
        <v>333156.89014534128</v>
      </c>
      <c r="T48" s="67">
        <v>346434.3691719941</v>
      </c>
      <c r="U48" s="67">
        <v>265777.44256762892</v>
      </c>
      <c r="V48" s="67">
        <v>264497.03657555766</v>
      </c>
      <c r="W48" s="67">
        <v>289048.15759010025</v>
      </c>
      <c r="X48" s="67">
        <v>273153.05427512841</v>
      </c>
      <c r="Y48" s="67">
        <v>263321.96827181848</v>
      </c>
      <c r="Z48" s="67">
        <v>212160.75843234343</v>
      </c>
      <c r="AA48" s="67">
        <v>148420.22159771025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335283.16399999999</v>
      </c>
      <c r="D52" s="8">
        <v>324944.83799999999</v>
      </c>
      <c r="E52" s="8">
        <v>205597.98</v>
      </c>
      <c r="F52" s="8">
        <v>50978.703019899534</v>
      </c>
      <c r="G52" s="8">
        <v>49252.901024789142</v>
      </c>
      <c r="H52" s="8">
        <v>46858.587025337059</v>
      </c>
      <c r="I52" s="8">
        <v>37669.231017528211</v>
      </c>
      <c r="J52" s="8">
        <v>44582.57693843991</v>
      </c>
      <c r="K52" s="8">
        <v>39160.997836698698</v>
      </c>
      <c r="L52" s="8">
        <v>33566.317999999999</v>
      </c>
      <c r="M52" s="8">
        <v>31925.845000000001</v>
      </c>
      <c r="N52" s="8">
        <v>31564.935000000001</v>
      </c>
      <c r="O52" s="8">
        <v>20037.414000000001</v>
      </c>
      <c r="P52" s="8">
        <v>15807.2255</v>
      </c>
      <c r="Q52" s="8">
        <v>23737.575000000001</v>
      </c>
      <c r="R52" s="8">
        <v>23254.703000000001</v>
      </c>
      <c r="S52" s="8">
        <v>21810.957999999999</v>
      </c>
      <c r="T52" s="8">
        <v>21230.835500000001</v>
      </c>
      <c r="U52" s="8">
        <v>18513.906999999999</v>
      </c>
      <c r="V52" s="8">
        <v>16537.602999999999</v>
      </c>
      <c r="W52" s="8">
        <v>17041.539000000001</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8132.5110000000004</v>
      </c>
      <c r="D54" s="8">
        <v>3012.1615000000002</v>
      </c>
      <c r="E54" s="8">
        <v>17847.258000000002</v>
      </c>
      <c r="F54" s="8">
        <v>20604.624</v>
      </c>
      <c r="G54" s="8">
        <v>36145.712</v>
      </c>
      <c r="H54" s="8">
        <v>23735.948</v>
      </c>
      <c r="I54" s="8">
        <v>90774.271999999997</v>
      </c>
      <c r="J54" s="8">
        <v>26141.166000000001</v>
      </c>
      <c r="K54" s="8">
        <v>5687.5095000000001</v>
      </c>
      <c r="L54" s="8">
        <v>3334.4845</v>
      </c>
      <c r="M54" s="8">
        <v>2660.0585000000001</v>
      </c>
      <c r="N54" s="8">
        <v>6528.3360000000002</v>
      </c>
      <c r="O54" s="8">
        <v>8392.3150000000005</v>
      </c>
      <c r="P54" s="8">
        <v>0</v>
      </c>
      <c r="Q54" s="8">
        <v>0</v>
      </c>
      <c r="R54" s="8">
        <v>0</v>
      </c>
      <c r="S54" s="8">
        <v>0</v>
      </c>
      <c r="T54" s="8">
        <v>0</v>
      </c>
      <c r="U54" s="8">
        <v>0</v>
      </c>
      <c r="V54" s="8">
        <v>0</v>
      </c>
      <c r="W54" s="8">
        <v>0</v>
      </c>
      <c r="X54" s="8">
        <v>0</v>
      </c>
      <c r="Y54" s="8">
        <v>0</v>
      </c>
      <c r="Z54" s="8">
        <v>0</v>
      </c>
      <c r="AA54" s="8">
        <v>0</v>
      </c>
    </row>
    <row r="55" spans="1:27">
      <c r="A55" s="16" t="s">
        <v>24</v>
      </c>
      <c r="B55" s="16" t="s">
        <v>4</v>
      </c>
      <c r="C55" s="8">
        <v>9318.2598376980695</v>
      </c>
      <c r="D55" s="8">
        <v>1786.70993175487</v>
      </c>
      <c r="E55" s="8">
        <v>12985.21618171955</v>
      </c>
      <c r="F55" s="8">
        <v>180271.20752005986</v>
      </c>
      <c r="G55" s="8">
        <v>36941.16970389201</v>
      </c>
      <c r="H55" s="8">
        <v>27099.82952695062</v>
      </c>
      <c r="I55" s="8">
        <v>82444.733095553951</v>
      </c>
      <c r="J55" s="8">
        <v>22651.048458851528</v>
      </c>
      <c r="K55" s="8">
        <v>4290.3836458001133</v>
      </c>
      <c r="L55" s="8">
        <v>3732.6543011112653</v>
      </c>
      <c r="M55" s="8">
        <v>2555.8967067287458</v>
      </c>
      <c r="N55" s="8">
        <v>12814.82628846296</v>
      </c>
      <c r="O55" s="8">
        <v>8781.2411600981795</v>
      </c>
      <c r="P55" s="8">
        <v>16497.160623172669</v>
      </c>
      <c r="Q55" s="8">
        <v>12270.089695555591</v>
      </c>
      <c r="R55" s="8">
        <v>25524.783654631821</v>
      </c>
      <c r="S55" s="8">
        <v>12219.634254852683</v>
      </c>
      <c r="T55" s="8">
        <v>40966.542636086597</v>
      </c>
      <c r="U55" s="8">
        <v>22709.483176401249</v>
      </c>
      <c r="V55" s="8">
        <v>34002.2877369669</v>
      </c>
      <c r="W55" s="8">
        <v>35047.116533079279</v>
      </c>
      <c r="X55" s="8">
        <v>24521.797212308102</v>
      </c>
      <c r="Y55" s="8">
        <v>74769.49000526726</v>
      </c>
      <c r="Z55" s="8">
        <v>68465.175489752612</v>
      </c>
      <c r="AA55" s="8">
        <v>103552.40979295467</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7">
        <v>352733.93483769806</v>
      </c>
      <c r="D63" s="67">
        <v>329743.70943175483</v>
      </c>
      <c r="E63" s="67">
        <v>236430.45418171957</v>
      </c>
      <c r="F63" s="67">
        <v>251854.53453995939</v>
      </c>
      <c r="G63" s="67">
        <v>122339.78272868115</v>
      </c>
      <c r="H63" s="67">
        <v>97694.364552287676</v>
      </c>
      <c r="I63" s="67">
        <v>210888.23611308215</v>
      </c>
      <c r="J63" s="67">
        <v>93374.791397291439</v>
      </c>
      <c r="K63" s="67">
        <v>49138.890982498808</v>
      </c>
      <c r="L63" s="67">
        <v>40633.456801111264</v>
      </c>
      <c r="M63" s="67">
        <v>37141.800206728745</v>
      </c>
      <c r="N63" s="67">
        <v>50908.097288462959</v>
      </c>
      <c r="O63" s="67">
        <v>37210.970160098179</v>
      </c>
      <c r="P63" s="67">
        <v>32304.38612317267</v>
      </c>
      <c r="Q63" s="67">
        <v>36007.664695555592</v>
      </c>
      <c r="R63" s="67">
        <v>48779.486654631823</v>
      </c>
      <c r="S63" s="67">
        <v>34030.59225485268</v>
      </c>
      <c r="T63" s="67">
        <v>62197.378136086598</v>
      </c>
      <c r="U63" s="67">
        <v>41223.390176401248</v>
      </c>
      <c r="V63" s="67">
        <v>50539.890736966903</v>
      </c>
      <c r="W63" s="67">
        <v>52088.655533079276</v>
      </c>
      <c r="X63" s="67">
        <v>24521.797212308102</v>
      </c>
      <c r="Y63" s="67">
        <v>74769.49000526726</v>
      </c>
      <c r="Z63" s="67">
        <v>68465.175489752612</v>
      </c>
      <c r="AA63" s="67">
        <v>103552.40979295467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80794.078254757856</v>
      </c>
      <c r="D68" s="8">
        <v>20031.056556820833</v>
      </c>
      <c r="E68" s="8">
        <v>111533.89624011575</v>
      </c>
      <c r="F68" s="8">
        <v>132402.21620672106</v>
      </c>
      <c r="G68" s="8">
        <v>101289.25649935339</v>
      </c>
      <c r="H68" s="8">
        <v>84667.096477623345</v>
      </c>
      <c r="I68" s="8">
        <v>90495.896518832407</v>
      </c>
      <c r="J68" s="8">
        <v>93478.320505582495</v>
      </c>
      <c r="K68" s="8">
        <v>34789.184428144203</v>
      </c>
      <c r="L68" s="8">
        <v>14702.018404518631</v>
      </c>
      <c r="M68" s="8">
        <v>19591.954397588219</v>
      </c>
      <c r="N68" s="8">
        <v>5.6599647E-4</v>
      </c>
      <c r="O68" s="8">
        <v>5.3019109999999999E-4</v>
      </c>
      <c r="P68" s="8">
        <v>5.1195169999999999E-4</v>
      </c>
      <c r="Q68" s="8">
        <v>5.3950139999999998E-4</v>
      </c>
      <c r="R68" s="8">
        <v>1.0928766E-3</v>
      </c>
      <c r="S68" s="8">
        <v>1.1168717E-3</v>
      </c>
      <c r="T68" s="8">
        <v>4.4368230000000003E-3</v>
      </c>
      <c r="U68" s="8">
        <v>3.8349316E-3</v>
      </c>
      <c r="V68" s="8">
        <v>3.7425226999999997E-3</v>
      </c>
      <c r="W68" s="8">
        <v>3.6025299999999996E-3</v>
      </c>
      <c r="X68" s="8">
        <v>3.4336777000000002E-3</v>
      </c>
      <c r="Y68" s="8">
        <v>3.2421908000000001E-3</v>
      </c>
      <c r="Z68" s="8">
        <v>3.0646274E-3</v>
      </c>
      <c r="AA68" s="8">
        <v>2.8679812E-3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33196.379168155632</v>
      </c>
      <c r="D70" s="8">
        <v>10915.582286402401</v>
      </c>
      <c r="E70" s="8">
        <v>36423.516803959843</v>
      </c>
      <c r="F70" s="8">
        <v>251923.17308103197</v>
      </c>
      <c r="G70" s="8">
        <v>71006.719372638167</v>
      </c>
      <c r="H70" s="8">
        <v>65423.046765752959</v>
      </c>
      <c r="I70" s="8">
        <v>83050.568164930039</v>
      </c>
      <c r="J70" s="8">
        <v>66950.691031037335</v>
      </c>
      <c r="K70" s="8">
        <v>15850.696395279962</v>
      </c>
      <c r="L70" s="8">
        <v>6199.9364029487606</v>
      </c>
      <c r="M70" s="8">
        <v>9743.7942541461252</v>
      </c>
      <c r="N70" s="8">
        <v>26211.957080876047</v>
      </c>
      <c r="O70" s="8">
        <v>31278.840239594851</v>
      </c>
      <c r="P70" s="8">
        <v>34384.083039909121</v>
      </c>
      <c r="Q70" s="8">
        <v>40409.463319706098</v>
      </c>
      <c r="R70" s="8">
        <v>48085.231342569699</v>
      </c>
      <c r="S70" s="8">
        <v>51790.143893446781</v>
      </c>
      <c r="T70" s="8">
        <v>58077.638065411855</v>
      </c>
      <c r="U70" s="8">
        <v>23254.107014127549</v>
      </c>
      <c r="V70" s="8">
        <v>27056.888582829841</v>
      </c>
      <c r="W70" s="8">
        <v>20837.050577901722</v>
      </c>
      <c r="X70" s="8">
        <v>25203.530515847033</v>
      </c>
      <c r="Y70" s="8">
        <v>24486.846830220624</v>
      </c>
      <c r="Z70" s="8">
        <v>23085.449688600031</v>
      </c>
      <c r="AA70" s="8">
        <v>19239.7595613667</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113990.45742291349</v>
      </c>
      <c r="D78" s="67">
        <v>30946.638843223234</v>
      </c>
      <c r="E78" s="67">
        <v>147957.4130440756</v>
      </c>
      <c r="F78" s="67">
        <v>384325.38928775303</v>
      </c>
      <c r="G78" s="67">
        <v>172295.97587199154</v>
      </c>
      <c r="H78" s="67">
        <v>150090.14324337631</v>
      </c>
      <c r="I78" s="67">
        <v>173546.46468376246</v>
      </c>
      <c r="J78" s="67">
        <v>160429.01153661983</v>
      </c>
      <c r="K78" s="67">
        <v>50639.880823424166</v>
      </c>
      <c r="L78" s="67">
        <v>20901.954807467391</v>
      </c>
      <c r="M78" s="67">
        <v>29335.748651734342</v>
      </c>
      <c r="N78" s="67">
        <v>26211.957646872517</v>
      </c>
      <c r="O78" s="67">
        <v>31278.840769785951</v>
      </c>
      <c r="P78" s="67">
        <v>34384.083551860822</v>
      </c>
      <c r="Q78" s="67">
        <v>40409.463859207499</v>
      </c>
      <c r="R78" s="67">
        <v>48085.232435446298</v>
      </c>
      <c r="S78" s="67">
        <v>51790.145010318483</v>
      </c>
      <c r="T78" s="67">
        <v>58077.642502234856</v>
      </c>
      <c r="U78" s="67">
        <v>23254.110849059147</v>
      </c>
      <c r="V78" s="67">
        <v>27056.892325352539</v>
      </c>
      <c r="W78" s="67">
        <v>20837.054180431722</v>
      </c>
      <c r="X78" s="67">
        <v>25203.533949524732</v>
      </c>
      <c r="Y78" s="67">
        <v>24486.850072411424</v>
      </c>
      <c r="Z78" s="67">
        <v>23085.45275322743</v>
      </c>
      <c r="AA78" s="67">
        <v>19239.762429347898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1.3355999E-4</v>
      </c>
      <c r="D83" s="8">
        <v>1.3029915E-4</v>
      </c>
      <c r="E83" s="8">
        <v>1.1819301499999999E-4</v>
      </c>
      <c r="F83" s="8">
        <v>8.5250690000000006E-5</v>
      </c>
      <c r="G83" s="8">
        <v>2.5178578E-4</v>
      </c>
      <c r="H83" s="8">
        <v>2.6138025999999996E-4</v>
      </c>
      <c r="I83" s="8">
        <v>2.7665192E-4</v>
      </c>
      <c r="J83" s="8">
        <v>2.7719187999999999E-4</v>
      </c>
      <c r="K83" s="8">
        <v>2.7505267E-4</v>
      </c>
      <c r="L83" s="8">
        <v>2.6187345000000002E-4</v>
      </c>
      <c r="M83" s="8">
        <v>2.6249725000000002E-4</v>
      </c>
      <c r="N83" s="8">
        <v>2.8003119999999999E-4</v>
      </c>
      <c r="O83" s="8">
        <v>2.6378727000000003E-4</v>
      </c>
      <c r="P83" s="8">
        <v>2.8431612000000002E-4</v>
      </c>
      <c r="Q83" s="8">
        <v>2.8518248000000001E-4</v>
      </c>
      <c r="R83" s="8">
        <v>3.0843412999999998E-4</v>
      </c>
      <c r="S83" s="8">
        <v>3.1296483000000004E-4</v>
      </c>
      <c r="T83" s="8">
        <v>3.6225290000000001E-4</v>
      </c>
      <c r="U83" s="8">
        <v>3.7401780000000004E-4</v>
      </c>
      <c r="V83" s="8">
        <v>3.5115210000000001E-4</v>
      </c>
      <c r="W83" s="8">
        <v>3.6831665000000005E-4</v>
      </c>
      <c r="X83" s="8">
        <v>3.4767730000000001E-4</v>
      </c>
      <c r="Y83" s="8">
        <v>4.0442389999999998E-4</v>
      </c>
      <c r="Z83" s="8">
        <v>3.8749211999999998E-4</v>
      </c>
      <c r="AA83" s="8">
        <v>3.9816596999999999E-4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4.2837519399999997E-4</v>
      </c>
      <c r="D85" s="8">
        <v>4.3087951599999995E-4</v>
      </c>
      <c r="E85" s="8">
        <v>4.2804704399999996E-4</v>
      </c>
      <c r="F85" s="8">
        <v>9.2882004209009992</v>
      </c>
      <c r="G85" s="8">
        <v>262.36428884182595</v>
      </c>
      <c r="H85" s="8">
        <v>3.1886600358939998</v>
      </c>
      <c r="I85" s="8">
        <v>204.58957081824403</v>
      </c>
      <c r="J85" s="8">
        <v>316.32056833444994</v>
      </c>
      <c r="K85" s="8">
        <v>1473.4062118072609</v>
      </c>
      <c r="L85" s="8">
        <v>493.21098049786002</v>
      </c>
      <c r="M85" s="8">
        <v>805.65595751094497</v>
      </c>
      <c r="N85" s="8">
        <v>1749.3558561480302</v>
      </c>
      <c r="O85" s="8">
        <v>2835.7248822649062</v>
      </c>
      <c r="P85" s="8">
        <v>3567.3224190257297</v>
      </c>
      <c r="Q85" s="8">
        <v>1358.35185042901</v>
      </c>
      <c r="R85" s="8">
        <v>1905.2024817636202</v>
      </c>
      <c r="S85" s="8">
        <v>1633.5092755926999</v>
      </c>
      <c r="T85" s="8">
        <v>1579.94885318358</v>
      </c>
      <c r="U85" s="8">
        <v>529.98791626528009</v>
      </c>
      <c r="V85" s="8">
        <v>617.94525935772003</v>
      </c>
      <c r="W85" s="8">
        <v>723.24508679537996</v>
      </c>
      <c r="X85" s="8">
        <v>1549.3117593905299</v>
      </c>
      <c r="Y85" s="8">
        <v>2083.02751537833</v>
      </c>
      <c r="Z85" s="8">
        <v>2298.0416953868803</v>
      </c>
      <c r="AA85" s="8">
        <v>4.0242016000000002E-4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5.6193518399999998E-4</v>
      </c>
      <c r="D93" s="67">
        <v>5.6117866600000001E-4</v>
      </c>
      <c r="E93" s="67">
        <v>5.462400589999999E-4</v>
      </c>
      <c r="F93" s="67">
        <v>9.2882856715909998</v>
      </c>
      <c r="G93" s="67">
        <v>262.36454062760595</v>
      </c>
      <c r="H93" s="67">
        <v>3.1889214161539998</v>
      </c>
      <c r="I93" s="67">
        <v>204.58984747016402</v>
      </c>
      <c r="J93" s="67">
        <v>316.32084552632995</v>
      </c>
      <c r="K93" s="67">
        <v>1473.406486859931</v>
      </c>
      <c r="L93" s="67">
        <v>493.21124237130999</v>
      </c>
      <c r="M93" s="67">
        <v>805.65622000819496</v>
      </c>
      <c r="N93" s="67">
        <v>1749.3561361792301</v>
      </c>
      <c r="O93" s="67">
        <v>2835.7251460521761</v>
      </c>
      <c r="P93" s="67">
        <v>3567.3227033418498</v>
      </c>
      <c r="Q93" s="67">
        <v>1358.35213561149</v>
      </c>
      <c r="R93" s="67">
        <v>1905.2027901977501</v>
      </c>
      <c r="S93" s="67">
        <v>1633.5095885575299</v>
      </c>
      <c r="T93" s="67">
        <v>1579.94921543648</v>
      </c>
      <c r="U93" s="67">
        <v>529.98829028308012</v>
      </c>
      <c r="V93" s="67">
        <v>617.94561050982009</v>
      </c>
      <c r="W93" s="67">
        <v>723.24545511202996</v>
      </c>
      <c r="X93" s="67">
        <v>1549.3121070678299</v>
      </c>
      <c r="Y93" s="67">
        <v>2083.0279198022299</v>
      </c>
      <c r="Z93" s="67">
        <v>2298.0420828790002</v>
      </c>
      <c r="AA93" s="67">
        <v>8.0058612999999996E-4</v>
      </c>
    </row>
  </sheetData>
  <sheetProtection algorithmName="SHA-512" hashValue="HGhLEaizENsPB57bOg7vAhyZ3fwWWWK2iFA3qlAFH5LtAnJcZ704L+mN5i/H9u3ho2UmIlX6DvyNj1wPWAZ84g==" saltValue="K9RBtpNXIsOl7Qnm79uxK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E615-6A0D-4390-B8F2-AD5A2C8F1B8B}">
  <sheetPr codeName="Sheet4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85546875" bestFit="1" customWidth="1"/>
    <col min="28" max="31" width="9.42578125" customWidth="1"/>
  </cols>
  <sheetData>
    <row r="1" spans="1:27" ht="23.25" customHeight="1">
      <c r="A1" s="65" t="s">
        <v>241</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77</v>
      </c>
      <c r="B2" s="6" t="s">
        <v>218</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4.4789092530581677E-4</v>
      </c>
      <c r="D8" s="8">
        <v>4.1969756999367245E-4</v>
      </c>
      <c r="E8" s="8">
        <v>3.9113277048601373E-4</v>
      </c>
      <c r="F8" s="8">
        <v>3.6554464521221708E-4</v>
      </c>
      <c r="G8" s="8">
        <v>7.5284009060478394E-4</v>
      </c>
      <c r="H8" s="8">
        <v>7.2812642355068904E-4</v>
      </c>
      <c r="I8" s="8">
        <v>7.8430235537837903E-4</v>
      </c>
      <c r="J8" s="8">
        <v>7.3299285528965498E-4</v>
      </c>
      <c r="K8" s="8">
        <v>6.8504005148177396E-4</v>
      </c>
      <c r="L8" s="8">
        <v>6.4191888853057399E-4</v>
      </c>
      <c r="M8" s="8">
        <v>5.9822960924470377E-4</v>
      </c>
      <c r="N8" s="8">
        <v>7.6736953295910605E-4</v>
      </c>
      <c r="O8" s="8">
        <v>7.4501996355844503E-4</v>
      </c>
      <c r="P8" s="8">
        <v>7.3066896528400298E-4</v>
      </c>
      <c r="Q8" s="8">
        <v>7.6104741950659997E-4</v>
      </c>
      <c r="R8" s="8">
        <v>1.2297635755444659E-3</v>
      </c>
      <c r="S8" s="8">
        <v>1.3414975098388279E-3</v>
      </c>
      <c r="T8" s="8">
        <v>3.7354433474094018E-3</v>
      </c>
      <c r="U8" s="8">
        <v>3.499448687360717E-3</v>
      </c>
      <c r="V8" s="8">
        <v>3.270512791014975E-3</v>
      </c>
      <c r="W8" s="8">
        <v>51322.602717368536</v>
      </c>
      <c r="X8" s="8">
        <v>48092.00282752519</v>
      </c>
      <c r="Y8" s="8">
        <v>44818.84018554943</v>
      </c>
      <c r="Z8" s="8">
        <v>41886.766516884309</v>
      </c>
      <c r="AA8" s="8">
        <v>39146.510813303597</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1.27845174198605E-3</v>
      </c>
      <c r="D10" s="8">
        <v>1.223571112246967E-3</v>
      </c>
      <c r="E10" s="8">
        <v>1.1802800898785171E-3</v>
      </c>
      <c r="F10" s="8">
        <v>1.3478452538732489E-3</v>
      </c>
      <c r="G10" s="8">
        <v>1.2989097941306733E-3</v>
      </c>
      <c r="H10" s="8">
        <v>1.217147420134491E-3</v>
      </c>
      <c r="I10" s="8">
        <v>1.3345086079086502E-3</v>
      </c>
      <c r="J10" s="8">
        <v>1.2472043061093009E-3</v>
      </c>
      <c r="K10" s="8">
        <v>1.1656115007120775E-3</v>
      </c>
      <c r="L10" s="8">
        <v>1.09223984404576E-3</v>
      </c>
      <c r="M10" s="8">
        <v>1.2024679439314966E-3</v>
      </c>
      <c r="N10" s="8">
        <v>1.2523688359531502E-3</v>
      </c>
      <c r="O10" s="8">
        <v>1.2021559859282027E-3</v>
      </c>
      <c r="P10" s="8">
        <v>1.2050433973941077E-3</v>
      </c>
      <c r="Q10" s="8">
        <v>1.1614531263154006E-3</v>
      </c>
      <c r="R10" s="8">
        <v>1.5086894310396574E-3</v>
      </c>
      <c r="S10" s="8">
        <v>1.4099901220742499E-3</v>
      </c>
      <c r="T10" s="8">
        <v>22186.546783713955</v>
      </c>
      <c r="U10" s="8">
        <v>66915.166695089676</v>
      </c>
      <c r="V10" s="8">
        <v>62537.538949955167</v>
      </c>
      <c r="W10" s="8">
        <v>58446.299492609571</v>
      </c>
      <c r="X10" s="8">
        <v>54767.284814761297</v>
      </c>
      <c r="Y10" s="8">
        <v>128215.19757466353</v>
      </c>
      <c r="Z10" s="8">
        <v>119827.28741958149</v>
      </c>
      <c r="AA10" s="8">
        <v>146505.25967289752</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149731.30160452359</v>
      </c>
      <c r="D13" s="8">
        <v>343925.08702138322</v>
      </c>
      <c r="E13" s="8">
        <v>1044774.1062831528</v>
      </c>
      <c r="F13" s="8">
        <v>3664265.5941188945</v>
      </c>
      <c r="G13" s="8">
        <v>3449068.1925296849</v>
      </c>
      <c r="H13" s="8">
        <v>3254146.8030934189</v>
      </c>
      <c r="I13" s="8">
        <v>3052687.5472278437</v>
      </c>
      <c r="J13" s="8">
        <v>2959674.1878647171</v>
      </c>
      <c r="K13" s="8">
        <v>3422867.4317243649</v>
      </c>
      <c r="L13" s="8">
        <v>3222137.1162317311</v>
      </c>
      <c r="M13" s="8">
        <v>3017708.6598635018</v>
      </c>
      <c r="N13" s="8">
        <v>3028359.1010649521</v>
      </c>
      <c r="O13" s="8">
        <v>3024079.2151267687</v>
      </c>
      <c r="P13" s="8">
        <v>3014804.1789695788</v>
      </c>
      <c r="Q13" s="8">
        <v>2809615.2930104076</v>
      </c>
      <c r="R13" s="8">
        <v>2625808.6881654919</v>
      </c>
      <c r="S13" s="8">
        <v>2474062.6605584454</v>
      </c>
      <c r="T13" s="8">
        <v>2318328.0390132521</v>
      </c>
      <c r="U13" s="8">
        <v>2265274.4502921021</v>
      </c>
      <c r="V13" s="8">
        <v>2142622.3126913747</v>
      </c>
      <c r="W13" s="8">
        <v>2166480.9805397</v>
      </c>
      <c r="X13" s="8">
        <v>2069256.5681539499</v>
      </c>
      <c r="Y13" s="8">
        <v>1928422.0645738828</v>
      </c>
      <c r="Z13" s="8">
        <v>1859840.3958272515</v>
      </c>
      <c r="AA13" s="8">
        <v>1830140.9005708669</v>
      </c>
    </row>
    <row r="14" spans="1:27">
      <c r="A14" s="16" t="s">
        <v>16</v>
      </c>
      <c r="B14" s="16" t="s">
        <v>8</v>
      </c>
      <c r="C14" s="8">
        <v>260034.31632352539</v>
      </c>
      <c r="D14" s="8">
        <v>390807.24865341495</v>
      </c>
      <c r="E14" s="8">
        <v>364208.74620001076</v>
      </c>
      <c r="F14" s="8">
        <v>592065.73591973062</v>
      </c>
      <c r="G14" s="8">
        <v>553332.46332226635</v>
      </c>
      <c r="H14" s="8">
        <v>518501.88795658865</v>
      </c>
      <c r="I14" s="8">
        <v>483212.42365366203</v>
      </c>
      <c r="J14" s="8">
        <v>542424.74316711922</v>
      </c>
      <c r="K14" s="8">
        <v>961842.29221935442</v>
      </c>
      <c r="L14" s="8">
        <v>901297.28010446997</v>
      </c>
      <c r="M14" s="8">
        <v>839954.59447074065</v>
      </c>
      <c r="N14" s="8">
        <v>785004.29370856471</v>
      </c>
      <c r="O14" s="8">
        <v>733648.87242048606</v>
      </c>
      <c r="P14" s="8">
        <v>687467.93404379906</v>
      </c>
      <c r="Q14" s="8">
        <v>640678.56688627671</v>
      </c>
      <c r="R14" s="8">
        <v>598765.01566994109</v>
      </c>
      <c r="S14" s="8">
        <v>559593.47289522202</v>
      </c>
      <c r="T14" s="8">
        <v>561419.83534078416</v>
      </c>
      <c r="U14" s="8">
        <v>544981.80041308922</v>
      </c>
      <c r="V14" s="8">
        <v>509328.78538246528</v>
      </c>
      <c r="W14" s="8">
        <v>479643.56647474784</v>
      </c>
      <c r="X14" s="8">
        <v>474083.77063994802</v>
      </c>
      <c r="Y14" s="8">
        <v>502718.92667922034</v>
      </c>
      <c r="Z14" s="8">
        <v>471779.562694519</v>
      </c>
      <c r="AA14" s="8">
        <v>440915.4795105427</v>
      </c>
    </row>
    <row r="15" spans="1:27">
      <c r="A15" s="16" t="s">
        <v>16</v>
      </c>
      <c r="B15" s="16" t="s">
        <v>83</v>
      </c>
      <c r="C15" s="8">
        <v>27847.058777978542</v>
      </c>
      <c r="D15" s="8">
        <v>199866.05596322459</v>
      </c>
      <c r="E15" s="8">
        <v>275798.18954205251</v>
      </c>
      <c r="F15" s="8">
        <v>773775.52044442622</v>
      </c>
      <c r="G15" s="8">
        <v>723154.69180272031</v>
      </c>
      <c r="H15" s="8">
        <v>677634.32954550907</v>
      </c>
      <c r="I15" s="8">
        <v>631514.24190889404</v>
      </c>
      <c r="J15" s="8">
        <v>590200.22601287719</v>
      </c>
      <c r="K15" s="8">
        <v>713646.47428094922</v>
      </c>
      <c r="L15" s="8">
        <v>668724.62520528492</v>
      </c>
      <c r="M15" s="8">
        <v>623210.93615593016</v>
      </c>
      <c r="N15" s="8">
        <v>582440.12739757833</v>
      </c>
      <c r="O15" s="8">
        <v>544336.56767110538</v>
      </c>
      <c r="P15" s="8">
        <v>510072.25654470926</v>
      </c>
      <c r="Q15" s="8">
        <v>475356.51671987661</v>
      </c>
      <c r="R15" s="8">
        <v>477931.68738883291</v>
      </c>
      <c r="S15" s="8">
        <v>457018.01120604842</v>
      </c>
      <c r="T15" s="8">
        <v>462722.71245332231</v>
      </c>
      <c r="U15" s="8">
        <v>431229.60323006671</v>
      </c>
      <c r="V15" s="8">
        <v>403018.32073527493</v>
      </c>
      <c r="W15" s="8">
        <v>395443.17214563669</v>
      </c>
      <c r="X15" s="8">
        <v>325686.88727512083</v>
      </c>
      <c r="Y15" s="8">
        <v>305544.39821913239</v>
      </c>
      <c r="Z15" s="8">
        <v>152329.62618338369</v>
      </c>
      <c r="AA15" s="8">
        <v>202634.75242569475</v>
      </c>
    </row>
    <row r="16" spans="1:27">
      <c r="A16" s="16" t="s">
        <v>16</v>
      </c>
      <c r="B16" s="16" t="s">
        <v>192</v>
      </c>
      <c r="C16" s="8">
        <v>0</v>
      </c>
      <c r="D16" s="8">
        <v>0</v>
      </c>
      <c r="E16" s="8">
        <v>1.4716642498766783E-2</v>
      </c>
      <c r="F16" s="8">
        <v>3.5722302424826352E-2</v>
      </c>
      <c r="G16" s="8">
        <v>3.3869324643638871E-2</v>
      </c>
      <c r="H16" s="8">
        <v>3.1820011776824982E-2</v>
      </c>
      <c r="I16" s="8">
        <v>3.0160343518699631E-2</v>
      </c>
      <c r="J16" s="8">
        <v>2.8277674033475319E-2</v>
      </c>
      <c r="K16" s="8">
        <v>2.7146504057482056E-2</v>
      </c>
      <c r="L16" s="8">
        <v>2.5437715173553262E-2</v>
      </c>
      <c r="M16" s="8">
        <v>2.4363026132086206E-2</v>
      </c>
      <c r="N16" s="8">
        <v>2.3703594433606166E-2</v>
      </c>
      <c r="O16" s="8">
        <v>2.3273110223293123E-2</v>
      </c>
      <c r="P16" s="8">
        <v>2.1913930052217159E-2</v>
      </c>
      <c r="Q16" s="8">
        <v>2.1394173209621996E-2</v>
      </c>
      <c r="R16" s="8">
        <v>7379.3924347250722</v>
      </c>
      <c r="S16" s="8">
        <v>14156.2216067707</v>
      </c>
      <c r="T16" s="8">
        <v>19969.013999283623</v>
      </c>
      <c r="U16" s="8">
        <v>18609.916536051613</v>
      </c>
      <c r="V16" s="8">
        <v>17392.445451017789</v>
      </c>
      <c r="W16" s="8">
        <v>16254.624441663427</v>
      </c>
      <c r="X16" s="8">
        <v>16274.519707663647</v>
      </c>
      <c r="Y16" s="8">
        <v>15166.872422059989</v>
      </c>
      <c r="Z16" s="8">
        <v>14699.384715845004</v>
      </c>
      <c r="AA16" s="8">
        <v>17759.132195616305</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67">
        <v>437612.67843237019</v>
      </c>
      <c r="D18" s="67">
        <v>934598.39328129147</v>
      </c>
      <c r="E18" s="67">
        <v>1684781.0583132715</v>
      </c>
      <c r="F18" s="67">
        <v>5030106.8879187442</v>
      </c>
      <c r="G18" s="67">
        <v>4725555.3835757459</v>
      </c>
      <c r="H18" s="67">
        <v>4450283.0543608023</v>
      </c>
      <c r="I18" s="67">
        <v>4167414.2450695545</v>
      </c>
      <c r="J18" s="67">
        <v>4092299.1873025848</v>
      </c>
      <c r="K18" s="67">
        <v>5098356.2272218252</v>
      </c>
      <c r="L18" s="67">
        <v>4792159.0487133609</v>
      </c>
      <c r="M18" s="67">
        <v>4480874.2166538965</v>
      </c>
      <c r="N18" s="67">
        <v>4395803.5478944285</v>
      </c>
      <c r="O18" s="67">
        <v>4302064.680438647</v>
      </c>
      <c r="P18" s="67">
        <v>4212344.3934077295</v>
      </c>
      <c r="Q18" s="67">
        <v>3925650.3999332343</v>
      </c>
      <c r="R18" s="67">
        <v>3709884.7863974436</v>
      </c>
      <c r="S18" s="67">
        <v>3504830.3690179745</v>
      </c>
      <c r="T18" s="67">
        <v>3384626.1513258</v>
      </c>
      <c r="U18" s="67">
        <v>3327010.9406658481</v>
      </c>
      <c r="V18" s="67">
        <v>3134899.4064806011</v>
      </c>
      <c r="W18" s="67">
        <v>3167591.245811726</v>
      </c>
      <c r="X18" s="67">
        <v>2988161.0334189688</v>
      </c>
      <c r="Y18" s="67">
        <v>2924886.2996545085</v>
      </c>
      <c r="Z18" s="67">
        <v>2660363.0233574649</v>
      </c>
      <c r="AA18" s="67">
        <v>2677102.0351889217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1.2769547033525001E-4</v>
      </c>
      <c r="D23" s="8">
        <v>1.19657433475149E-4</v>
      </c>
      <c r="E23" s="8">
        <v>1.1151349640906099E-4</v>
      </c>
      <c r="F23" s="8">
        <v>1.0421822091402E-4</v>
      </c>
      <c r="G23" s="8">
        <v>1.97312480294284E-4</v>
      </c>
      <c r="H23" s="8">
        <v>1.8489226691162001E-4</v>
      </c>
      <c r="I23" s="8">
        <v>1.8981586588927703E-4</v>
      </c>
      <c r="J23" s="8">
        <v>1.77398005454587E-4</v>
      </c>
      <c r="K23" s="8">
        <v>1.65792528416054E-4</v>
      </c>
      <c r="L23" s="8">
        <v>1.5535639899784501E-4</v>
      </c>
      <c r="M23" s="8">
        <v>1.4478277478154999E-4</v>
      </c>
      <c r="N23" s="8">
        <v>1.56856554733961E-4</v>
      </c>
      <c r="O23" s="8">
        <v>1.74447086871435E-4</v>
      </c>
      <c r="P23" s="8">
        <v>1.8112095839329799E-4</v>
      </c>
      <c r="Q23" s="8">
        <v>1.9848560809890999E-4</v>
      </c>
      <c r="R23" s="8">
        <v>2.9794258327895399E-4</v>
      </c>
      <c r="S23" s="8">
        <v>3.37588714962601E-4</v>
      </c>
      <c r="T23" s="8">
        <v>7.0674258444576197E-4</v>
      </c>
      <c r="U23" s="8">
        <v>6.5864137616732901E-4</v>
      </c>
      <c r="V23" s="8">
        <v>6.1555268783540192E-4</v>
      </c>
      <c r="W23" s="8">
        <v>6.8811774207952004E-4</v>
      </c>
      <c r="X23" s="8">
        <v>6.448028479771401E-4</v>
      </c>
      <c r="Y23" s="8">
        <v>6.00917285154577E-4</v>
      </c>
      <c r="Z23" s="8">
        <v>5.6160493924037899E-4</v>
      </c>
      <c r="AA23" s="8">
        <v>5.7119669155017102E-4</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2.5815559816723198E-4</v>
      </c>
      <c r="D25" s="8">
        <v>2.6749947060276502E-4</v>
      </c>
      <c r="E25" s="8">
        <v>2.4929334006384301E-4</v>
      </c>
      <c r="F25" s="8">
        <v>3.5280556725205602E-4</v>
      </c>
      <c r="G25" s="8">
        <v>3.29724829115692E-4</v>
      </c>
      <c r="H25" s="8">
        <v>3.0896966588895902E-4</v>
      </c>
      <c r="I25" s="8">
        <v>2.8794105578716699E-4</v>
      </c>
      <c r="J25" s="8">
        <v>2.6910379038034296E-4</v>
      </c>
      <c r="K25" s="8">
        <v>2.5149886944429001E-4</v>
      </c>
      <c r="L25" s="8">
        <v>2.3566778962948E-4</v>
      </c>
      <c r="M25" s="8">
        <v>2.27424474867978E-4</v>
      </c>
      <c r="N25" s="8">
        <v>2.4056928960496598E-4</v>
      </c>
      <c r="O25" s="8">
        <v>2.49489833101712E-4</v>
      </c>
      <c r="P25" s="8">
        <v>2.6276681210821601E-4</v>
      </c>
      <c r="Q25" s="8">
        <v>2.6964901801529499E-4</v>
      </c>
      <c r="R25" s="8">
        <v>4.05121117868258E-4</v>
      </c>
      <c r="S25" s="8">
        <v>3.78617867061142E-4</v>
      </c>
      <c r="T25" s="8">
        <v>22186.544045196588</v>
      </c>
      <c r="U25" s="8">
        <v>61455.598359037183</v>
      </c>
      <c r="V25" s="8">
        <v>57435.138637308555</v>
      </c>
      <c r="W25" s="8">
        <v>53677.699655174503</v>
      </c>
      <c r="X25" s="8">
        <v>50298.85366117808</v>
      </c>
      <c r="Y25" s="8">
        <v>80505.604795493418</v>
      </c>
      <c r="Z25" s="8">
        <v>75238.882965486424</v>
      </c>
      <c r="AA25" s="8">
        <v>77118.187368227183</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62324.508620513385</v>
      </c>
      <c r="D28" s="8">
        <v>182859.50135262849</v>
      </c>
      <c r="E28" s="8">
        <v>562360.32123608538</v>
      </c>
      <c r="F28" s="8">
        <v>869416.86353027308</v>
      </c>
      <c r="G28" s="8">
        <v>812539.1245683342</v>
      </c>
      <c r="H28" s="8">
        <v>761392.28735940484</v>
      </c>
      <c r="I28" s="8">
        <v>709571.59648567054</v>
      </c>
      <c r="J28" s="8">
        <v>663151.02456825902</v>
      </c>
      <c r="K28" s="8">
        <v>619767.31250799331</v>
      </c>
      <c r="L28" s="8">
        <v>580754.86759082961</v>
      </c>
      <c r="M28" s="8">
        <v>541228.43822389457</v>
      </c>
      <c r="N28" s="8">
        <v>505820.97016182094</v>
      </c>
      <c r="O28" s="8">
        <v>472729.87852424057</v>
      </c>
      <c r="P28" s="8">
        <v>442972.9875517328</v>
      </c>
      <c r="Q28" s="8">
        <v>412824.05298221804</v>
      </c>
      <c r="R28" s="8">
        <v>385816.8718385378</v>
      </c>
      <c r="S28" s="8">
        <v>360576.51641493459</v>
      </c>
      <c r="T28" s="8">
        <v>337879.33453316812</v>
      </c>
      <c r="U28" s="8">
        <v>414288.21156679129</v>
      </c>
      <c r="V28" s="8">
        <v>405137.99259299855</v>
      </c>
      <c r="W28" s="8">
        <v>482502.87603398686</v>
      </c>
      <c r="X28" s="8">
        <v>455896.07163399912</v>
      </c>
      <c r="Y28" s="8">
        <v>424867.58650994505</v>
      </c>
      <c r="Z28" s="8">
        <v>397072.5140604162</v>
      </c>
      <c r="AA28" s="8">
        <v>419692.48270373873</v>
      </c>
    </row>
    <row r="29" spans="1:27">
      <c r="A29" s="16" t="s">
        <v>22</v>
      </c>
      <c r="B29" s="16" t="s">
        <v>8</v>
      </c>
      <c r="C29" s="8">
        <v>254448.27345683132</v>
      </c>
      <c r="D29" s="8">
        <v>385572.82972367801</v>
      </c>
      <c r="E29" s="8">
        <v>359330.57490951841</v>
      </c>
      <c r="F29" s="8">
        <v>335822.96711162222</v>
      </c>
      <c r="G29" s="8">
        <v>313853.2402038197</v>
      </c>
      <c r="H29" s="8">
        <v>294097.14465244778</v>
      </c>
      <c r="I29" s="8">
        <v>274080.7648270927</v>
      </c>
      <c r="J29" s="8">
        <v>256150.24743061111</v>
      </c>
      <c r="K29" s="8">
        <v>239392.75454137058</v>
      </c>
      <c r="L29" s="8">
        <v>224323.71740173799</v>
      </c>
      <c r="M29" s="8">
        <v>209056.14744061083</v>
      </c>
      <c r="N29" s="8">
        <v>195379.57699288157</v>
      </c>
      <c r="O29" s="8">
        <v>182597.73545650768</v>
      </c>
      <c r="P29" s="8">
        <v>171103.76997506106</v>
      </c>
      <c r="Q29" s="8">
        <v>159458.37282773928</v>
      </c>
      <c r="R29" s="8">
        <v>149026.51661993086</v>
      </c>
      <c r="S29" s="8">
        <v>139277.11829759157</v>
      </c>
      <c r="T29" s="8">
        <v>130510.05244962779</v>
      </c>
      <c r="U29" s="8">
        <v>121627.48141540444</v>
      </c>
      <c r="V29" s="8">
        <v>113670.54343607077</v>
      </c>
      <c r="W29" s="8">
        <v>109869.50845837052</v>
      </c>
      <c r="X29" s="8">
        <v>114408.85898982057</v>
      </c>
      <c r="Y29" s="8">
        <v>106622.14223894023</v>
      </c>
      <c r="Z29" s="8">
        <v>99646.861977045046</v>
      </c>
      <c r="AA29" s="8">
        <v>93127.908367767115</v>
      </c>
    </row>
    <row r="30" spans="1:27">
      <c r="A30" s="16" t="s">
        <v>22</v>
      </c>
      <c r="B30" s="16" t="s">
        <v>83</v>
      </c>
      <c r="C30" s="8">
        <v>2.9125854528254018E-3</v>
      </c>
      <c r="D30" s="8">
        <v>76945.958412373511</v>
      </c>
      <c r="E30" s="8">
        <v>71708.982951669139</v>
      </c>
      <c r="F30" s="8">
        <v>401974.3248385042</v>
      </c>
      <c r="G30" s="8">
        <v>375676.93899677036</v>
      </c>
      <c r="H30" s="8">
        <v>352029.23187592864</v>
      </c>
      <c r="I30" s="8">
        <v>328069.96894876281</v>
      </c>
      <c r="J30" s="8">
        <v>306607.44753026753</v>
      </c>
      <c r="K30" s="8">
        <v>286549.01630361576</v>
      </c>
      <c r="L30" s="8">
        <v>268511.63761487126</v>
      </c>
      <c r="M30" s="8">
        <v>250236.61854802907</v>
      </c>
      <c r="N30" s="8">
        <v>233865.99857787989</v>
      </c>
      <c r="O30" s="8">
        <v>218566.353750226</v>
      </c>
      <c r="P30" s="8">
        <v>204808.27444772914</v>
      </c>
      <c r="Q30" s="8">
        <v>190868.93406912748</v>
      </c>
      <c r="R30" s="8">
        <v>178382.18269364777</v>
      </c>
      <c r="S30" s="8">
        <v>166712.32034694732</v>
      </c>
      <c r="T30" s="8">
        <v>156218.29286105061</v>
      </c>
      <c r="U30" s="8">
        <v>145586.00779879253</v>
      </c>
      <c r="V30" s="8">
        <v>136061.68952833459</v>
      </c>
      <c r="W30" s="8">
        <v>127160.45696083203</v>
      </c>
      <c r="X30" s="8">
        <v>99290.222615115097</v>
      </c>
      <c r="Y30" s="8">
        <v>92532.48791511271</v>
      </c>
      <c r="Z30" s="8">
        <v>5.2640247730174781E-3</v>
      </c>
      <c r="AA30" s="8">
        <v>2.1530874251787686E-2</v>
      </c>
    </row>
    <row r="31" spans="1:27">
      <c r="A31" s="16" t="s">
        <v>22</v>
      </c>
      <c r="B31" s="16" t="s">
        <v>192</v>
      </c>
      <c r="C31" s="8">
        <v>0</v>
      </c>
      <c r="D31" s="8">
        <v>0</v>
      </c>
      <c r="E31" s="8">
        <v>4.1058656391189637E-3</v>
      </c>
      <c r="F31" s="8">
        <v>1.1957224154876909E-2</v>
      </c>
      <c r="G31" s="8">
        <v>1.1174975842566831E-2</v>
      </c>
      <c r="H31" s="8">
        <v>1.0471545505551192E-2</v>
      </c>
      <c r="I31" s="8">
        <v>9.7588475552011188E-3</v>
      </c>
      <c r="J31" s="8">
        <v>9.1204182733486214E-3</v>
      </c>
      <c r="K31" s="8">
        <v>8.5237553932788288E-3</v>
      </c>
      <c r="L31" s="8">
        <v>7.9872112241098879E-3</v>
      </c>
      <c r="M31" s="8">
        <v>7.4435981475665528E-3</v>
      </c>
      <c r="N31" s="8">
        <v>6.9566337808348866E-3</v>
      </c>
      <c r="O31" s="8">
        <v>6.5015268961656787E-3</v>
      </c>
      <c r="P31" s="8">
        <v>6.0922757872491464E-3</v>
      </c>
      <c r="Q31" s="8">
        <v>5.7165547059439973E-3</v>
      </c>
      <c r="R31" s="8">
        <v>5.9227445096484655E-3</v>
      </c>
      <c r="S31" s="8">
        <v>5.535275241120392E-3</v>
      </c>
      <c r="T31" s="8">
        <v>5.9094272806582077E-3</v>
      </c>
      <c r="U31" s="8">
        <v>6.27936778601299E-3</v>
      </c>
      <c r="V31" s="8">
        <v>5.9024327481107227E-3</v>
      </c>
      <c r="W31" s="8">
        <v>5.7938463018206952E-3</v>
      </c>
      <c r="X31" s="8">
        <v>5.4291415083497158E-3</v>
      </c>
      <c r="Y31" s="8">
        <v>5.8142161802334519E-3</v>
      </c>
      <c r="Z31" s="8">
        <v>5.4338468959009671E-3</v>
      </c>
      <c r="AA31" s="8">
        <v>6.5728431621709113E-3</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67">
        <v>316772.78537578124</v>
      </c>
      <c r="D33" s="67">
        <v>645378.28987583693</v>
      </c>
      <c r="E33" s="67">
        <v>993399.8835639453</v>
      </c>
      <c r="F33" s="67">
        <v>1607214.1678946475</v>
      </c>
      <c r="G33" s="67">
        <v>1502069.3154709376</v>
      </c>
      <c r="H33" s="67">
        <v>1407518.6748531887</v>
      </c>
      <c r="I33" s="67">
        <v>1311722.3404981305</v>
      </c>
      <c r="J33" s="67">
        <v>1225908.7290960576</v>
      </c>
      <c r="K33" s="67">
        <v>1145709.0922940264</v>
      </c>
      <c r="L33" s="67">
        <v>1073590.2309856743</v>
      </c>
      <c r="M33" s="67">
        <v>1000521.2120283399</v>
      </c>
      <c r="N33" s="67">
        <v>935066.55308664194</v>
      </c>
      <c r="O33" s="67">
        <v>873893.97465643811</v>
      </c>
      <c r="P33" s="67">
        <v>818885.0385106866</v>
      </c>
      <c r="Q33" s="67">
        <v>763151.36606377421</v>
      </c>
      <c r="R33" s="67">
        <v>713225.5777779246</v>
      </c>
      <c r="S33" s="67">
        <v>666565.96131095523</v>
      </c>
      <c r="T33" s="67">
        <v>646794.23050521303</v>
      </c>
      <c r="U33" s="67">
        <v>742957.30607803469</v>
      </c>
      <c r="V33" s="67">
        <v>712305.37071269786</v>
      </c>
      <c r="W33" s="67">
        <v>773210.54759032803</v>
      </c>
      <c r="X33" s="67">
        <v>719894.01297405723</v>
      </c>
      <c r="Y33" s="67">
        <v>704527.82787462487</v>
      </c>
      <c r="Z33" s="67">
        <v>571958.27026242414</v>
      </c>
      <c r="AA33" s="67">
        <v>589938.60711464717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1.3025122244273099E-4</v>
      </c>
      <c r="D38" s="8">
        <v>1.2205230885308501E-4</v>
      </c>
      <c r="E38" s="8">
        <v>1.13745375525146E-4</v>
      </c>
      <c r="F38" s="8">
        <v>1.06304089246229E-4</v>
      </c>
      <c r="G38" s="8">
        <v>1.84031648032263E-4</v>
      </c>
      <c r="H38" s="8">
        <v>1.95122721864679E-4</v>
      </c>
      <c r="I38" s="8">
        <v>2.10104016239286E-4</v>
      </c>
      <c r="J38" s="8">
        <v>1.9635889362688499E-4</v>
      </c>
      <c r="K38" s="8">
        <v>1.8351298464691E-4</v>
      </c>
      <c r="L38" s="8">
        <v>1.7196140704571201E-4</v>
      </c>
      <c r="M38" s="8">
        <v>1.6025763874562499E-4</v>
      </c>
      <c r="N38" s="8">
        <v>2.2046162963095301E-4</v>
      </c>
      <c r="O38" s="8">
        <v>2.06038906139765E-4</v>
      </c>
      <c r="P38" s="8">
        <v>1.93069391106708E-4</v>
      </c>
      <c r="Q38" s="8">
        <v>2.0899047849452302E-4</v>
      </c>
      <c r="R38" s="8">
        <v>2.9356901411998701E-4</v>
      </c>
      <c r="S38" s="8">
        <v>4.0741161920542803E-4</v>
      </c>
      <c r="T38" s="8">
        <v>1.01137876731251E-3</v>
      </c>
      <c r="U38" s="8">
        <v>9.4254388767520407E-4</v>
      </c>
      <c r="V38" s="8">
        <v>8.8088213776886103E-4</v>
      </c>
      <c r="W38" s="8">
        <v>51322.600359119104</v>
      </c>
      <c r="X38" s="8">
        <v>48092.000617720296</v>
      </c>
      <c r="Y38" s="8">
        <v>44818.838098366003</v>
      </c>
      <c r="Z38" s="8">
        <v>41886.764566245598</v>
      </c>
      <c r="AA38" s="8">
        <v>39146.508929513097</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2.6190227288470702E-4</v>
      </c>
      <c r="D40" s="8">
        <v>2.4541633084099401E-4</v>
      </c>
      <c r="E40" s="8">
        <v>2.5198823153494397E-4</v>
      </c>
      <c r="F40" s="8">
        <v>2.8843596018499702E-4</v>
      </c>
      <c r="G40" s="8">
        <v>2.69566317854822E-4</v>
      </c>
      <c r="H40" s="8">
        <v>2.5259794776721998E-4</v>
      </c>
      <c r="I40" s="8">
        <v>2.3540602136620399E-4</v>
      </c>
      <c r="J40" s="8">
        <v>2.20005627383772E-4</v>
      </c>
      <c r="K40" s="8">
        <v>2.0561273581541712E-4</v>
      </c>
      <c r="L40" s="8">
        <v>1.9267004689268842E-4</v>
      </c>
      <c r="M40" s="8">
        <v>1.88264447635345E-4</v>
      </c>
      <c r="N40" s="8">
        <v>2.6626740366334102E-4</v>
      </c>
      <c r="O40" s="8">
        <v>2.4884804073754997E-4</v>
      </c>
      <c r="P40" s="8">
        <v>2.3318382243160002E-4</v>
      </c>
      <c r="Q40" s="8">
        <v>2.1731322986112439E-4</v>
      </c>
      <c r="R40" s="8">
        <v>2.8396276988898201E-4</v>
      </c>
      <c r="S40" s="8">
        <v>2.6538576617746802E-4</v>
      </c>
      <c r="T40" s="8">
        <v>5.08676533999751E-4</v>
      </c>
      <c r="U40" s="8">
        <v>6.5723912435671503E-4</v>
      </c>
      <c r="V40" s="8">
        <v>6.1424217212491293E-4</v>
      </c>
      <c r="W40" s="8">
        <v>1.98978714434011E-3</v>
      </c>
      <c r="X40" s="8">
        <v>1.8645361674027789E-3</v>
      </c>
      <c r="Y40" s="8">
        <v>22814.604578781633</v>
      </c>
      <c r="Z40" s="8">
        <v>21322.060348062772</v>
      </c>
      <c r="AA40" s="8">
        <v>19927.15919824674</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2.4367278636203476E-3</v>
      </c>
      <c r="D43" s="8">
        <v>2.2833433439158161E-3</v>
      </c>
      <c r="E43" s="8">
        <v>77400.318773424297</v>
      </c>
      <c r="F43" s="8">
        <v>1212278.8827366822</v>
      </c>
      <c r="G43" s="8">
        <v>1132970.9181299377</v>
      </c>
      <c r="H43" s="8">
        <v>1061653.8856820157</v>
      </c>
      <c r="I43" s="8">
        <v>989397.25957981916</v>
      </c>
      <c r="J43" s="8">
        <v>924670.33579836169</v>
      </c>
      <c r="K43" s="8">
        <v>864177.88368300523</v>
      </c>
      <c r="L43" s="8">
        <v>809780.5455120285</v>
      </c>
      <c r="M43" s="8">
        <v>754666.52870201471</v>
      </c>
      <c r="N43" s="8">
        <v>705295.82102039177</v>
      </c>
      <c r="O43" s="8">
        <v>659154.97273266222</v>
      </c>
      <c r="P43" s="8">
        <v>617663.19582441158</v>
      </c>
      <c r="Q43" s="8">
        <v>575624.76955415669</v>
      </c>
      <c r="R43" s="8">
        <v>537967.07419984147</v>
      </c>
      <c r="S43" s="8">
        <v>502772.96653825341</v>
      </c>
      <c r="T43" s="8">
        <v>471124.96144861938</v>
      </c>
      <c r="U43" s="8">
        <v>439059.99208735459</v>
      </c>
      <c r="V43" s="8">
        <v>410336.44110810373</v>
      </c>
      <c r="W43" s="8">
        <v>408358.82605300489</v>
      </c>
      <c r="X43" s="8">
        <v>382653.89473669446</v>
      </c>
      <c r="Y43" s="8">
        <v>356610.30390974937</v>
      </c>
      <c r="Z43" s="8">
        <v>385799.4105971487</v>
      </c>
      <c r="AA43" s="8">
        <v>403103.00136758626</v>
      </c>
    </row>
    <row r="44" spans="1:27">
      <c r="A44" s="16" t="s">
        <v>23</v>
      </c>
      <c r="B44" s="16" t="s">
        <v>8</v>
      </c>
      <c r="C44" s="8">
        <v>8.7010853744301606E-4</v>
      </c>
      <c r="D44" s="8">
        <v>9.0686465594243216E-4</v>
      </c>
      <c r="E44" s="8">
        <v>9.6130317570976287E-3</v>
      </c>
      <c r="F44" s="8">
        <v>154725.37483998606</v>
      </c>
      <c r="G44" s="8">
        <v>144603.15401578587</v>
      </c>
      <c r="H44" s="8">
        <v>135500.83050333665</v>
      </c>
      <c r="I44" s="8">
        <v>126278.58493134676</v>
      </c>
      <c r="J44" s="8">
        <v>208841.71636491013</v>
      </c>
      <c r="K44" s="8">
        <v>528620.78652467206</v>
      </c>
      <c r="L44" s="8">
        <v>495345.73490423738</v>
      </c>
      <c r="M44" s="8">
        <v>461632.2883271547</v>
      </c>
      <c r="N44" s="8">
        <v>431432.04504539963</v>
      </c>
      <c r="O44" s="8">
        <v>403207.51862171438</v>
      </c>
      <c r="P44" s="8">
        <v>377826.84624200832</v>
      </c>
      <c r="Q44" s="8">
        <v>352111.78643912042</v>
      </c>
      <c r="R44" s="8">
        <v>329076.43583275523</v>
      </c>
      <c r="S44" s="8">
        <v>307548.07078607404</v>
      </c>
      <c r="T44" s="8">
        <v>288188.86624466488</v>
      </c>
      <c r="U44" s="8">
        <v>268574.60642242536</v>
      </c>
      <c r="V44" s="8">
        <v>251004.30500046085</v>
      </c>
      <c r="W44" s="8">
        <v>234583.46256298514</v>
      </c>
      <c r="X44" s="8">
        <v>232994.14743109595</v>
      </c>
      <c r="Y44" s="8">
        <v>276705.18924070016</v>
      </c>
      <c r="Z44" s="8">
        <v>260256.77819056914</v>
      </c>
      <c r="AA44" s="8">
        <v>243230.63375521559</v>
      </c>
    </row>
    <row r="45" spans="1:27">
      <c r="A45" s="16" t="s">
        <v>23</v>
      </c>
      <c r="B45" s="16" t="s">
        <v>83</v>
      </c>
      <c r="C45" s="8">
        <v>2.559937591383388E-3</v>
      </c>
      <c r="D45" s="8">
        <v>8.1789186553353183E-2</v>
      </c>
      <c r="E45" s="8">
        <v>7.8089795946108528E-2</v>
      </c>
      <c r="F45" s="8">
        <v>91811.593574740909</v>
      </c>
      <c r="G45" s="8">
        <v>85805.22761604574</v>
      </c>
      <c r="H45" s="8">
        <v>80404.052613076434</v>
      </c>
      <c r="I45" s="8">
        <v>74931.717754119774</v>
      </c>
      <c r="J45" s="8">
        <v>70029.642741354401</v>
      </c>
      <c r="K45" s="8">
        <v>65448.264226027422</v>
      </c>
      <c r="L45" s="8">
        <v>61328.49741756259</v>
      </c>
      <c r="M45" s="8">
        <v>57154.453157870899</v>
      </c>
      <c r="N45" s="8">
        <v>53415.376768179296</v>
      </c>
      <c r="O45" s="8">
        <v>49920.912853552974</v>
      </c>
      <c r="P45" s="8">
        <v>46778.545026775057</v>
      </c>
      <c r="Q45" s="8">
        <v>43594.776875541851</v>
      </c>
      <c r="R45" s="8">
        <v>59941.107367902965</v>
      </c>
      <c r="S45" s="8">
        <v>66372.609287035899</v>
      </c>
      <c r="T45" s="8">
        <v>82885.377309781834</v>
      </c>
      <c r="U45" s="8">
        <v>77244.162410667108</v>
      </c>
      <c r="V45" s="8">
        <v>72190.805971170645</v>
      </c>
      <c r="W45" s="8">
        <v>93448.115741154499</v>
      </c>
      <c r="X45" s="8">
        <v>87565.823955597996</v>
      </c>
      <c r="Y45" s="8">
        <v>106746.09365008901</v>
      </c>
      <c r="Z45" s="8">
        <v>76058.84250508601</v>
      </c>
      <c r="AA45" s="8">
        <v>108990.54564134002</v>
      </c>
    </row>
    <row r="46" spans="1:27">
      <c r="A46" s="16" t="s">
        <v>23</v>
      </c>
      <c r="B46" s="16" t="s">
        <v>192</v>
      </c>
      <c r="C46" s="8">
        <v>0</v>
      </c>
      <c r="D46" s="8">
        <v>0</v>
      </c>
      <c r="E46" s="8">
        <v>5.3381273495134397E-3</v>
      </c>
      <c r="F46" s="8">
        <v>1.3073122053849331E-2</v>
      </c>
      <c r="G46" s="8">
        <v>1.221787107496086E-2</v>
      </c>
      <c r="H46" s="8">
        <v>1.1448793692696089E-2</v>
      </c>
      <c r="I46" s="8">
        <v>1.0669583804868181E-2</v>
      </c>
      <c r="J46" s="8">
        <v>9.9715736466321932E-3</v>
      </c>
      <c r="K46" s="8">
        <v>9.3192277045372283E-3</v>
      </c>
      <c r="L46" s="8">
        <v>8.7326110015321333E-3</v>
      </c>
      <c r="M46" s="8">
        <v>8.138265691310537E-3</v>
      </c>
      <c r="N46" s="8">
        <v>7.6493747363701138E-3</v>
      </c>
      <c r="O46" s="8">
        <v>7.1489483497566174E-3</v>
      </c>
      <c r="P46" s="8">
        <v>6.6989440528505348E-3</v>
      </c>
      <c r="Q46" s="8">
        <v>6.3707043321970264E-3</v>
      </c>
      <c r="R46" s="8">
        <v>7.0847337846681093E-3</v>
      </c>
      <c r="S46" s="8">
        <v>6.9601125530811591E-3</v>
      </c>
      <c r="T46" s="8">
        <v>8.1330897913989147E-3</v>
      </c>
      <c r="U46" s="8">
        <v>8.111645046538201E-3</v>
      </c>
      <c r="V46" s="8">
        <v>7.5809766768961473E-3</v>
      </c>
      <c r="W46" s="8">
        <v>8.8629569974564178E-3</v>
      </c>
      <c r="X46" s="8">
        <v>8.3050611312364599E-3</v>
      </c>
      <c r="Y46" s="8">
        <v>1.0097631881607031E-2</v>
      </c>
      <c r="Z46" s="8">
        <v>9.4370391390603409E-3</v>
      </c>
      <c r="AA46" s="8">
        <v>9.0775793651532207E-3</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67">
        <v>6.25892748777419E-3</v>
      </c>
      <c r="D48" s="67">
        <v>8.5346863192905506E-2</v>
      </c>
      <c r="E48" s="67">
        <v>77400.412180112951</v>
      </c>
      <c r="F48" s="67">
        <v>1458815.8646192714</v>
      </c>
      <c r="G48" s="67">
        <v>1363379.3124332384</v>
      </c>
      <c r="H48" s="67">
        <v>1277558.7806949432</v>
      </c>
      <c r="I48" s="67">
        <v>1190607.5733803797</v>
      </c>
      <c r="J48" s="67">
        <v>1203541.7052925644</v>
      </c>
      <c r="K48" s="67">
        <v>1458246.9441420583</v>
      </c>
      <c r="L48" s="67">
        <v>1366454.786931071</v>
      </c>
      <c r="M48" s="67">
        <v>1273453.2786738281</v>
      </c>
      <c r="N48" s="67">
        <v>1190143.2509700744</v>
      </c>
      <c r="O48" s="67">
        <v>1112283.4118117648</v>
      </c>
      <c r="P48" s="67">
        <v>1042268.5942183922</v>
      </c>
      <c r="Q48" s="67">
        <v>971331.33966582711</v>
      </c>
      <c r="R48" s="67">
        <v>926984.62506276532</v>
      </c>
      <c r="S48" s="67">
        <v>876693.65424427332</v>
      </c>
      <c r="T48" s="67">
        <v>842199.2146562112</v>
      </c>
      <c r="U48" s="67">
        <v>784878.77063187514</v>
      </c>
      <c r="V48" s="67">
        <v>733531.56115583621</v>
      </c>
      <c r="W48" s="67">
        <v>787713.01556900784</v>
      </c>
      <c r="X48" s="67">
        <v>751305.87691070605</v>
      </c>
      <c r="Y48" s="67">
        <v>807695.03957531799</v>
      </c>
      <c r="Z48" s="67">
        <v>785323.86564415134</v>
      </c>
      <c r="AA48" s="67">
        <v>814397.85796948115</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2.5853914649566598E-4</v>
      </c>
      <c r="D55" s="8">
        <v>2.42264902907735E-4</v>
      </c>
      <c r="E55" s="8">
        <v>2.4248696565865502E-4</v>
      </c>
      <c r="F55" s="8">
        <v>2.9864900447405096E-4</v>
      </c>
      <c r="G55" s="8">
        <v>2.7911121905688696E-4</v>
      </c>
      <c r="H55" s="8">
        <v>2.6154202681414696E-4</v>
      </c>
      <c r="I55" s="8">
        <v>3.4071821624346899E-4</v>
      </c>
      <c r="J55" s="8">
        <v>3.1842823939118704E-4</v>
      </c>
      <c r="K55" s="8">
        <v>2.9759648532943502E-4</v>
      </c>
      <c r="L55" s="8">
        <v>2.7886370246537294E-4</v>
      </c>
      <c r="M55" s="8">
        <v>2.5988411735362903E-4</v>
      </c>
      <c r="N55" s="8">
        <v>2.4288235259929301E-4</v>
      </c>
      <c r="O55" s="8">
        <v>2.26992852833313E-4</v>
      </c>
      <c r="P55" s="8">
        <v>2.3947761639306597E-4</v>
      </c>
      <c r="Q55" s="8">
        <v>2.30144276189609E-4</v>
      </c>
      <c r="R55" s="8">
        <v>3.2256061114482697E-4</v>
      </c>
      <c r="S55" s="8">
        <v>3.0145851500465904E-4</v>
      </c>
      <c r="T55" s="8">
        <v>1.302889339997047E-3</v>
      </c>
      <c r="U55" s="8">
        <v>5459.5662235799455</v>
      </c>
      <c r="V55" s="8">
        <v>5102.3983383731884</v>
      </c>
      <c r="W55" s="8">
        <v>4768.5965765906803</v>
      </c>
      <c r="X55" s="8">
        <v>4468.4280979989389</v>
      </c>
      <c r="Y55" s="8">
        <v>24894.987090403622</v>
      </c>
      <c r="Z55" s="8">
        <v>23266.343068663271</v>
      </c>
      <c r="AA55" s="8">
        <v>49459.911713191934</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2.0022737741929547E-3</v>
      </c>
      <c r="D58" s="8">
        <v>1.9031908165065179E-3</v>
      </c>
      <c r="E58" s="8">
        <v>183653.20919887777</v>
      </c>
      <c r="F58" s="8">
        <v>1175426.4794596292</v>
      </c>
      <c r="G58" s="8">
        <v>1098529.4197497589</v>
      </c>
      <c r="H58" s="8">
        <v>1029380.3736271966</v>
      </c>
      <c r="I58" s="8">
        <v>959320.29681945452</v>
      </c>
      <c r="J58" s="8">
        <v>985140.27624026488</v>
      </c>
      <c r="K58" s="8">
        <v>1561274.3777807592</v>
      </c>
      <c r="L58" s="8">
        <v>1462996.9607010016</v>
      </c>
      <c r="M58" s="8">
        <v>1363424.7500582528</v>
      </c>
      <c r="N58" s="8">
        <v>1468456.9059410549</v>
      </c>
      <c r="O58" s="8">
        <v>1553350.2921040577</v>
      </c>
      <c r="P58" s="8">
        <v>1624653.2840847773</v>
      </c>
      <c r="Q58" s="8">
        <v>1514078.6735859818</v>
      </c>
      <c r="R58" s="8">
        <v>1415026.7973497864</v>
      </c>
      <c r="S58" s="8">
        <v>1322454.9504258537</v>
      </c>
      <c r="T58" s="8">
        <v>1239210.4813038183</v>
      </c>
      <c r="U58" s="8">
        <v>1154869.2759287984</v>
      </c>
      <c r="V58" s="8">
        <v>1079317.0800197327</v>
      </c>
      <c r="W58" s="8">
        <v>1008707.5512075218</v>
      </c>
      <c r="X58" s="8">
        <v>945212.51677525183</v>
      </c>
      <c r="Y58" s="8">
        <v>880880.94098313665</v>
      </c>
      <c r="Z58" s="8">
        <v>823253.21625200741</v>
      </c>
      <c r="AA58" s="8">
        <v>769395.52953831304</v>
      </c>
    </row>
    <row r="59" spans="1:27">
      <c r="A59" s="16" t="s">
        <v>24</v>
      </c>
      <c r="B59" s="16" t="s">
        <v>8</v>
      </c>
      <c r="C59" s="8">
        <v>2.8793005910920797E-4</v>
      </c>
      <c r="D59" s="8">
        <v>3.0913878475115602E-4</v>
      </c>
      <c r="E59" s="8">
        <v>3.67638071838466E-4</v>
      </c>
      <c r="F59" s="8">
        <v>96958.359695310297</v>
      </c>
      <c r="G59" s="8">
        <v>90615.289409630743</v>
      </c>
      <c r="H59" s="8">
        <v>84911.33582027386</v>
      </c>
      <c r="I59" s="8">
        <v>79132.23330207204</v>
      </c>
      <c r="J59" s="8">
        <v>73955.358205637021</v>
      </c>
      <c r="K59" s="8">
        <v>190578.82483088906</v>
      </c>
      <c r="L59" s="8">
        <v>178582.47433604614</v>
      </c>
      <c r="M59" s="8">
        <v>166428.07331087932</v>
      </c>
      <c r="N59" s="8">
        <v>155540.25538740691</v>
      </c>
      <c r="O59" s="8">
        <v>145364.7246206397</v>
      </c>
      <c r="P59" s="8">
        <v>136214.46258243566</v>
      </c>
      <c r="Q59" s="8">
        <v>126943.64690015939</v>
      </c>
      <c r="R59" s="8">
        <v>118638.92230355374</v>
      </c>
      <c r="S59" s="8">
        <v>110877.49744907452</v>
      </c>
      <c r="T59" s="8">
        <v>103898.10022291115</v>
      </c>
      <c r="U59" s="8">
        <v>96826.750245500443</v>
      </c>
      <c r="V59" s="8">
        <v>90492.289923861332</v>
      </c>
      <c r="W59" s="8">
        <v>84572.233558378866</v>
      </c>
      <c r="X59" s="8">
        <v>79248.671774662318</v>
      </c>
      <c r="Y59" s="8">
        <v>73854.972681821571</v>
      </c>
      <c r="Z59" s="8">
        <v>69023.338979987268</v>
      </c>
      <c r="AA59" s="8">
        <v>64507.793483110967</v>
      </c>
    </row>
    <row r="60" spans="1:27">
      <c r="A60" s="16" t="s">
        <v>24</v>
      </c>
      <c r="B60" s="16" t="s">
        <v>83</v>
      </c>
      <c r="C60" s="8">
        <v>27847.00745800908</v>
      </c>
      <c r="D60" s="8">
        <v>122919.9724595984</v>
      </c>
      <c r="E60" s="8">
        <v>204089.08694985794</v>
      </c>
      <c r="F60" s="8">
        <v>228531.5077260437</v>
      </c>
      <c r="G60" s="8">
        <v>213580.84828260978</v>
      </c>
      <c r="H60" s="8">
        <v>200136.5912028547</v>
      </c>
      <c r="I60" s="8">
        <v>186515.20759097845</v>
      </c>
      <c r="J60" s="8">
        <v>174313.27807385867</v>
      </c>
      <c r="K60" s="8">
        <v>324967.0835726136</v>
      </c>
      <c r="L60" s="8">
        <v>304511.40578530822</v>
      </c>
      <c r="M60" s="8">
        <v>283786.22680897114</v>
      </c>
      <c r="N60" s="8">
        <v>265220.77264479245</v>
      </c>
      <c r="O60" s="8">
        <v>247869.88090740336</v>
      </c>
      <c r="P60" s="8">
        <v>232267.23475236047</v>
      </c>
      <c r="Q60" s="8">
        <v>216459.0255387607</v>
      </c>
      <c r="R60" s="8">
        <v>202298.15465277681</v>
      </c>
      <c r="S60" s="8">
        <v>189063.69588451626</v>
      </c>
      <c r="T60" s="8">
        <v>177162.71809386372</v>
      </c>
      <c r="U60" s="8">
        <v>165104.94629723555</v>
      </c>
      <c r="V60" s="8">
        <v>154303.68808527986</v>
      </c>
      <c r="W60" s="8">
        <v>137019.52495271227</v>
      </c>
      <c r="X60" s="8">
        <v>103396.10857690615</v>
      </c>
      <c r="Y60" s="8">
        <v>73242.787562063721</v>
      </c>
      <c r="Z60" s="8">
        <v>58693.554637200825</v>
      </c>
      <c r="AA60" s="8">
        <v>54853.792953268305</v>
      </c>
    </row>
    <row r="61" spans="1:27">
      <c r="A61" s="16" t="s">
        <v>24</v>
      </c>
      <c r="B61" s="16" t="s">
        <v>192</v>
      </c>
      <c r="C61" s="8">
        <v>0</v>
      </c>
      <c r="D61" s="8">
        <v>0</v>
      </c>
      <c r="E61" s="8">
        <v>1.9272616047568527E-3</v>
      </c>
      <c r="F61" s="8">
        <v>6.2459296891297497E-3</v>
      </c>
      <c r="G61" s="8">
        <v>5.8373174648505598E-3</v>
      </c>
      <c r="H61" s="8">
        <v>5.4698762954543505E-3</v>
      </c>
      <c r="I61" s="8">
        <v>5.0975941311480382E-3</v>
      </c>
      <c r="J61" s="8">
        <v>4.7641066632974046E-3</v>
      </c>
      <c r="K61" s="8">
        <v>4.4524361326826788E-3</v>
      </c>
      <c r="L61" s="8">
        <v>4.172168981014801E-3</v>
      </c>
      <c r="M61" s="8">
        <v>3.8882093420382078E-3</v>
      </c>
      <c r="N61" s="8">
        <v>3.6338405055656321E-3</v>
      </c>
      <c r="O61" s="8">
        <v>3.3961126210780494E-3</v>
      </c>
      <c r="P61" s="8">
        <v>3.231842635234719E-3</v>
      </c>
      <c r="Q61" s="8">
        <v>3.0527607662231152E-3</v>
      </c>
      <c r="R61" s="8">
        <v>2.9966310421129221E-3</v>
      </c>
      <c r="S61" s="8">
        <v>2.8005897582040027E-3</v>
      </c>
      <c r="T61" s="8">
        <v>3.180600851433223E-3</v>
      </c>
      <c r="U61" s="8">
        <v>3.1601459849321485E-3</v>
      </c>
      <c r="V61" s="8">
        <v>2.9534074617307972E-3</v>
      </c>
      <c r="W61" s="8">
        <v>2.932100151354004E-3</v>
      </c>
      <c r="X61" s="8">
        <v>2.8144436403664394E-3</v>
      </c>
      <c r="Y61" s="8">
        <v>2.9278391960160517E-3</v>
      </c>
      <c r="Z61" s="8">
        <v>2.7362983132715618E-3</v>
      </c>
      <c r="AA61" s="8">
        <v>3.1061721693282076E-3</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67">
        <v>27847.010006752062</v>
      </c>
      <c r="D63" s="67">
        <v>122919.97491419291</v>
      </c>
      <c r="E63" s="67">
        <v>387742.29868612235</v>
      </c>
      <c r="F63" s="67">
        <v>1500916.3534255619</v>
      </c>
      <c r="G63" s="67">
        <v>1402725.5635584283</v>
      </c>
      <c r="H63" s="67">
        <v>1314428.3063817436</v>
      </c>
      <c r="I63" s="67">
        <v>1224967.7431508172</v>
      </c>
      <c r="J63" s="67">
        <v>1233408.9176022955</v>
      </c>
      <c r="K63" s="67">
        <v>2076820.2909342945</v>
      </c>
      <c r="L63" s="67">
        <v>1946090.8452733883</v>
      </c>
      <c r="M63" s="67">
        <v>1813639.0543261967</v>
      </c>
      <c r="N63" s="67">
        <v>1889217.9378499773</v>
      </c>
      <c r="O63" s="67">
        <v>1946584.9012552064</v>
      </c>
      <c r="P63" s="67">
        <v>1993134.9848908938</v>
      </c>
      <c r="Q63" s="67">
        <v>1857481.3493078069</v>
      </c>
      <c r="R63" s="67">
        <v>1735963.8776253085</v>
      </c>
      <c r="S63" s="67">
        <v>1622396.1468614927</v>
      </c>
      <c r="T63" s="67">
        <v>1520271.3041040835</v>
      </c>
      <c r="U63" s="67">
        <v>1422260.5418552603</v>
      </c>
      <c r="V63" s="67">
        <v>1329215.4593206546</v>
      </c>
      <c r="W63" s="67">
        <v>1235067.9092273037</v>
      </c>
      <c r="X63" s="67">
        <v>1132325.7280392628</v>
      </c>
      <c r="Y63" s="67">
        <v>1052873.6912452648</v>
      </c>
      <c r="Z63" s="67">
        <v>974236.45567415713</v>
      </c>
      <c r="AA63" s="67">
        <v>938217.03079405637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1.26888530612187E-4</v>
      </c>
      <c r="D68" s="8">
        <v>1.1890128812420201E-4</v>
      </c>
      <c r="E68" s="8">
        <v>1.10808814640209E-4</v>
      </c>
      <c r="F68" s="8">
        <v>1.0355963982181799E-4</v>
      </c>
      <c r="G68" s="8">
        <v>2.4728013938252901E-4</v>
      </c>
      <c r="H68" s="8">
        <v>2.3171461564147999E-4</v>
      </c>
      <c r="I68" s="8">
        <v>2.5671380164232099E-4</v>
      </c>
      <c r="J68" s="8">
        <v>2.3991944072039202E-4</v>
      </c>
      <c r="K68" s="8">
        <v>2.2422377631174599E-4</v>
      </c>
      <c r="L68" s="8">
        <v>2.1010957966739198E-4</v>
      </c>
      <c r="M68" s="8">
        <v>1.9580943011463699E-4</v>
      </c>
      <c r="N68" s="8">
        <v>2.8193516742036303E-4</v>
      </c>
      <c r="O68" s="8">
        <v>2.6349081059984702E-4</v>
      </c>
      <c r="P68" s="8">
        <v>2.4690487499587398E-4</v>
      </c>
      <c r="Q68" s="8">
        <v>2.5145522867262796E-4</v>
      </c>
      <c r="R68" s="8">
        <v>5.2136690316492197E-4</v>
      </c>
      <c r="S68" s="8">
        <v>4.87258787868885E-4</v>
      </c>
      <c r="T68" s="8">
        <v>1.8885817274081301E-3</v>
      </c>
      <c r="U68" s="8">
        <v>1.76004403204322E-3</v>
      </c>
      <c r="V68" s="8">
        <v>1.6449009640682199E-3</v>
      </c>
      <c r="W68" s="8">
        <v>1.5372906201963298E-3</v>
      </c>
      <c r="X68" s="8">
        <v>1.4405229068437399E-3</v>
      </c>
      <c r="Y68" s="8">
        <v>1.3424802900594598E-3</v>
      </c>
      <c r="Z68" s="8">
        <v>1.25465447634163E-3</v>
      </c>
      <c r="AA68" s="8">
        <v>1.1725742766282E-3</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2.50687704351664E-4</v>
      </c>
      <c r="D70" s="8">
        <v>2.34907684882982E-4</v>
      </c>
      <c r="E70" s="8">
        <v>2.1891976548284799E-4</v>
      </c>
      <c r="F70" s="8">
        <v>2.0459791160922712E-4</v>
      </c>
      <c r="G70" s="8">
        <v>1.912130014506933E-4</v>
      </c>
      <c r="H70" s="8">
        <v>1.7917673148938501E-4</v>
      </c>
      <c r="I70" s="8">
        <v>2.5130879370237401E-4</v>
      </c>
      <c r="J70" s="8">
        <v>2.3486803143212898E-4</v>
      </c>
      <c r="K70" s="8">
        <v>2.1950283305300199E-4</v>
      </c>
      <c r="L70" s="8">
        <v>2.05685805257539E-4</v>
      </c>
      <c r="M70" s="8">
        <v>3.5150441376049601E-4</v>
      </c>
      <c r="N70" s="8">
        <v>3.28508797815507E-4</v>
      </c>
      <c r="O70" s="8">
        <v>3.0701756796636402E-4</v>
      </c>
      <c r="P70" s="8">
        <v>2.8769175694477099E-4</v>
      </c>
      <c r="Q70" s="8">
        <v>2.68111330598112E-4</v>
      </c>
      <c r="R70" s="8">
        <v>2.8210062607144802E-4</v>
      </c>
      <c r="S70" s="8">
        <v>2.63645444853154E-4</v>
      </c>
      <c r="T70" s="8">
        <v>6.3796584115601799E-4</v>
      </c>
      <c r="U70" s="8">
        <v>9.7500597195308099E-4</v>
      </c>
      <c r="V70" s="8">
        <v>9.1122053428178995E-4</v>
      </c>
      <c r="W70" s="8">
        <v>8.5160797572709493E-4</v>
      </c>
      <c r="X70" s="8">
        <v>7.9800187457660494E-4</v>
      </c>
      <c r="Y70" s="8">
        <v>7.4368951924331009E-4</v>
      </c>
      <c r="Z70" s="8">
        <v>6.9503693367866607E-4</v>
      </c>
      <c r="AA70" s="8">
        <v>1.029782319071744E-3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2.593656456094268E-3</v>
      </c>
      <c r="D73" s="8">
        <v>2.4303937644593048E-3</v>
      </c>
      <c r="E73" s="8">
        <v>2.836293974587469E-3</v>
      </c>
      <c r="F73" s="8">
        <v>132984.64553243091</v>
      </c>
      <c r="G73" s="8">
        <v>124284.71541625336</v>
      </c>
      <c r="H73" s="8">
        <v>116461.37508131194</v>
      </c>
      <c r="I73" s="8">
        <v>108534.96314227257</v>
      </c>
      <c r="J73" s="8">
        <v>101434.54496452534</v>
      </c>
      <c r="K73" s="8">
        <v>94798.640127358492</v>
      </c>
      <c r="L73" s="8">
        <v>88831.35748506384</v>
      </c>
      <c r="M73" s="8">
        <v>82785.456584107334</v>
      </c>
      <c r="N73" s="8">
        <v>77369.585571074203</v>
      </c>
      <c r="O73" s="8">
        <v>72308.023878060456</v>
      </c>
      <c r="P73" s="8">
        <v>67756.456364801226</v>
      </c>
      <c r="Q73" s="8">
        <v>63144.922657102165</v>
      </c>
      <c r="R73" s="8">
        <v>59013.950232461793</v>
      </c>
      <c r="S73" s="8">
        <v>75189.073458501909</v>
      </c>
      <c r="T73" s="8">
        <v>70456.155488639575</v>
      </c>
      <c r="U73" s="8">
        <v>70988.614126439323</v>
      </c>
      <c r="V73" s="8">
        <v>73935.138661293182</v>
      </c>
      <c r="W73" s="8">
        <v>104392.41859022203</v>
      </c>
      <c r="X73" s="8">
        <v>133204.86666099835</v>
      </c>
      <c r="Y73" s="8">
        <v>124138.88538864262</v>
      </c>
      <c r="Z73" s="8">
        <v>121075.67757034238</v>
      </c>
      <c r="AA73" s="8">
        <v>113987.66517581437</v>
      </c>
    </row>
    <row r="74" spans="1:27">
      <c r="A74" s="16" t="s">
        <v>25</v>
      </c>
      <c r="B74" s="16" t="s">
        <v>8</v>
      </c>
      <c r="C74" s="8">
        <v>5586.0411913509706</v>
      </c>
      <c r="D74" s="8">
        <v>5234.4171287738809</v>
      </c>
      <c r="E74" s="8">
        <v>4878.1606279999223</v>
      </c>
      <c r="F74" s="8">
        <v>4559.0334791401319</v>
      </c>
      <c r="G74" s="8">
        <v>4260.778951280673</v>
      </c>
      <c r="H74" s="8">
        <v>3992.5760293350168</v>
      </c>
      <c r="I74" s="8">
        <v>3720.8395649119384</v>
      </c>
      <c r="J74" s="8">
        <v>3477.4201531547551</v>
      </c>
      <c r="K74" s="8">
        <v>3249.9253758749524</v>
      </c>
      <c r="L74" s="8">
        <v>3045.3525754829088</v>
      </c>
      <c r="M74" s="8">
        <v>2838.0845521057104</v>
      </c>
      <c r="N74" s="8">
        <v>2652.4154685189064</v>
      </c>
      <c r="O74" s="8">
        <v>2478.8929605421813</v>
      </c>
      <c r="P74" s="8">
        <v>2322.8542777543594</v>
      </c>
      <c r="Q74" s="8">
        <v>2164.7598033675758</v>
      </c>
      <c r="R74" s="8">
        <v>2023.1400148824671</v>
      </c>
      <c r="S74" s="8">
        <v>1890.7854673190277</v>
      </c>
      <c r="T74" s="8">
        <v>38822.815549384628</v>
      </c>
      <c r="U74" s="8">
        <v>57952.961474556905</v>
      </c>
      <c r="V74" s="8">
        <v>54161.646222818192</v>
      </c>
      <c r="W74" s="8">
        <v>50618.361093506275</v>
      </c>
      <c r="X74" s="8">
        <v>47432.091685949934</v>
      </c>
      <c r="Y74" s="8">
        <v>45536.62172686401</v>
      </c>
      <c r="Z74" s="8">
        <v>42852.582790407389</v>
      </c>
      <c r="AA74" s="8">
        <v>40049.14316637921</v>
      </c>
    </row>
    <row r="75" spans="1:27">
      <c r="A75" s="16" t="s">
        <v>25</v>
      </c>
      <c r="B75" s="16" t="s">
        <v>83</v>
      </c>
      <c r="C75" s="8">
        <v>4.202997633393573E-2</v>
      </c>
      <c r="D75" s="8">
        <v>3.9617772572777286E-2</v>
      </c>
      <c r="E75" s="8">
        <v>3.8117190503494547E-2</v>
      </c>
      <c r="F75" s="8">
        <v>51458.091096222539</v>
      </c>
      <c r="G75" s="8">
        <v>48091.673908308541</v>
      </c>
      <c r="H75" s="8">
        <v>45064.451043440393</v>
      </c>
      <c r="I75" s="8">
        <v>41997.344867443215</v>
      </c>
      <c r="J75" s="8">
        <v>39249.855005369936</v>
      </c>
      <c r="K75" s="8">
        <v>36682.107471437237</v>
      </c>
      <c r="L75" s="8">
        <v>34373.081699516675</v>
      </c>
      <c r="M75" s="8">
        <v>32033.63490079041</v>
      </c>
      <c r="N75" s="8">
        <v>29937.976549145249</v>
      </c>
      <c r="O75" s="8">
        <v>27979.417327856827</v>
      </c>
      <c r="P75" s="8">
        <v>26218.199121618371</v>
      </c>
      <c r="Q75" s="8">
        <v>24433.777076767572</v>
      </c>
      <c r="R75" s="8">
        <v>37310.238985560885</v>
      </c>
      <c r="S75" s="8">
        <v>34869.382219784085</v>
      </c>
      <c r="T75" s="8">
        <v>46456.320534295162</v>
      </c>
      <c r="U75" s="8">
        <v>43294.483251433194</v>
      </c>
      <c r="V75" s="8">
        <v>40462.133898061526</v>
      </c>
      <c r="W75" s="8">
        <v>37815.071288511368</v>
      </c>
      <c r="X75" s="8">
        <v>35434.728987276008</v>
      </c>
      <c r="Y75" s="8">
        <v>33023.025889358141</v>
      </c>
      <c r="Z75" s="8">
        <v>17577.220746288524</v>
      </c>
      <c r="AA75" s="8">
        <v>38790.389117709972</v>
      </c>
    </row>
    <row r="76" spans="1:27">
      <c r="A76" s="16" t="s">
        <v>25</v>
      </c>
      <c r="B76" s="16" t="s">
        <v>192</v>
      </c>
      <c r="C76" s="8">
        <v>0</v>
      </c>
      <c r="D76" s="8">
        <v>0</v>
      </c>
      <c r="E76" s="8">
        <v>1.1785168566200378E-3</v>
      </c>
      <c r="F76" s="8">
        <v>2.42091339785451E-3</v>
      </c>
      <c r="G76" s="8">
        <v>2.2625358852151598E-3</v>
      </c>
      <c r="H76" s="8">
        <v>2.1201162144553801E-3</v>
      </c>
      <c r="I76" s="8">
        <v>1.9758201810049867E-3</v>
      </c>
      <c r="J76" s="8">
        <v>1.8465609163127758E-3</v>
      </c>
      <c r="K76" s="8">
        <v>1.7257578652322089E-3</v>
      </c>
      <c r="L76" s="8">
        <v>1.6171267188342371E-3</v>
      </c>
      <c r="M76" s="8">
        <v>1.6155782235994919E-3</v>
      </c>
      <c r="N76" s="8">
        <v>1.6596115122707832E-3</v>
      </c>
      <c r="O76" s="8">
        <v>1.5510387960827451E-3</v>
      </c>
      <c r="P76" s="8">
        <v>1.4534056773696932E-3</v>
      </c>
      <c r="Q76" s="8">
        <v>1.4335199082063398E-3</v>
      </c>
      <c r="R76" s="8">
        <v>1.6110223384017571E-3</v>
      </c>
      <c r="S76" s="8">
        <v>1.5056283532271439E-3</v>
      </c>
      <c r="T76" s="8">
        <v>1.7254450261536759E-3</v>
      </c>
      <c r="U76" s="8">
        <v>1.7519967677704579E-3</v>
      </c>
      <c r="V76" s="8">
        <v>1.6621405892276371E-3</v>
      </c>
      <c r="W76" s="8">
        <v>1.6761615915703741E-3</v>
      </c>
      <c r="X76" s="8">
        <v>1.615060216958232E-3</v>
      </c>
      <c r="Y76" s="8">
        <v>1.7055251948899851E-3</v>
      </c>
      <c r="Z76" s="8">
        <v>1.5939487798270569E-3</v>
      </c>
      <c r="AA76" s="8">
        <v>1.7311056964493849E-3</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67">
        <v>5586.0861925599957</v>
      </c>
      <c r="D78" s="67">
        <v>5234.4595307491909</v>
      </c>
      <c r="E78" s="67">
        <v>4878.2030897298373</v>
      </c>
      <c r="F78" s="67">
        <v>189001.77283686455</v>
      </c>
      <c r="G78" s="67">
        <v>176637.1709768716</v>
      </c>
      <c r="H78" s="67">
        <v>165518.40468509489</v>
      </c>
      <c r="I78" s="67">
        <v>154253.15005847049</v>
      </c>
      <c r="J78" s="67">
        <v>144161.82244439842</v>
      </c>
      <c r="K78" s="67">
        <v>134730.67514415516</v>
      </c>
      <c r="L78" s="67">
        <v>126249.79379298553</v>
      </c>
      <c r="M78" s="67">
        <v>117657.17819989551</v>
      </c>
      <c r="N78" s="67">
        <v>109959.97985879386</v>
      </c>
      <c r="O78" s="67">
        <v>102766.33628800663</v>
      </c>
      <c r="P78" s="67">
        <v>96297.511752176273</v>
      </c>
      <c r="Q78" s="67">
        <v>89743.461490323782</v>
      </c>
      <c r="R78" s="67">
        <v>98347.331647395011</v>
      </c>
      <c r="S78" s="67">
        <v>111949.24340213761</v>
      </c>
      <c r="T78" s="67">
        <v>155735.29582431196</v>
      </c>
      <c r="U78" s="67">
        <v>172236.06333947621</v>
      </c>
      <c r="V78" s="67">
        <v>168558.923000435</v>
      </c>
      <c r="W78" s="67">
        <v>192825.85503729986</v>
      </c>
      <c r="X78" s="67">
        <v>216071.69118780931</v>
      </c>
      <c r="Y78" s="67">
        <v>202698.53679655975</v>
      </c>
      <c r="Z78" s="67">
        <v>181505.48465067847</v>
      </c>
      <c r="AA78" s="67">
        <v>192827.20139336586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6.3055701915648704E-5</v>
      </c>
      <c r="D83" s="8">
        <v>5.9086539541236405E-5</v>
      </c>
      <c r="E83" s="8">
        <v>5.5065083911597704E-5</v>
      </c>
      <c r="F83" s="8">
        <v>5.1462695230150105E-5</v>
      </c>
      <c r="G83" s="8">
        <v>1.2421582289570798E-4</v>
      </c>
      <c r="H83" s="8">
        <v>1.1639681913290999E-4</v>
      </c>
      <c r="I83" s="8">
        <v>1.2766867160749501E-4</v>
      </c>
      <c r="J83" s="8">
        <v>1.19316515487791E-4</v>
      </c>
      <c r="K83" s="8">
        <v>1.11510762107064E-4</v>
      </c>
      <c r="L83" s="8">
        <v>1.0449150281962501E-4</v>
      </c>
      <c r="M83" s="8">
        <v>9.7379765602891797E-5</v>
      </c>
      <c r="N83" s="8">
        <v>1.08116181173829E-4</v>
      </c>
      <c r="O83" s="8">
        <v>1.0104315994739801E-4</v>
      </c>
      <c r="P83" s="8">
        <v>1.09573740788123E-4</v>
      </c>
      <c r="Q83" s="8">
        <v>1.0211610424053901E-4</v>
      </c>
      <c r="R83" s="8">
        <v>1.1688507498060299E-4</v>
      </c>
      <c r="S83" s="8">
        <v>1.0923838780191399E-4</v>
      </c>
      <c r="T83" s="8">
        <v>1.2874026824299999E-4</v>
      </c>
      <c r="U83" s="8">
        <v>1.3821939147496402E-4</v>
      </c>
      <c r="V83" s="8">
        <v>1.2917700134249199E-4</v>
      </c>
      <c r="W83" s="8">
        <v>1.32841071337001E-4</v>
      </c>
      <c r="X83" s="8">
        <v>1.2447913473001801E-4</v>
      </c>
      <c r="Y83" s="8">
        <v>1.4378585160351899E-4</v>
      </c>
      <c r="Z83" s="8">
        <v>1.3437930052660798E-4</v>
      </c>
      <c r="AA83" s="8">
        <v>1.4001953465890099E-4</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2.4916702008678099E-4</v>
      </c>
      <c r="D85" s="8">
        <v>2.3348272301249102E-4</v>
      </c>
      <c r="E85" s="8">
        <v>2.1759178713822699E-4</v>
      </c>
      <c r="F85" s="8">
        <v>2.0335681035291779E-4</v>
      </c>
      <c r="G85" s="8">
        <v>2.2929442665257899E-4</v>
      </c>
      <c r="H85" s="8">
        <v>2.1486104817478E-4</v>
      </c>
      <c r="I85" s="8">
        <v>2.1913452080943603E-4</v>
      </c>
      <c r="J85" s="8">
        <v>2.0479861752186989E-4</v>
      </c>
      <c r="K85" s="8">
        <v>1.9140057706993331E-4</v>
      </c>
      <c r="L85" s="8">
        <v>1.7935249980067952E-4</v>
      </c>
      <c r="M85" s="8">
        <v>1.753904903140486E-4</v>
      </c>
      <c r="N85" s="8">
        <v>1.7414099227004311E-4</v>
      </c>
      <c r="O85" s="8">
        <v>1.6980769128926391E-4</v>
      </c>
      <c r="P85" s="8">
        <v>1.8192338951645448E-4</v>
      </c>
      <c r="Q85" s="8">
        <v>1.7623527165126031E-4</v>
      </c>
      <c r="R85" s="8">
        <v>2.1494430606614263E-4</v>
      </c>
      <c r="S85" s="8">
        <v>2.0088252897782692E-4</v>
      </c>
      <c r="T85" s="8">
        <v>2.8898565272484402E-4</v>
      </c>
      <c r="U85" s="8">
        <v>4.8022746484653898E-4</v>
      </c>
      <c r="V85" s="8">
        <v>4.48810714684843E-4</v>
      </c>
      <c r="W85" s="8">
        <v>4.1944926594377396E-4</v>
      </c>
      <c r="X85" s="8">
        <v>3.9304622555598999E-4</v>
      </c>
      <c r="Y85" s="8">
        <v>3.6629532816476098E-4</v>
      </c>
      <c r="Z85" s="8">
        <v>3.4233208230162503E-4</v>
      </c>
      <c r="AA85" s="8">
        <v>3.6344935894931099E-4</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87406.785951352111</v>
      </c>
      <c r="D88" s="8">
        <v>161065.57905182679</v>
      </c>
      <c r="E88" s="8">
        <v>221360.25423847142</v>
      </c>
      <c r="F88" s="8">
        <v>274158.72285987885</v>
      </c>
      <c r="G88" s="8">
        <v>280744.01466540049</v>
      </c>
      <c r="H88" s="8">
        <v>285258.88134348992</v>
      </c>
      <c r="I88" s="8">
        <v>285863.43120062666</v>
      </c>
      <c r="J88" s="8">
        <v>285278.00629330589</v>
      </c>
      <c r="K88" s="8">
        <v>282849.21762524871</v>
      </c>
      <c r="L88" s="8">
        <v>279773.38494280761</v>
      </c>
      <c r="M88" s="8">
        <v>275603.48629523243</v>
      </c>
      <c r="N88" s="8">
        <v>271415.81837061024</v>
      </c>
      <c r="O88" s="8">
        <v>266536.04788774793</v>
      </c>
      <c r="P88" s="8">
        <v>261758.2551438557</v>
      </c>
      <c r="Q88" s="8">
        <v>243942.87423094871</v>
      </c>
      <c r="R88" s="8">
        <v>227983.99454486402</v>
      </c>
      <c r="S88" s="8">
        <v>213069.15372090132</v>
      </c>
      <c r="T88" s="8">
        <v>199657.1062390068</v>
      </c>
      <c r="U88" s="8">
        <v>186068.35658271855</v>
      </c>
      <c r="V88" s="8">
        <v>173895.66030924636</v>
      </c>
      <c r="W88" s="8">
        <v>162519.30865496429</v>
      </c>
      <c r="X88" s="8">
        <v>152289.21834700604</v>
      </c>
      <c r="Y88" s="8">
        <v>141924.3477824092</v>
      </c>
      <c r="Z88" s="8">
        <v>132639.57734733715</v>
      </c>
      <c r="AA88" s="8">
        <v>123962.22178541454</v>
      </c>
    </row>
    <row r="89" spans="1:27">
      <c r="A89" s="16" t="s">
        <v>26</v>
      </c>
      <c r="B89" s="16" t="s">
        <v>8</v>
      </c>
      <c r="C89" s="8">
        <v>5.1730451700357863E-4</v>
      </c>
      <c r="D89" s="8">
        <v>5.8495966265969352E-4</v>
      </c>
      <c r="E89" s="8">
        <v>6.8182261639187776E-4</v>
      </c>
      <c r="F89" s="8">
        <v>7.9367187107509348E-4</v>
      </c>
      <c r="G89" s="8">
        <v>7.4174941201311708E-4</v>
      </c>
      <c r="H89" s="8">
        <v>9.5119536429425704E-4</v>
      </c>
      <c r="I89" s="8">
        <v>1.0282385536990589E-3</v>
      </c>
      <c r="J89" s="8">
        <v>1.0128061828386129E-3</v>
      </c>
      <c r="K89" s="8">
        <v>9.4654783416497196E-4</v>
      </c>
      <c r="L89" s="8">
        <v>8.8696556111415598E-4</v>
      </c>
      <c r="M89" s="8">
        <v>8.3999007102150507E-4</v>
      </c>
      <c r="N89" s="8">
        <v>8.1435778725987094E-4</v>
      </c>
      <c r="O89" s="8">
        <v>7.6108204395612103E-4</v>
      </c>
      <c r="P89" s="8">
        <v>9.6653969959686599E-4</v>
      </c>
      <c r="Q89" s="8">
        <v>9.1589014786573912E-4</v>
      </c>
      <c r="R89" s="8">
        <v>8.9881880624024006E-4</v>
      </c>
      <c r="S89" s="8">
        <v>8.9516284418799308E-4</v>
      </c>
      <c r="T89" s="8">
        <v>8.741956576293309E-4</v>
      </c>
      <c r="U89" s="8">
        <v>8.5520196593634197E-4</v>
      </c>
      <c r="V89" s="8">
        <v>7.9925417354966802E-4</v>
      </c>
      <c r="W89" s="8">
        <v>8.0150701261894302E-4</v>
      </c>
      <c r="X89" s="8">
        <v>7.5841924880313606E-4</v>
      </c>
      <c r="Y89" s="8">
        <v>7.9089438607884998E-4</v>
      </c>
      <c r="Z89" s="8">
        <v>7.5651014398041294E-4</v>
      </c>
      <c r="AA89" s="8">
        <v>7.3806989860442291E-4</v>
      </c>
    </row>
    <row r="90" spans="1:27">
      <c r="A90" s="16" t="s">
        <v>26</v>
      </c>
      <c r="B90" s="16" t="s">
        <v>83</v>
      </c>
      <c r="C90" s="8">
        <v>3.817470083887831E-3</v>
      </c>
      <c r="D90" s="8">
        <v>3.6842935596825663E-3</v>
      </c>
      <c r="E90" s="8">
        <v>3.4335389344859655E-3</v>
      </c>
      <c r="F90" s="8">
        <v>3.2089148911491902E-3</v>
      </c>
      <c r="G90" s="8">
        <v>2.9989858787433858E-3</v>
      </c>
      <c r="H90" s="8">
        <v>2.8102089474005944E-3</v>
      </c>
      <c r="I90" s="8">
        <v>2.7475898434641921E-3</v>
      </c>
      <c r="J90" s="8">
        <v>2.6620265708124191E-3</v>
      </c>
      <c r="K90" s="8">
        <v>2.7072552639423389E-3</v>
      </c>
      <c r="L90" s="8">
        <v>2.6880262681241974E-3</v>
      </c>
      <c r="M90" s="8">
        <v>2.7402685742748622E-3</v>
      </c>
      <c r="N90" s="8">
        <v>2.85758135352508E-3</v>
      </c>
      <c r="O90" s="8">
        <v>2.8320661034345381E-3</v>
      </c>
      <c r="P90" s="8">
        <v>3.1962262208970996E-3</v>
      </c>
      <c r="Q90" s="8">
        <v>3.1596790218753816E-3</v>
      </c>
      <c r="R90" s="8">
        <v>3.6889444658475042E-3</v>
      </c>
      <c r="S90" s="8">
        <v>3.4677648295050631E-3</v>
      </c>
      <c r="T90" s="8">
        <v>3.654331031865648E-3</v>
      </c>
      <c r="U90" s="8">
        <v>3.4719383810137461E-3</v>
      </c>
      <c r="V90" s="8">
        <v>3.252428336614154E-3</v>
      </c>
      <c r="W90" s="8">
        <v>3.202426527349287E-3</v>
      </c>
      <c r="X90" s="8">
        <v>3.1402255626378998E-3</v>
      </c>
      <c r="Y90" s="8">
        <v>3.202508827131518E-3</v>
      </c>
      <c r="Z90" s="8">
        <v>3.0307835956845334E-3</v>
      </c>
      <c r="AA90" s="8">
        <v>3.1825021970351632E-3</v>
      </c>
    </row>
    <row r="91" spans="1:27">
      <c r="A91" s="16" t="s">
        <v>26</v>
      </c>
      <c r="B91" s="16" t="s">
        <v>192</v>
      </c>
      <c r="C91" s="8">
        <v>0</v>
      </c>
      <c r="D91" s="8">
        <v>0</v>
      </c>
      <c r="E91" s="8">
        <v>2.1668710487574901E-3</v>
      </c>
      <c r="F91" s="8">
        <v>2.0251131291158489E-3</v>
      </c>
      <c r="G91" s="8">
        <v>2.3766243760454603E-3</v>
      </c>
      <c r="H91" s="8">
        <v>2.3096800686679734E-3</v>
      </c>
      <c r="I91" s="8">
        <v>2.6584978464773094E-3</v>
      </c>
      <c r="J91" s="8">
        <v>2.5750145338843231E-3</v>
      </c>
      <c r="K91" s="8">
        <v>3.1253269617511092E-3</v>
      </c>
      <c r="L91" s="8">
        <v>2.9285972480622008E-3</v>
      </c>
      <c r="M91" s="8">
        <v>3.2773747275714163E-3</v>
      </c>
      <c r="N91" s="8">
        <v>3.8041338985647464E-3</v>
      </c>
      <c r="O91" s="8">
        <v>4.6754835602100331E-3</v>
      </c>
      <c r="P91" s="8">
        <v>4.4374618995130701E-3</v>
      </c>
      <c r="Q91" s="8">
        <v>4.8206334970515158E-3</v>
      </c>
      <c r="R91" s="8">
        <v>7379.3748195933977</v>
      </c>
      <c r="S91" s="8">
        <v>14156.204805164794</v>
      </c>
      <c r="T91" s="8">
        <v>19968.995050720674</v>
      </c>
      <c r="U91" s="8">
        <v>18609.897232896026</v>
      </c>
      <c r="V91" s="8">
        <v>17392.427352060313</v>
      </c>
      <c r="W91" s="8">
        <v>16254.605176598385</v>
      </c>
      <c r="X91" s="8">
        <v>16274.501543957151</v>
      </c>
      <c r="Y91" s="8">
        <v>15166.851876847537</v>
      </c>
      <c r="Z91" s="8">
        <v>14699.365514711877</v>
      </c>
      <c r="AA91" s="8">
        <v>17759.111707915912</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67">
        <v>87406.790598349442</v>
      </c>
      <c r="D93" s="67">
        <v>161065.58361364927</v>
      </c>
      <c r="E93" s="67">
        <v>221360.26079336088</v>
      </c>
      <c r="F93" s="67">
        <v>274158.72914239828</v>
      </c>
      <c r="G93" s="67">
        <v>280744.02113627043</v>
      </c>
      <c r="H93" s="67">
        <v>285258.88774583215</v>
      </c>
      <c r="I93" s="67">
        <v>285863.43798175605</v>
      </c>
      <c r="J93" s="67">
        <v>285278.01286726835</v>
      </c>
      <c r="K93" s="67">
        <v>282849.22470729006</v>
      </c>
      <c r="L93" s="67">
        <v>279773.39173024072</v>
      </c>
      <c r="M93" s="67">
        <v>275603.49342563609</v>
      </c>
      <c r="N93" s="67">
        <v>271415.82612894045</v>
      </c>
      <c r="O93" s="67">
        <v>266536.05642723048</v>
      </c>
      <c r="P93" s="67">
        <v>261758.26403558065</v>
      </c>
      <c r="Q93" s="67">
        <v>243942.88340550277</v>
      </c>
      <c r="R93" s="67">
        <v>235363.37428405008</v>
      </c>
      <c r="S93" s="67">
        <v>227225.36319911471</v>
      </c>
      <c r="T93" s="67">
        <v>219626.10623598006</v>
      </c>
      <c r="U93" s="67">
        <v>204678.25876120178</v>
      </c>
      <c r="V93" s="67">
        <v>191288.0922909769</v>
      </c>
      <c r="W93" s="67">
        <v>178773.91838778654</v>
      </c>
      <c r="X93" s="67">
        <v>168563.72430713338</v>
      </c>
      <c r="Y93" s="67">
        <v>157091.20416274111</v>
      </c>
      <c r="Z93" s="67">
        <v>147338.94712605415</v>
      </c>
      <c r="AA93" s="67">
        <v>141721.33791737145</v>
      </c>
    </row>
  </sheetData>
  <sheetProtection algorithmName="SHA-512" hashValue="GeVi4hrTYPpJDwax8pB0BxxGukL1Yb44UGLcsP8lzaZFOFJKiWYdig4sfGqmD3l2Aa/yOfLMrKSbQBurbnUuKw==" saltValue="+20lopZZCEQPBZ6l71Bsz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14EE-6EA5-4E3C-BC07-C8C787FC8A91}">
  <sheetPr codeName="Sheet45">
    <tabColor rgb="FF57E188"/>
  </sheetPr>
  <dimension ref="A1:AA95"/>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85546875" bestFit="1" customWidth="1"/>
    <col min="6" max="6" width="12" bestFit="1" customWidth="1"/>
    <col min="7" max="7" width="10.85546875" bestFit="1" customWidth="1"/>
    <col min="8" max="10" width="8" bestFit="1" customWidth="1"/>
    <col min="11" max="11" width="10.85546875" bestFit="1" customWidth="1"/>
    <col min="12" max="12" width="9.85546875" bestFit="1" customWidth="1"/>
    <col min="13" max="14" width="8" bestFit="1" customWidth="1"/>
    <col min="15" max="15" width="10.85546875" bestFit="1" customWidth="1"/>
    <col min="16" max="16" width="8" bestFit="1" customWidth="1"/>
    <col min="17" max="17" width="10.85546875" bestFit="1" customWidth="1"/>
    <col min="18" max="27" width="8" bestFit="1" customWidth="1"/>
    <col min="28" max="31" width="9.42578125" customWidth="1"/>
  </cols>
  <sheetData>
    <row r="1" spans="1:27" ht="23.25" customHeight="1">
      <c r="A1" s="65" t="s">
        <v>242</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44</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0</v>
      </c>
      <c r="D6" s="8">
        <v>0</v>
      </c>
      <c r="E6" s="8">
        <v>50312.326967926914</v>
      </c>
      <c r="F6" s="8">
        <v>431160.3587560436</v>
      </c>
      <c r="G6" s="8">
        <v>0</v>
      </c>
      <c r="H6" s="8">
        <v>0</v>
      </c>
      <c r="I6" s="8">
        <v>0</v>
      </c>
      <c r="J6" s="8">
        <v>0</v>
      </c>
      <c r="K6" s="8">
        <v>1.03747634868864E-2</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16</v>
      </c>
      <c r="B7" s="16" t="s">
        <v>11</v>
      </c>
      <c r="C7" s="8">
        <v>0</v>
      </c>
      <c r="D7" s="8">
        <v>2.3891612332463999E-5</v>
      </c>
      <c r="E7" s="8">
        <v>2.3843746994616573E-3</v>
      </c>
      <c r="F7" s="8">
        <v>138124.92882720512</v>
      </c>
      <c r="G7" s="8">
        <v>0</v>
      </c>
      <c r="H7" s="8">
        <v>0</v>
      </c>
      <c r="I7" s="8">
        <v>0</v>
      </c>
      <c r="J7" s="8">
        <v>0</v>
      </c>
      <c r="K7" s="8">
        <v>1.71596942803049E-4</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82</v>
      </c>
      <c r="B18" s="77"/>
      <c r="C18" s="71">
        <v>0</v>
      </c>
      <c r="D18" s="71">
        <v>2.3891612332463999E-5</v>
      </c>
      <c r="E18" s="71">
        <v>50312.329352301611</v>
      </c>
      <c r="F18" s="71">
        <v>569285.28758324869</v>
      </c>
      <c r="G18" s="71">
        <v>0</v>
      </c>
      <c r="H18" s="71">
        <v>0</v>
      </c>
      <c r="I18" s="71">
        <v>0</v>
      </c>
      <c r="J18" s="71">
        <v>0</v>
      </c>
      <c r="K18" s="71">
        <v>1.0546360429689448E-2</v>
      </c>
      <c r="L18" s="71">
        <v>0</v>
      </c>
      <c r="M18" s="71">
        <v>0</v>
      </c>
      <c r="N18" s="71">
        <v>0</v>
      </c>
      <c r="O18" s="71">
        <v>0</v>
      </c>
      <c r="P18" s="71">
        <v>0</v>
      </c>
      <c r="Q18" s="71">
        <v>0</v>
      </c>
      <c r="R18" s="71">
        <v>0</v>
      </c>
      <c r="S18" s="71">
        <v>0</v>
      </c>
      <c r="T18" s="71">
        <v>0</v>
      </c>
      <c r="U18" s="71">
        <v>0</v>
      </c>
      <c r="V18" s="71">
        <v>0</v>
      </c>
      <c r="W18" s="71">
        <v>0</v>
      </c>
      <c r="X18" s="71">
        <v>0</v>
      </c>
      <c r="Y18" s="71">
        <v>0</v>
      </c>
      <c r="Z18" s="71">
        <v>0</v>
      </c>
      <c r="AA18" s="71">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0</v>
      </c>
      <c r="D21" s="8">
        <v>0</v>
      </c>
      <c r="E21" s="8">
        <v>1.542551564051871E-3</v>
      </c>
      <c r="F21" s="8">
        <v>143303.74530997829</v>
      </c>
      <c r="G21" s="8">
        <v>0</v>
      </c>
      <c r="H21" s="8">
        <v>0</v>
      </c>
      <c r="I21" s="8">
        <v>0</v>
      </c>
      <c r="J21" s="8">
        <v>0</v>
      </c>
      <c r="K21" s="8">
        <v>1.03747634868864E-2</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82</v>
      </c>
      <c r="B33" s="77"/>
      <c r="C33" s="71">
        <v>0</v>
      </c>
      <c r="D33" s="71">
        <v>0</v>
      </c>
      <c r="E33" s="71">
        <v>1.542551564051871E-3</v>
      </c>
      <c r="F33" s="71">
        <v>143303.74530997829</v>
      </c>
      <c r="G33" s="71">
        <v>0</v>
      </c>
      <c r="H33" s="71">
        <v>0</v>
      </c>
      <c r="I33" s="71">
        <v>0</v>
      </c>
      <c r="J33" s="71">
        <v>0</v>
      </c>
      <c r="K33" s="71">
        <v>1.03747634868864E-2</v>
      </c>
      <c r="L33" s="71">
        <v>0</v>
      </c>
      <c r="M33" s="71">
        <v>0</v>
      </c>
      <c r="N33" s="71">
        <v>0</v>
      </c>
      <c r="O33" s="71">
        <v>0</v>
      </c>
      <c r="P33" s="71">
        <v>0</v>
      </c>
      <c r="Q33" s="71">
        <v>0</v>
      </c>
      <c r="R33" s="71">
        <v>0</v>
      </c>
      <c r="S33" s="71">
        <v>0</v>
      </c>
      <c r="T33" s="71">
        <v>0</v>
      </c>
      <c r="U33" s="71">
        <v>0</v>
      </c>
      <c r="V33" s="71">
        <v>0</v>
      </c>
      <c r="W33" s="71">
        <v>0</v>
      </c>
      <c r="X33" s="71">
        <v>0</v>
      </c>
      <c r="Y33" s="71">
        <v>0</v>
      </c>
      <c r="Z33" s="71">
        <v>0</v>
      </c>
      <c r="AA33" s="71">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0</v>
      </c>
      <c r="D36" s="8">
        <v>0</v>
      </c>
      <c r="E36" s="8">
        <v>50312.325425375348</v>
      </c>
      <c r="F36" s="8">
        <v>287856.61344606534</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82</v>
      </c>
      <c r="B48" s="77"/>
      <c r="C48" s="71">
        <v>0</v>
      </c>
      <c r="D48" s="71">
        <v>0</v>
      </c>
      <c r="E48" s="71">
        <v>50312.325425375348</v>
      </c>
      <c r="F48" s="71">
        <v>287856.61344606534</v>
      </c>
      <c r="G48" s="71">
        <v>0</v>
      </c>
      <c r="H48" s="71">
        <v>0</v>
      </c>
      <c r="I48" s="71">
        <v>0</v>
      </c>
      <c r="J48" s="71">
        <v>0</v>
      </c>
      <c r="K48" s="71">
        <v>0</v>
      </c>
      <c r="L48" s="71">
        <v>0</v>
      </c>
      <c r="M48" s="71">
        <v>0</v>
      </c>
      <c r="N48" s="71">
        <v>0</v>
      </c>
      <c r="O48" s="71">
        <v>0</v>
      </c>
      <c r="P48" s="71">
        <v>0</v>
      </c>
      <c r="Q48" s="71">
        <v>0</v>
      </c>
      <c r="R48" s="71">
        <v>0</v>
      </c>
      <c r="S48" s="71">
        <v>0</v>
      </c>
      <c r="T48" s="71">
        <v>0</v>
      </c>
      <c r="U48" s="71">
        <v>0</v>
      </c>
      <c r="V48" s="71">
        <v>0</v>
      </c>
      <c r="W48" s="71">
        <v>0</v>
      </c>
      <c r="X48" s="71">
        <v>0</v>
      </c>
      <c r="Y48" s="71">
        <v>0</v>
      </c>
      <c r="Z48" s="71">
        <v>0</v>
      </c>
      <c r="AA48" s="71">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0</v>
      </c>
      <c r="D52" s="8">
        <v>2.3891612332463999E-5</v>
      </c>
      <c r="E52" s="8">
        <v>2.3843746994616573E-3</v>
      </c>
      <c r="F52" s="8">
        <v>138124.92882720512</v>
      </c>
      <c r="G52" s="8">
        <v>0</v>
      </c>
      <c r="H52" s="8">
        <v>0</v>
      </c>
      <c r="I52" s="8">
        <v>0</v>
      </c>
      <c r="J52" s="8">
        <v>0</v>
      </c>
      <c r="K52" s="8">
        <v>1.71596942803049E-4</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82</v>
      </c>
      <c r="B63" s="77"/>
      <c r="C63" s="71">
        <v>0</v>
      </c>
      <c r="D63" s="71">
        <v>2.3891612332463999E-5</v>
      </c>
      <c r="E63" s="71">
        <v>2.3843746994616573E-3</v>
      </c>
      <c r="F63" s="71">
        <v>138124.92882720512</v>
      </c>
      <c r="G63" s="71">
        <v>0</v>
      </c>
      <c r="H63" s="71">
        <v>0</v>
      </c>
      <c r="I63" s="71">
        <v>0</v>
      </c>
      <c r="J63" s="71">
        <v>0</v>
      </c>
      <c r="K63" s="71">
        <v>1.71596942803049E-4</v>
      </c>
      <c r="L63" s="71">
        <v>0</v>
      </c>
      <c r="M63" s="71">
        <v>0</v>
      </c>
      <c r="N63" s="71">
        <v>0</v>
      </c>
      <c r="O63" s="71">
        <v>0</v>
      </c>
      <c r="P63" s="71">
        <v>0</v>
      </c>
      <c r="Q63" s="71">
        <v>0</v>
      </c>
      <c r="R63" s="71">
        <v>0</v>
      </c>
      <c r="S63" s="71">
        <v>0</v>
      </c>
      <c r="T63" s="71">
        <v>0</v>
      </c>
      <c r="U63" s="71">
        <v>0</v>
      </c>
      <c r="V63" s="71">
        <v>0</v>
      </c>
      <c r="W63" s="71">
        <v>0</v>
      </c>
      <c r="X63" s="71">
        <v>0</v>
      </c>
      <c r="Y63" s="71">
        <v>0</v>
      </c>
      <c r="Z63" s="71">
        <v>0</v>
      </c>
      <c r="AA63" s="71">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82</v>
      </c>
      <c r="B78" s="77"/>
      <c r="C78" s="71">
        <v>0</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82</v>
      </c>
      <c r="B93" s="77"/>
      <c r="C93" s="71">
        <v>0</v>
      </c>
      <c r="D93" s="71">
        <v>0</v>
      </c>
      <c r="E93" s="71">
        <v>0</v>
      </c>
      <c r="F93" s="71">
        <v>0</v>
      </c>
      <c r="G93" s="71">
        <v>0</v>
      </c>
      <c r="H93" s="71">
        <v>0</v>
      </c>
      <c r="I93" s="71">
        <v>0</v>
      </c>
      <c r="J93" s="71">
        <v>0</v>
      </c>
      <c r="K93" s="71">
        <v>0</v>
      </c>
      <c r="L93" s="71">
        <v>0</v>
      </c>
      <c r="M93" s="71">
        <v>0</v>
      </c>
      <c r="N93" s="71">
        <v>0</v>
      </c>
      <c r="O93" s="71">
        <v>0</v>
      </c>
      <c r="P93" s="71">
        <v>0</v>
      </c>
      <c r="Q93" s="71">
        <v>0</v>
      </c>
      <c r="R93" s="71">
        <v>0</v>
      </c>
      <c r="S93" s="71">
        <v>0</v>
      </c>
      <c r="T93" s="71">
        <v>0</v>
      </c>
      <c r="U93" s="71">
        <v>0</v>
      </c>
      <c r="V93" s="71">
        <v>0</v>
      </c>
      <c r="W93" s="71">
        <v>0</v>
      </c>
      <c r="X93" s="71">
        <v>0</v>
      </c>
      <c r="Y93" s="71">
        <v>0</v>
      </c>
      <c r="Z93" s="71">
        <v>0</v>
      </c>
      <c r="AA93" s="71">
        <v>0</v>
      </c>
    </row>
    <row r="95" spans="1:27" collapsed="1"/>
  </sheetData>
  <sheetProtection algorithmName="SHA-512" hashValue="7TAOlxXVTZyEu83bKGa329viKoGDI3Iz5lORe/rAWuNxjzCRbbpDKTcZ3jP9oZoJ+ojaWdyTmp9i2V2yB8Qpbg==" saltValue="9/IPLMek91YaYsVhckvLn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3258-D652-43D7-ADF7-4F0DFBD32967}">
  <sheetPr codeName="Sheet46">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243</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5" customHeight="1">
      <c r="A2" s="19" t="s">
        <v>68</v>
      </c>
      <c r="B2" s="79" t="s">
        <v>219</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14</v>
      </c>
      <c r="C6" s="8">
        <v>12.936526781871001</v>
      </c>
      <c r="D6" s="8">
        <v>4290.0352797092237</v>
      </c>
      <c r="E6" s="8">
        <v>25030.946246847863</v>
      </c>
      <c r="F6" s="8">
        <v>35533.102025581567</v>
      </c>
      <c r="G6" s="8">
        <v>33208.506556722779</v>
      </c>
      <c r="H6" s="8">
        <v>31118.133271998377</v>
      </c>
      <c r="I6" s="8">
        <v>29000.219561027807</v>
      </c>
      <c r="J6" s="8">
        <v>27103.008928042771</v>
      </c>
      <c r="K6" s="8">
        <v>25329.914879022192</v>
      </c>
      <c r="L6" s="8">
        <v>23735.474693185326</v>
      </c>
      <c r="M6" s="8">
        <v>22120.027942297627</v>
      </c>
      <c r="N6" s="8">
        <v>20672.923304870073</v>
      </c>
      <c r="O6" s="8">
        <v>19320.489064655536</v>
      </c>
      <c r="P6" s="8">
        <v>18104.323739126594</v>
      </c>
      <c r="Q6" s="8">
        <v>16872.135576081968</v>
      </c>
      <c r="R6" s="8">
        <v>15768.351001350176</v>
      </c>
      <c r="S6" s="8">
        <v>14736.776632726018</v>
      </c>
      <c r="T6" s="8">
        <v>13809.141897873535</v>
      </c>
      <c r="U6" s="8">
        <v>12869.285682676114</v>
      </c>
      <c r="V6" s="8">
        <v>12027.369795861332</v>
      </c>
      <c r="W6" s="8">
        <v>11240.532516423174</v>
      </c>
      <c r="X6" s="8">
        <v>10532.975588603442</v>
      </c>
      <c r="Y6" s="8">
        <v>9816.0966800914939</v>
      </c>
      <c r="Z6" s="8">
        <v>9173.9221284408632</v>
      </c>
      <c r="AA6" s="8">
        <v>9160.988457389516</v>
      </c>
    </row>
    <row r="7" spans="1:27">
      <c r="A7" s="16" t="s">
        <v>23</v>
      </c>
      <c r="B7" s="16" t="s">
        <v>14</v>
      </c>
      <c r="C7" s="8">
        <v>2.4055264536018239E-4</v>
      </c>
      <c r="D7" s="8">
        <v>2.4167203658383103E-4</v>
      </c>
      <c r="E7" s="8">
        <v>2.4128819373364765E-4</v>
      </c>
      <c r="F7" s="8">
        <v>9068.465867011344</v>
      </c>
      <c r="G7" s="8">
        <v>8475.2017587517275</v>
      </c>
      <c r="H7" s="8">
        <v>7941.9214270102111</v>
      </c>
      <c r="I7" s="8">
        <v>7401.3908096640598</v>
      </c>
      <c r="J7" s="8">
        <v>6917.1876864968272</v>
      </c>
      <c r="K7" s="8">
        <v>6464.6614032297812</v>
      </c>
      <c r="L7" s="8">
        <v>6057.7308794944911</v>
      </c>
      <c r="M7" s="8">
        <v>5645.4390918563386</v>
      </c>
      <c r="N7" s="8">
        <v>5276.1113151477257</v>
      </c>
      <c r="O7" s="8">
        <v>4930.9451687968403</v>
      </c>
      <c r="P7" s="8">
        <v>4620.5573618700846</v>
      </c>
      <c r="Q7" s="8">
        <v>4306.0802301759159</v>
      </c>
      <c r="R7" s="8">
        <v>4024.3740616856198</v>
      </c>
      <c r="S7" s="8">
        <v>3761.5422293998113</v>
      </c>
      <c r="T7" s="8">
        <v>3524.7647386423364</v>
      </c>
      <c r="U7" s="8">
        <v>3285.2107196271859</v>
      </c>
      <c r="V7" s="8">
        <v>3070.290407135134</v>
      </c>
      <c r="W7" s="8">
        <v>2869.4303020956063</v>
      </c>
      <c r="X7" s="8">
        <v>2695.7423920377851</v>
      </c>
      <c r="Y7" s="8">
        <v>2542.956827921852</v>
      </c>
      <c r="Z7" s="8">
        <v>2376.8182655368805</v>
      </c>
      <c r="AA7" s="8">
        <v>2227.932297606354</v>
      </c>
    </row>
    <row r="8" spans="1:27">
      <c r="A8" s="16" t="s">
        <v>24</v>
      </c>
      <c r="B8" s="16" t="s">
        <v>14</v>
      </c>
      <c r="C8" s="8">
        <v>4.5984026964388998E-7</v>
      </c>
      <c r="D8" s="8">
        <v>5.4403064534621497E-7</v>
      </c>
      <c r="E8" s="8">
        <v>6.3822851757713901E-7</v>
      </c>
      <c r="F8" s="8">
        <v>6.8140677545796897E-7</v>
      </c>
      <c r="G8" s="8">
        <v>7.0243332320370794E-7</v>
      </c>
      <c r="H8" s="8">
        <v>7.135520416199661E-7</v>
      </c>
      <c r="I8" s="8">
        <v>7.2272058799070002E-7</v>
      </c>
      <c r="J8" s="8">
        <v>7.2771142487470496E-7</v>
      </c>
      <c r="K8" s="8">
        <v>7.2486294305284498E-7</v>
      </c>
      <c r="L8" s="8">
        <v>7.3933763792661403E-7</v>
      </c>
      <c r="M8" s="8">
        <v>7.61196893958118E-7</v>
      </c>
      <c r="N8" s="8">
        <v>7.9563494988093406E-7</v>
      </c>
      <c r="O8" s="8">
        <v>8.1506361727832802E-7</v>
      </c>
      <c r="P8" s="8">
        <v>8.2982143770657003E-7</v>
      </c>
      <c r="Q8" s="8">
        <v>316.48949882129261</v>
      </c>
      <c r="R8" s="8">
        <v>2378.3926323612827</v>
      </c>
      <c r="S8" s="8">
        <v>6177.797343550691</v>
      </c>
      <c r="T8" s="8">
        <v>5788.9240137088027</v>
      </c>
      <c r="U8" s="8">
        <v>5394.9273227329568</v>
      </c>
      <c r="V8" s="8">
        <v>5041.9881507658311</v>
      </c>
      <c r="W8" s="8">
        <v>4712.1384574497388</v>
      </c>
      <c r="X8" s="8">
        <v>4415.5238437967282</v>
      </c>
      <c r="Y8" s="8">
        <v>4115.0013669066102</v>
      </c>
      <c r="Z8" s="8">
        <v>3845.7956690384576</v>
      </c>
      <c r="AA8" s="8">
        <v>3594.2015590179958</v>
      </c>
    </row>
    <row r="9" spans="1:27">
      <c r="A9" s="16" t="s">
        <v>25</v>
      </c>
      <c r="B9" s="16" t="s">
        <v>14</v>
      </c>
      <c r="C9" s="8">
        <v>137.70628540330119</v>
      </c>
      <c r="D9" s="8">
        <v>129.03811225391624</v>
      </c>
      <c r="E9" s="8">
        <v>120.25573577450089</v>
      </c>
      <c r="F9" s="8">
        <v>302.69347773694034</v>
      </c>
      <c r="G9" s="8">
        <v>282.89110074369472</v>
      </c>
      <c r="H9" s="8">
        <v>265.08397671287031</v>
      </c>
      <c r="I9" s="8">
        <v>247.04224586048139</v>
      </c>
      <c r="J9" s="8">
        <v>230.88060365684666</v>
      </c>
      <c r="K9" s="8">
        <v>215.77626514756628</v>
      </c>
      <c r="L9" s="8">
        <v>202.19381344039294</v>
      </c>
      <c r="M9" s="8">
        <v>188.43241449379062</v>
      </c>
      <c r="N9" s="8">
        <v>176.10506033258952</v>
      </c>
      <c r="O9" s="8">
        <v>164.58416859561484</v>
      </c>
      <c r="P9" s="8">
        <v>154.22410494338658</v>
      </c>
      <c r="Q9" s="8">
        <v>143.72755549281953</v>
      </c>
      <c r="R9" s="8">
        <v>134.32493026263711</v>
      </c>
      <c r="S9" s="8">
        <v>125.53733359512253</v>
      </c>
      <c r="T9" s="8">
        <v>117.63514731530579</v>
      </c>
      <c r="U9" s="8">
        <v>109.62902975233661</v>
      </c>
      <c r="V9" s="8">
        <v>102.4570372407138</v>
      </c>
      <c r="W9" s="8">
        <v>95.754240510713444</v>
      </c>
      <c r="X9" s="8">
        <v>89.726805898299375</v>
      </c>
      <c r="Y9" s="8">
        <v>83.61997581026047</v>
      </c>
      <c r="Z9" s="8">
        <v>78.149764447732551</v>
      </c>
      <c r="AA9" s="8">
        <v>73.039991030520227</v>
      </c>
    </row>
    <row r="10" spans="1:27">
      <c r="A10" s="16" t="s">
        <v>26</v>
      </c>
      <c r="B10" s="16" t="s">
        <v>14</v>
      </c>
      <c r="C10" s="8">
        <v>0</v>
      </c>
      <c r="D10" s="8">
        <v>0</v>
      </c>
      <c r="E10" s="8">
        <v>0</v>
      </c>
      <c r="F10" s="8">
        <v>0</v>
      </c>
      <c r="G10" s="8">
        <v>148.156010100147</v>
      </c>
      <c r="H10" s="8">
        <v>178.15009910750499</v>
      </c>
      <c r="I10" s="8">
        <v>172.739345587662</v>
      </c>
      <c r="J10" s="8">
        <v>161.43864085016</v>
      </c>
      <c r="K10" s="8">
        <v>150.877234567665</v>
      </c>
      <c r="L10" s="8">
        <v>141.37997726268699</v>
      </c>
      <c r="M10" s="8">
        <v>261.61545618316399</v>
      </c>
      <c r="N10" s="8">
        <v>293.06426859415495</v>
      </c>
      <c r="O10" s="8">
        <v>368.08575122994</v>
      </c>
      <c r="P10" s="8">
        <v>387.81367732481101</v>
      </c>
      <c r="Q10" s="8">
        <v>397.97997231671502</v>
      </c>
      <c r="R10" s="8">
        <v>422.67611298436003</v>
      </c>
      <c r="S10" s="8">
        <v>395.02440472616695</v>
      </c>
      <c r="T10" s="8">
        <v>417.15284285092957</v>
      </c>
      <c r="U10" s="8">
        <v>388.76123898156641</v>
      </c>
      <c r="V10" s="8">
        <v>601.66608973728205</v>
      </c>
      <c r="W10" s="8">
        <v>763.59975624668198</v>
      </c>
      <c r="X10" s="8">
        <v>1120.3127514120581</v>
      </c>
      <c r="Y10" s="8">
        <v>1044.0637775345249</v>
      </c>
      <c r="Z10" s="8">
        <v>1138.899759008237</v>
      </c>
      <c r="AA10" s="8">
        <v>1064.3922979679869</v>
      </c>
    </row>
    <row r="11" spans="1:27">
      <c r="A11" s="72" t="s">
        <v>16</v>
      </c>
      <c r="B11" s="72" t="s">
        <v>82</v>
      </c>
      <c r="C11" s="71">
        <v>150.64305319765782</v>
      </c>
      <c r="D11" s="71">
        <v>4419.0736341792071</v>
      </c>
      <c r="E11" s="71">
        <v>25151.20222454879</v>
      </c>
      <c r="F11" s="71">
        <v>44904.261371011256</v>
      </c>
      <c r="G11" s="71">
        <v>42114.755427020784</v>
      </c>
      <c r="H11" s="71">
        <v>39503.288775542518</v>
      </c>
      <c r="I11" s="71">
        <v>36821.391962862726</v>
      </c>
      <c r="J11" s="71">
        <v>34412.515859774321</v>
      </c>
      <c r="K11" s="71">
        <v>32161.229782692069</v>
      </c>
      <c r="L11" s="71">
        <v>30136.779364122238</v>
      </c>
      <c r="M11" s="71">
        <v>28215.514905592117</v>
      </c>
      <c r="N11" s="71">
        <v>26418.203949740178</v>
      </c>
      <c r="O11" s="71">
        <v>24784.104154092995</v>
      </c>
      <c r="P11" s="71">
        <v>23266.918884094699</v>
      </c>
      <c r="Q11" s="71">
        <v>22036.412832888709</v>
      </c>
      <c r="R11" s="71">
        <v>22728.118738644076</v>
      </c>
      <c r="S11" s="71">
        <v>25196.677943997809</v>
      </c>
      <c r="T11" s="71">
        <v>23657.618640390909</v>
      </c>
      <c r="U11" s="71">
        <v>22047.81399377016</v>
      </c>
      <c r="V11" s="71">
        <v>20843.771480740295</v>
      </c>
      <c r="W11" s="71">
        <v>19681.455272725914</v>
      </c>
      <c r="X11" s="71">
        <v>18854.281381748311</v>
      </c>
      <c r="Y11" s="71">
        <v>17601.738628264739</v>
      </c>
      <c r="Z11" s="71">
        <v>16613.585586472171</v>
      </c>
      <c r="AA11" s="71">
        <v>16120.554603012373</v>
      </c>
    </row>
  </sheetData>
  <sheetProtection algorithmName="SHA-512" hashValue="MNJ388cJSWxEJF+qTU1sZTR0K2ssinPiwlPBCZgA12xV18dSJexAlnMixVkR3gqhpmav8LEptUuiBhbVHDnS5g==" saltValue="cz4oX/8vTZI4ThaEN06TWA=="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3BDD-A0E9-45AC-8E02-841D75F8E6EC}">
  <sheetPr codeName="Sheet47">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5" t="s">
        <v>244</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6</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6</v>
      </c>
      <c r="C6" s="8">
        <v>6.3696681100000022E-4</v>
      </c>
      <c r="D6" s="8">
        <v>6485.4654807892493</v>
      </c>
      <c r="E6" s="8">
        <v>6.5301918000000017E-4</v>
      </c>
      <c r="F6" s="8">
        <v>72947.328809999992</v>
      </c>
      <c r="G6" s="8">
        <v>6.5849897899999987E-4</v>
      </c>
      <c r="H6" s="8">
        <v>6.6368516000000002E-4</v>
      </c>
      <c r="I6" s="8">
        <v>1136.850970554324</v>
      </c>
      <c r="J6" s="8">
        <v>0.33470961510499997</v>
      </c>
      <c r="K6" s="8">
        <v>6.3173517599999997E-4</v>
      </c>
      <c r="L6" s="8">
        <v>6.2020301399999989E-4</v>
      </c>
      <c r="M6" s="8">
        <v>6.2817649299999991E-4</v>
      </c>
      <c r="N6" s="8">
        <v>6.4219516099999993E-4</v>
      </c>
      <c r="O6" s="8">
        <v>6.5068949599999995E-4</v>
      </c>
      <c r="P6" s="8">
        <v>0.46287009718600003</v>
      </c>
      <c r="Q6" s="8">
        <v>6.7258051199999989E-4</v>
      </c>
      <c r="R6" s="8">
        <v>1207.9897355207029</v>
      </c>
      <c r="S6" s="8">
        <v>2926.6380390299701</v>
      </c>
      <c r="T6" s="8">
        <v>39.173848536888997</v>
      </c>
      <c r="U6" s="8">
        <v>115.21901170565398</v>
      </c>
      <c r="V6" s="8">
        <v>2.6780669782029998</v>
      </c>
      <c r="W6" s="8">
        <v>57.076845899177002</v>
      </c>
      <c r="X6" s="8">
        <v>23.693149131648997</v>
      </c>
      <c r="Y6" s="8">
        <v>2427.9747965935621</v>
      </c>
      <c r="Z6" s="8">
        <v>14.585040144298999</v>
      </c>
      <c r="AA6" s="8">
        <v>47.232976491726006</v>
      </c>
    </row>
    <row r="7" spans="1:27">
      <c r="A7" s="16" t="s">
        <v>23</v>
      </c>
      <c r="B7" s="16" t="s">
        <v>6</v>
      </c>
      <c r="C7" s="8">
        <v>5.5254670600000011E-4</v>
      </c>
      <c r="D7" s="8">
        <v>5.5373598400000005E-4</v>
      </c>
      <c r="E7" s="8">
        <v>1517.3108436680202</v>
      </c>
      <c r="F7" s="8">
        <v>151925.46975999998</v>
      </c>
      <c r="G7" s="8">
        <v>5.6247015700000005E-4</v>
      </c>
      <c r="H7" s="8">
        <v>5.6398120999999999E-4</v>
      </c>
      <c r="I7" s="8">
        <v>75.81003407527399</v>
      </c>
      <c r="J7" s="8">
        <v>1332.762260468297</v>
      </c>
      <c r="K7" s="8">
        <v>108.78324778339999</v>
      </c>
      <c r="L7" s="8">
        <v>5.4022609099999995E-4</v>
      </c>
      <c r="M7" s="8">
        <v>5.4630597999999995E-4</v>
      </c>
      <c r="N7" s="8">
        <v>7298.0873750000001</v>
      </c>
      <c r="O7" s="8">
        <v>5.6488718400000005E-4</v>
      </c>
      <c r="P7" s="8">
        <v>5.7258363800000004E-4</v>
      </c>
      <c r="Q7" s="8">
        <v>5.7767114399999995E-4</v>
      </c>
      <c r="R7" s="8">
        <v>1084.9155544080502</v>
      </c>
      <c r="S7" s="8">
        <v>864.49399774949995</v>
      </c>
      <c r="T7" s="8">
        <v>1922.0724369999998</v>
      </c>
      <c r="U7" s="8">
        <v>594.63089308622602</v>
      </c>
      <c r="V7" s="8">
        <v>248.93198846062498</v>
      </c>
      <c r="W7" s="8">
        <v>3612.3931699999998</v>
      </c>
      <c r="X7" s="8">
        <v>241.50007172706296</v>
      </c>
      <c r="Y7" s="8">
        <v>4560.9807596114715</v>
      </c>
      <c r="Z7" s="8">
        <v>987.27525097034197</v>
      </c>
      <c r="AA7" s="8">
        <v>781.09189108933697</v>
      </c>
    </row>
    <row r="8" spans="1:27">
      <c r="A8" s="16" t="s">
        <v>24</v>
      </c>
      <c r="B8" s="16" t="s">
        <v>6</v>
      </c>
      <c r="C8" s="8">
        <v>7.4482096599999992E-4</v>
      </c>
      <c r="D8" s="8">
        <v>6.2884068599999984E-4</v>
      </c>
      <c r="E8" s="8">
        <v>6.6508216399999999E-4</v>
      </c>
      <c r="F8" s="8">
        <v>12373.58287619255</v>
      </c>
      <c r="G8" s="8">
        <v>6.7422006500000007E-4</v>
      </c>
      <c r="H8" s="8">
        <v>6.7411816000000004E-4</v>
      </c>
      <c r="I8" s="8">
        <v>27503.106358885962</v>
      </c>
      <c r="J8" s="8">
        <v>6.8646388000000007E-4</v>
      </c>
      <c r="K8" s="8">
        <v>6.2959970999999998E-4</v>
      </c>
      <c r="L8" s="8">
        <v>6.1683004000000002E-4</v>
      </c>
      <c r="M8" s="8">
        <v>6.2129380500000012E-4</v>
      </c>
      <c r="N8" s="8">
        <v>6.3569880999999999E-4</v>
      </c>
      <c r="O8" s="8">
        <v>6.3698940000000005E-4</v>
      </c>
      <c r="P8" s="8">
        <v>0.57841548286900013</v>
      </c>
      <c r="Q8" s="8">
        <v>6.4882620999999994E-4</v>
      </c>
      <c r="R8" s="8">
        <v>6858.3546323117598</v>
      </c>
      <c r="S8" s="8">
        <v>6.74640056E-4</v>
      </c>
      <c r="T8" s="8">
        <v>14121.496783742256</v>
      </c>
      <c r="U8" s="8">
        <v>10925.225895366621</v>
      </c>
      <c r="V8" s="8">
        <v>4.6587690099150008</v>
      </c>
      <c r="W8" s="8">
        <v>8544.7295464990093</v>
      </c>
      <c r="X8" s="8">
        <v>27.218277387869996</v>
      </c>
      <c r="Y8" s="8">
        <v>10579.378317796489</v>
      </c>
      <c r="Z8" s="8">
        <v>17.653935617874001</v>
      </c>
      <c r="AA8" s="8">
        <v>28.221707050550002</v>
      </c>
    </row>
    <row r="9" spans="1:27">
      <c r="A9" s="16" t="s">
        <v>25</v>
      </c>
      <c r="B9" s="16" t="s">
        <v>6</v>
      </c>
      <c r="C9" s="8">
        <v>19646.438352027671</v>
      </c>
      <c r="D9" s="8">
        <v>21.167402183638998</v>
      </c>
      <c r="E9" s="8">
        <v>5.5796661999999993E-4</v>
      </c>
      <c r="F9" s="8">
        <v>74309.03225219794</v>
      </c>
      <c r="G9" s="8">
        <v>5.5951362599999997E-4</v>
      </c>
      <c r="H9" s="8">
        <v>5.6007329000000005E-4</v>
      </c>
      <c r="I9" s="8">
        <v>411.41618675974598</v>
      </c>
      <c r="J9" s="8">
        <v>5.7715310099999998E-4</v>
      </c>
      <c r="K9" s="8">
        <v>5.2297566500000001E-4</v>
      </c>
      <c r="L9" s="8">
        <v>25.987814160193999</v>
      </c>
      <c r="M9" s="8">
        <v>73.356969783050005</v>
      </c>
      <c r="N9" s="8">
        <v>1100.3516219999999</v>
      </c>
      <c r="O9" s="8">
        <v>190.14380273538001</v>
      </c>
      <c r="P9" s="8">
        <v>310.80732810798003</v>
      </c>
      <c r="Q9" s="8">
        <v>71.993007046331002</v>
      </c>
      <c r="R9" s="8">
        <v>411.29579775086</v>
      </c>
      <c r="S9" s="8">
        <v>88.463557796930004</v>
      </c>
      <c r="T9" s="8">
        <v>1303.3180201467801</v>
      </c>
      <c r="U9" s="8">
        <v>828.90638983146494</v>
      </c>
      <c r="V9" s="8">
        <v>759.714345053594</v>
      </c>
      <c r="W9" s="8">
        <v>454.6900647915449</v>
      </c>
      <c r="X9" s="8">
        <v>571.03355128198405</v>
      </c>
      <c r="Y9" s="8">
        <v>870.67746981874006</v>
      </c>
      <c r="Z9" s="8">
        <v>926.07012375539591</v>
      </c>
      <c r="AA9" s="8">
        <v>521.34059133030996</v>
      </c>
    </row>
    <row r="10" spans="1:27">
      <c r="A10" s="16" t="s">
        <v>26</v>
      </c>
      <c r="B10" s="16" t="s">
        <v>6</v>
      </c>
      <c r="C10" s="8">
        <v>2.4016098600000002E-4</v>
      </c>
      <c r="D10" s="8">
        <v>2.4089382400000001E-4</v>
      </c>
      <c r="E10" s="8">
        <v>2.4030763599999999E-4</v>
      </c>
      <c r="F10" s="8">
        <v>12.306705541149999</v>
      </c>
      <c r="G10" s="8">
        <v>2.4195404000000001E-4</v>
      </c>
      <c r="H10" s="8">
        <v>2.4310004E-4</v>
      </c>
      <c r="I10" s="8">
        <v>4.67984129343</v>
      </c>
      <c r="J10" s="8">
        <v>2.4486794E-4</v>
      </c>
      <c r="K10" s="8">
        <v>2.4511074999999997E-4</v>
      </c>
      <c r="L10" s="8">
        <v>2.43119645E-4</v>
      </c>
      <c r="M10" s="8">
        <v>2.4246903500000001E-4</v>
      </c>
      <c r="N10" s="8">
        <v>2.4538692599999998E-4</v>
      </c>
      <c r="O10" s="8">
        <v>2.43009585E-4</v>
      </c>
      <c r="P10" s="8">
        <v>2.4679314000000002E-4</v>
      </c>
      <c r="Q10" s="8">
        <v>2.4625823999999998E-4</v>
      </c>
      <c r="R10" s="8">
        <v>4.9127050217759995</v>
      </c>
      <c r="S10" s="8">
        <v>2.4959858000000003E-4</v>
      </c>
      <c r="T10" s="8">
        <v>3.3169833014400001</v>
      </c>
      <c r="U10" s="8">
        <v>22.083129741209998</v>
      </c>
      <c r="V10" s="8">
        <v>2.4730055000000002E-4</v>
      </c>
      <c r="W10" s="8">
        <v>3.7225068856650001</v>
      </c>
      <c r="X10" s="8">
        <v>1.3433188775</v>
      </c>
      <c r="Y10" s="8">
        <v>0.59166596214999989</v>
      </c>
      <c r="Z10" s="8">
        <v>2.6169353000000001E-4</v>
      </c>
      <c r="AA10" s="8">
        <v>5.4246924910739995</v>
      </c>
    </row>
    <row r="11" spans="1:27">
      <c r="A11" s="72" t="s">
        <v>16</v>
      </c>
      <c r="B11" s="72" t="s">
        <v>82</v>
      </c>
      <c r="C11" s="71">
        <v>19646.44052652314</v>
      </c>
      <c r="D11" s="71">
        <v>6506.6343064433822</v>
      </c>
      <c r="E11" s="71">
        <v>1517.31296004362</v>
      </c>
      <c r="F11" s="71">
        <v>311567.72040393163</v>
      </c>
      <c r="G11" s="71">
        <v>2.696656867E-3</v>
      </c>
      <c r="H11" s="71">
        <v>2.7049578599999996E-3</v>
      </c>
      <c r="I11" s="71">
        <v>29131.863391568735</v>
      </c>
      <c r="J11" s="71">
        <v>1333.0984785683229</v>
      </c>
      <c r="K11" s="71">
        <v>108.78527720470099</v>
      </c>
      <c r="L11" s="71">
        <v>25.989834538983999</v>
      </c>
      <c r="M11" s="71">
        <v>73.359008028363007</v>
      </c>
      <c r="N11" s="71">
        <v>8398.4405202808957</v>
      </c>
      <c r="O11" s="71">
        <v>190.14589831104502</v>
      </c>
      <c r="P11" s="71">
        <v>311.84943306481301</v>
      </c>
      <c r="Q11" s="71">
        <v>71.995152382436999</v>
      </c>
      <c r="R11" s="71">
        <v>9567.4684250131486</v>
      </c>
      <c r="S11" s="71">
        <v>3879.5965188150362</v>
      </c>
      <c r="T11" s="71">
        <v>17389.378072727362</v>
      </c>
      <c r="U11" s="71">
        <v>12486.065319731175</v>
      </c>
      <c r="V11" s="71">
        <v>1015.9834168028869</v>
      </c>
      <c r="W11" s="71">
        <v>12672.612134075394</v>
      </c>
      <c r="X11" s="71">
        <v>864.78836840606596</v>
      </c>
      <c r="Y11" s="71">
        <v>18439.603009782415</v>
      </c>
      <c r="Z11" s="71">
        <v>1945.5846121814409</v>
      </c>
      <c r="AA11" s="71">
        <v>1383.3118584529971</v>
      </c>
    </row>
  </sheetData>
  <sheetProtection algorithmName="SHA-512" hashValue="g/Y9+5M1UNxsxEBKF/i+VwIefas69/EWkmUW8lMjMCHd27vXQjw7L8yHE37QH8eG/6gPKYmF0Fl/ozU59IFLfg==" saltValue="E2ju1h3A6EBI8lMugtrd1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8262B-5220-4ABF-B31D-F3F672CA2C20}">
  <sheetPr codeName="Sheet60">
    <tabColor rgb="FF57E188"/>
  </sheetPr>
  <dimension ref="A1:AA11"/>
  <sheetViews>
    <sheetView showGridLines="0" zoomScale="85" zoomScaleNormal="85" workbookViewId="0"/>
  </sheetViews>
  <sheetFormatPr defaultColWidth="9.140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5" t="s">
        <v>263</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260</v>
      </c>
      <c r="B2" s="6" t="s">
        <v>261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22</v>
      </c>
      <c r="B6" s="16" t="s">
        <v>260</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23</v>
      </c>
      <c r="B7" s="16" t="s">
        <v>260</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24</v>
      </c>
      <c r="B8" s="16" t="s">
        <v>260</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25</v>
      </c>
      <c r="B9" s="16" t="s">
        <v>260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26</v>
      </c>
      <c r="B10" s="16" t="s">
        <v>260</v>
      </c>
      <c r="C10" s="8">
        <v>0</v>
      </c>
      <c r="D10" s="8">
        <v>0</v>
      </c>
      <c r="E10" s="8">
        <v>0</v>
      </c>
      <c r="F10" s="8">
        <v>1035.2563700000001</v>
      </c>
      <c r="G10" s="8">
        <v>2190.7551200000003</v>
      </c>
      <c r="H10" s="8">
        <v>2402.9182700000001</v>
      </c>
      <c r="I10" s="8">
        <v>1963.7031200000001</v>
      </c>
      <c r="J10" s="8">
        <v>1906.8214399999999</v>
      </c>
      <c r="K10" s="8">
        <v>2136.9708999999998</v>
      </c>
      <c r="L10" s="8">
        <v>2231.1560399999998</v>
      </c>
      <c r="M10" s="8">
        <v>2126.7031400000001</v>
      </c>
      <c r="N10" s="8">
        <v>1853.66904</v>
      </c>
      <c r="O10" s="8">
        <v>1791.8212699999999</v>
      </c>
      <c r="P10" s="8">
        <v>1649.7946600000002</v>
      </c>
      <c r="Q10" s="8">
        <v>1644.92912</v>
      </c>
      <c r="R10" s="8">
        <v>1259.4320400000001</v>
      </c>
      <c r="S10" s="8">
        <v>953.46790199999998</v>
      </c>
      <c r="T10" s="8">
        <v>790.55189700000017</v>
      </c>
      <c r="U10" s="8">
        <v>803.03829000000007</v>
      </c>
      <c r="V10" s="8">
        <v>774.2246899999999</v>
      </c>
      <c r="W10" s="8">
        <v>716.61370599999998</v>
      </c>
      <c r="X10" s="8">
        <v>663.734734</v>
      </c>
      <c r="Y10" s="8">
        <v>565.54171699999995</v>
      </c>
      <c r="Z10" s="8">
        <v>575.28320200000007</v>
      </c>
      <c r="AA10" s="8">
        <v>442.86071900000002</v>
      </c>
    </row>
    <row r="11" spans="1:27">
      <c r="A11" s="72" t="s">
        <v>16</v>
      </c>
      <c r="B11" s="72" t="s">
        <v>82</v>
      </c>
      <c r="C11" s="71">
        <f>SUM(C6:C10)</f>
        <v>0</v>
      </c>
      <c r="D11" s="71">
        <f t="shared" ref="D11:AA11" si="0">SUM(D6:D10)</f>
        <v>0</v>
      </c>
      <c r="E11" s="71">
        <f t="shared" si="0"/>
        <v>0</v>
      </c>
      <c r="F11" s="71">
        <f t="shared" si="0"/>
        <v>1035.2563700000001</v>
      </c>
      <c r="G11" s="71">
        <f t="shared" si="0"/>
        <v>2190.7551200000003</v>
      </c>
      <c r="H11" s="71">
        <f t="shared" si="0"/>
        <v>2402.9182700000001</v>
      </c>
      <c r="I11" s="71">
        <f t="shared" si="0"/>
        <v>1963.7031200000001</v>
      </c>
      <c r="J11" s="71">
        <f t="shared" si="0"/>
        <v>1906.8214399999999</v>
      </c>
      <c r="K11" s="71">
        <f t="shared" si="0"/>
        <v>2136.9708999999998</v>
      </c>
      <c r="L11" s="71">
        <f t="shared" si="0"/>
        <v>2231.1560399999998</v>
      </c>
      <c r="M11" s="71">
        <f t="shared" si="0"/>
        <v>2126.7031400000001</v>
      </c>
      <c r="N11" s="71">
        <f t="shared" si="0"/>
        <v>1853.66904</v>
      </c>
      <c r="O11" s="71">
        <f t="shared" si="0"/>
        <v>1791.8212699999999</v>
      </c>
      <c r="P11" s="71">
        <f t="shared" si="0"/>
        <v>1649.7946600000002</v>
      </c>
      <c r="Q11" s="71">
        <f t="shared" si="0"/>
        <v>1644.92912</v>
      </c>
      <c r="R11" s="71">
        <f t="shared" si="0"/>
        <v>1259.4320400000001</v>
      </c>
      <c r="S11" s="71">
        <f t="shared" si="0"/>
        <v>953.46790199999998</v>
      </c>
      <c r="T11" s="71">
        <f t="shared" si="0"/>
        <v>790.55189700000017</v>
      </c>
      <c r="U11" s="71">
        <f t="shared" si="0"/>
        <v>803.03829000000007</v>
      </c>
      <c r="V11" s="71">
        <f t="shared" si="0"/>
        <v>774.2246899999999</v>
      </c>
      <c r="W11" s="71">
        <f t="shared" si="0"/>
        <v>716.61370599999998</v>
      </c>
      <c r="X11" s="71">
        <f t="shared" si="0"/>
        <v>663.734734</v>
      </c>
      <c r="Y11" s="71">
        <f t="shared" si="0"/>
        <v>565.54171699999995</v>
      </c>
      <c r="Z11" s="71">
        <f t="shared" si="0"/>
        <v>575.28320200000007</v>
      </c>
      <c r="AA11" s="71">
        <f t="shared" si="0"/>
        <v>442.86071900000002</v>
      </c>
    </row>
  </sheetData>
  <sheetProtection algorithmName="SHA-512" hashValue="EjQAagH6xlPg8mh2CD5Nojb7Ijcyf6W3+pz/3iF63Jz9May+7XxSp9Mnr+cctaVaeQe+t1Pg2PMT8fktuxJn4w==" saltValue="OdCXN6JbnINN72YRgq6PMw=="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AAE-BF1A-430E-BEE3-B3517554E034}">
  <sheetPr codeName="Sheet67">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5" t="s">
        <v>222</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c r="A2" s="19" t="s">
        <v>211</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212</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72" t="s">
        <v>16</v>
      </c>
      <c r="B6" s="72" t="s">
        <v>82</v>
      </c>
      <c r="C6" s="71">
        <v>7474191.6755986456</v>
      </c>
      <c r="D6" s="71">
        <v>7122936.9825964794</v>
      </c>
      <c r="E6" s="71">
        <v>5567536.6760097072</v>
      </c>
      <c r="F6" s="71">
        <v>3241336.2281531654</v>
      </c>
      <c r="G6" s="71">
        <v>2221317.1792474324</v>
      </c>
      <c r="H6" s="71">
        <v>2273651.1522390721</v>
      </c>
      <c r="I6" s="71">
        <v>2357730.5586874876</v>
      </c>
      <c r="J6" s="71">
        <v>2274515.6132448167</v>
      </c>
      <c r="K6" s="71">
        <v>2000896.6354953663</v>
      </c>
      <c r="L6" s="71">
        <v>1807166.7867177259</v>
      </c>
      <c r="M6" s="71">
        <v>1872219.3914120791</v>
      </c>
      <c r="N6" s="71">
        <v>2008580.3722257128</v>
      </c>
      <c r="O6" s="71">
        <v>1977017.2466251897</v>
      </c>
      <c r="P6" s="71">
        <v>1859000.7028692067</v>
      </c>
      <c r="Q6" s="71">
        <v>1796765.9139856787</v>
      </c>
      <c r="R6" s="71">
        <v>1776218.95887165</v>
      </c>
      <c r="S6" s="71">
        <v>1765008.3834149623</v>
      </c>
      <c r="T6" s="71">
        <v>1727862.7359290796</v>
      </c>
      <c r="U6" s="71">
        <v>1651641.415895185</v>
      </c>
      <c r="V6" s="71">
        <v>1658401.7636887615</v>
      </c>
      <c r="W6" s="71">
        <v>1585819.1824431405</v>
      </c>
      <c r="X6" s="71">
        <v>1363801.5853819891</v>
      </c>
      <c r="Y6" s="71">
        <v>1282098.8300095848</v>
      </c>
      <c r="Z6" s="71">
        <v>1286699.8267908017</v>
      </c>
      <c r="AA6" s="71">
        <v>1237899.616627621</v>
      </c>
    </row>
  </sheetData>
  <sheetProtection algorithmName="SHA-512" hashValue="qzFEN7Vpl2G+3cCtK7pgED41omeS9WLcHF82QEhX9tgX/b8+PZPd0+27VgfU9hriLrgDFgXbLQZRJUOR/f65EA==" saltValue="fLxK0nfVkr7IvYOVL7rJS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63"/>
  <sheetViews>
    <sheetView showGridLines="0" zoomScale="85" zoomScaleNormal="85" workbookViewId="0">
      <selection activeCell="C1" sqref="C1"/>
    </sheetView>
  </sheetViews>
  <sheetFormatPr defaultColWidth="9.42578125" defaultRowHeight="15"/>
  <cols>
    <col min="1" max="1" width="12.5703125" style="5" bestFit="1" customWidth="1"/>
    <col min="2" max="2" width="9.42578125" style="5"/>
    <col min="3" max="3" width="22.42578125" style="5" customWidth="1"/>
    <col min="4" max="4" width="7.5703125" style="5" customWidth="1"/>
    <col min="5" max="5" width="22.42578125" style="5" customWidth="1"/>
    <col min="6" max="6" width="8.42578125" style="5" customWidth="1"/>
    <col min="7" max="7" width="9.42578125" style="5"/>
    <col min="8" max="8" width="46.5703125" style="5" customWidth="1"/>
    <col min="9" max="9" width="9.42578125" style="5" customWidth="1"/>
    <col min="10" max="19" width="9.42578125" style="5" bestFit="1" customWidth="1"/>
    <col min="20" max="21" width="9.5703125" style="5" bestFit="1" customWidth="1"/>
    <col min="22" max="22" width="9.42578125" style="5" bestFit="1" customWidth="1"/>
    <col min="23" max="27" width="9.5703125" style="5" bestFit="1" customWidth="1"/>
    <col min="28" max="33" width="9.5703125" style="5" customWidth="1"/>
    <col min="34" max="34" width="0" style="5" hidden="1" customWidth="1"/>
    <col min="35" max="47" width="0" hidden="1" customWidth="1"/>
    <col min="48" max="48" width="9.42578125" hidden="1" customWidth="1"/>
  </cols>
  <sheetData>
    <row r="1" spans="1:34" ht="23.25">
      <c r="A1" s="60" t="s">
        <v>73</v>
      </c>
      <c r="B1" s="60"/>
      <c r="C1" s="9" t="s">
        <v>214</v>
      </c>
      <c r="D1" s="60" t="s">
        <v>74</v>
      </c>
      <c r="E1" s="9" t="s">
        <v>86</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row>
    <row r="3" spans="1:34" ht="23.25">
      <c r="A3" s="60" t="str">
        <f xml:space="preserve"> B4&amp; " discounted market benefits by year"</f>
        <v>NEM discounted market benefits by year</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row>
    <row r="4" spans="1:34">
      <c r="A4" s="11" t="s">
        <v>75</v>
      </c>
      <c r="B4" s="4" t="s">
        <v>16</v>
      </c>
    </row>
    <row r="6" spans="1:34">
      <c r="G6"/>
      <c r="H6" s="6" t="s">
        <v>247</v>
      </c>
      <c r="I6" s="7" t="s">
        <v>28</v>
      </c>
      <c r="J6" s="7" t="s">
        <v>29</v>
      </c>
      <c r="K6" s="7" t="s">
        <v>30</v>
      </c>
      <c r="L6" s="7" t="s">
        <v>31</v>
      </c>
      <c r="M6" s="7" t="s">
        <v>32</v>
      </c>
      <c r="N6" s="7" t="s">
        <v>33</v>
      </c>
      <c r="O6" s="7" t="s">
        <v>34</v>
      </c>
      <c r="P6" s="7" t="s">
        <v>35</v>
      </c>
      <c r="Q6" s="7" t="s">
        <v>36</v>
      </c>
      <c r="R6" s="7" t="s">
        <v>37</v>
      </c>
      <c r="S6" s="7" t="s">
        <v>38</v>
      </c>
      <c r="T6" s="7" t="s">
        <v>39</v>
      </c>
      <c r="U6" s="7" t="s">
        <v>40</v>
      </c>
      <c r="V6" s="7" t="s">
        <v>41</v>
      </c>
      <c r="W6" s="7" t="s">
        <v>42</v>
      </c>
      <c r="X6" s="7" t="s">
        <v>43</v>
      </c>
      <c r="Y6" s="7" t="s">
        <v>69</v>
      </c>
      <c r="Z6" s="7" t="s">
        <v>70</v>
      </c>
      <c r="AA6" s="7" t="s">
        <v>71</v>
      </c>
      <c r="AB6" s="7" t="s">
        <v>72</v>
      </c>
      <c r="AC6" s="7" t="s">
        <v>87</v>
      </c>
      <c r="AD6" s="7" t="s">
        <v>88</v>
      </c>
      <c r="AE6" s="7" t="s">
        <v>91</v>
      </c>
      <c r="AF6" s="7" t="s">
        <v>92</v>
      </c>
      <c r="AG6" s="7" t="s">
        <v>215</v>
      </c>
      <c r="AH6"/>
    </row>
    <row r="7" spans="1:34">
      <c r="E7" s="12" t="s">
        <v>76</v>
      </c>
      <c r="H7" s="13" t="s">
        <v>183</v>
      </c>
      <c r="I7" s="29">
        <f ca="1">(SUMIFS(OFFSET(INDIRECT("'"&amp;$E$1 &amp; "_"&amp;$E7 &amp; " Cost'!C:C"), 0, I$1), INDIRECT("'"&amp;$E$1 &amp; "_"&amp;$E7 &amp; " Cost'!A:A"), $B$4)-SUMIFS(OFFSET(INDIRECT("'"&amp;$C$1 &amp; "_"&amp;$E7 &amp; " Cost'!C:C"), 0, I$1), INDIRECT("'"&amp;$C$1 &amp; "_"&amp;$E7 &amp; " Cost'!A:A"), $B$4))/1000</f>
        <v>0.11262860566092422</v>
      </c>
      <c r="J7" s="29">
        <f ca="1">(SUMIFS(OFFSET(INDIRECT("'"&amp;$E$1 &amp; "_"&amp;$E7 &amp; " Cost'!C:C"), 0, J$1), INDIRECT("'"&amp;$E$1 &amp; "_"&amp;$E7 &amp; " Cost'!A:A"), $B$4)-SUMIFS(OFFSET(INDIRECT("'"&amp;$C$1 &amp; "_"&amp;$E7 &amp; " Cost'!C:C"), 0, J$1), INDIRECT("'"&amp;$C$1 &amp; "_"&amp;$E7 &amp; " Cost'!A:A"), $B$4))/1000</f>
        <v>-4.6300404639567718</v>
      </c>
      <c r="K7" s="29">
        <f t="shared" ref="K7:Z14" ca="1" si="2">(SUMIFS(OFFSET(INDIRECT("'"&amp;$E$1 &amp; "_"&amp;$E7 &amp; " Cost'!C:C"), 0, K$1), INDIRECT("'"&amp;$E$1 &amp; "_"&amp;$E7 &amp; " Cost'!A:A"), $B$4)-SUMIFS(OFFSET(INDIRECT("'"&amp;$C$1 &amp; "_"&amp;$E7 &amp; " Cost'!C:C"), 0, K$1), INDIRECT("'"&amp;$C$1 &amp; "_"&amp;$E7 &amp; " Cost'!A:A"), $B$4))/1000</f>
        <v>20.116698884872022</v>
      </c>
      <c r="L7" s="29">
        <f t="shared" ca="1" si="2"/>
        <v>385.39901791627238</v>
      </c>
      <c r="M7" s="29">
        <f t="shared" ca="1" si="2"/>
        <v>360.18600107759892</v>
      </c>
      <c r="N7" s="29">
        <f t="shared" ca="1" si="2"/>
        <v>337.51340320497377</v>
      </c>
      <c r="O7" s="29">
        <f t="shared" ca="1" si="2"/>
        <v>314.54209794375532</v>
      </c>
      <c r="P7" s="29">
        <f t="shared" ca="1" si="2"/>
        <v>174.9616886437675</v>
      </c>
      <c r="Q7" s="29">
        <f t="shared" ca="1" si="2"/>
        <v>114.5294253504118</v>
      </c>
      <c r="R7" s="29">
        <f t="shared" ca="1" si="2"/>
        <v>107.32015236203931</v>
      </c>
      <c r="S7" s="29">
        <f t="shared" ca="1" si="2"/>
        <v>119.28294933442213</v>
      </c>
      <c r="T7" s="29">
        <f t="shared" ca="1" si="2"/>
        <v>110.10117340689432</v>
      </c>
      <c r="U7" s="29">
        <f t="shared" ca="1" si="2"/>
        <v>101.61409029400163</v>
      </c>
      <c r="V7" s="29">
        <f t="shared" ca="1" si="2"/>
        <v>94.018952402157709</v>
      </c>
      <c r="W7" s="29">
        <f t="shared" ca="1" si="2"/>
        <v>87.61998317109979</v>
      </c>
      <c r="X7" s="29">
        <f t="shared" ca="1" si="2"/>
        <v>131.34224346546875</v>
      </c>
      <c r="Y7" s="29">
        <f t="shared" ca="1" si="2"/>
        <v>101.83732352622505</v>
      </c>
      <c r="Z7" s="29">
        <f t="shared" ca="1" si="2"/>
        <v>126.53012328685541</v>
      </c>
      <c r="AA7" s="29">
        <f t="shared" ref="AA7:AG14" ca="1" si="3">(SUMIFS(OFFSET(INDIRECT("'"&amp;$E$1 &amp; "_"&amp;$E7 &amp; " Cost'!C:C"), 0, AA$1), INDIRECT("'"&amp;$E$1 &amp; "_"&amp;$E7 &amp; " Cost'!A:A"), $B$4)-SUMIFS(OFFSET(INDIRECT("'"&amp;$C$1 &amp; "_"&amp;$E7 &amp; " Cost'!C:C"), 0, AA$1), INDIRECT("'"&amp;$C$1 &amp; "_"&amp;$E7 &amp; " Cost'!A:A"), $B$4))/1000</f>
        <v>123.42950350402668</v>
      </c>
      <c r="AB7" s="29">
        <f t="shared" ca="1" si="3"/>
        <v>143.80241563933203</v>
      </c>
      <c r="AC7" s="29">
        <f t="shared" ca="1" si="3"/>
        <v>129.52136110050512</v>
      </c>
      <c r="AD7" s="29">
        <f t="shared" ca="1" si="3"/>
        <v>142.75496299175546</v>
      </c>
      <c r="AE7" s="29">
        <f t="shared" ca="1" si="3"/>
        <v>129.89338127440027</v>
      </c>
      <c r="AF7" s="29">
        <f t="shared" ca="1" si="3"/>
        <v>93.813174591802067</v>
      </c>
      <c r="AG7" s="29">
        <f t="shared" ca="1" si="3"/>
        <v>99.956087602942247</v>
      </c>
    </row>
    <row r="8" spans="1:34">
      <c r="E8" s="12" t="str">
        <f>H8</f>
        <v>FOM</v>
      </c>
      <c r="H8" s="13" t="s">
        <v>18</v>
      </c>
      <c r="I8" s="29">
        <f ca="1">(SUMIFS(OFFSET(INDIRECT("'"&amp;$E$1 &amp; "_"&amp;$E8 &amp; " Cost'!C:C"), 0, I$1), INDIRECT("'"&amp;$E$1 &amp; "_"&amp;$E8 &amp; " Cost'!A:A"), $B$4)-SUMIFS(OFFSET(INDIRECT("'"&amp;$C$1 &amp; "_"&amp;$E8 &amp; " Cost'!C:C"), 0, I$1), INDIRECT("'"&amp;$C$1 &amp; "_"&amp;$E8 &amp; " Cost'!A:A"), $B$4))/1000</f>
        <v>3.6183880782555207E-3</v>
      </c>
      <c r="J8" s="29">
        <f t="shared" ref="I8:X14" ca="1" si="4">(SUMIFS(OFFSET(INDIRECT("'"&amp;$E$1 &amp; "_"&amp;$E8 &amp; " Cost'!C:C"), 0, J$1), INDIRECT("'"&amp;$E$1 &amp; "_"&amp;$E8 &amp; " Cost'!A:A"), $B$4)-SUMIFS(OFFSET(INDIRECT("'"&amp;$C$1 &amp; "_"&amp;$E8 &amp; " Cost'!C:C"), 0, J$1), INDIRECT("'"&amp;$C$1 &amp; "_"&amp;$E8 &amp; " Cost'!A:A"), $B$4))/1000</f>
        <v>-0.50208969321285257</v>
      </c>
      <c r="K8" s="29">
        <f t="shared" ca="1" si="2"/>
        <v>3.3112991605977586</v>
      </c>
      <c r="L8" s="29">
        <f t="shared" ca="1" si="2"/>
        <v>100.43015859978578</v>
      </c>
      <c r="M8" s="29">
        <f t="shared" ca="1" si="2"/>
        <v>93.859961661093635</v>
      </c>
      <c r="N8" s="29">
        <f t="shared" ca="1" si="2"/>
        <v>87.951766262494743</v>
      </c>
      <c r="O8" s="29">
        <f t="shared" ca="1" si="2"/>
        <v>81.965731192088782</v>
      </c>
      <c r="P8" s="29">
        <f t="shared" ca="1" si="2"/>
        <v>46.50340601879617</v>
      </c>
      <c r="Q8" s="29">
        <f t="shared" ca="1" si="2"/>
        <v>32.105550692714985</v>
      </c>
      <c r="R8" s="29">
        <f t="shared" ca="1" si="2"/>
        <v>29.146634648358567</v>
      </c>
      <c r="S8" s="29">
        <f t="shared" ca="1" si="2"/>
        <v>34.626967232627329</v>
      </c>
      <c r="T8" s="29">
        <f t="shared" ca="1" si="2"/>
        <v>32.132649211557698</v>
      </c>
      <c r="U8" s="29">
        <f t="shared" ca="1" si="2"/>
        <v>29.816492321608589</v>
      </c>
      <c r="V8" s="29">
        <f t="shared" ca="1" si="2"/>
        <v>27.739090507638991</v>
      </c>
      <c r="W8" s="29">
        <f t="shared" ca="1" si="2"/>
        <v>24.139045981267699</v>
      </c>
      <c r="X8" s="29">
        <f t="shared" ca="1" si="2"/>
        <v>29.043637359189567</v>
      </c>
      <c r="Y8" s="29">
        <f t="shared" ca="1" si="2"/>
        <v>21.763509261786471</v>
      </c>
      <c r="Z8" s="29">
        <f t="shared" ca="1" si="2"/>
        <v>19.687244271315052</v>
      </c>
      <c r="AA8" s="29">
        <f t="shared" ca="1" si="3"/>
        <v>18.046117000746658</v>
      </c>
      <c r="AB8" s="29">
        <f t="shared" ca="1" si="3"/>
        <v>20.8302067124187</v>
      </c>
      <c r="AC8" s="29">
        <f t="shared" ca="1" si="3"/>
        <v>19.900489103847882</v>
      </c>
      <c r="AD8" s="29">
        <f t="shared" ca="1" si="3"/>
        <v>12.142075588654842</v>
      </c>
      <c r="AE8" s="29">
        <f t="shared" ca="1" si="3"/>
        <v>11.794754624710185</v>
      </c>
      <c r="AF8" s="29">
        <f t="shared" ca="1" si="3"/>
        <v>10.496866882126778</v>
      </c>
      <c r="AG8" s="29">
        <f t="shared" ca="1" si="3"/>
        <v>10.486155005746754</v>
      </c>
    </row>
    <row r="9" spans="1:34">
      <c r="E9" s="12" t="str">
        <f>H9</f>
        <v>Fuel</v>
      </c>
      <c r="H9" s="13" t="s">
        <v>19</v>
      </c>
      <c r="I9" s="29">
        <f t="shared" ca="1" si="4"/>
        <v>-0.16585060842242091</v>
      </c>
      <c r="J9" s="29">
        <f t="shared" ca="1" si="4"/>
        <v>4.5583155897995455</v>
      </c>
      <c r="K9" s="29">
        <f t="shared" ca="1" si="2"/>
        <v>-17.72717215802567</v>
      </c>
      <c r="L9" s="29">
        <f t="shared" ca="1" si="2"/>
        <v>-68.413835152872608</v>
      </c>
      <c r="M9" s="29">
        <f t="shared" ca="1" si="2"/>
        <v>81.67056208720291</v>
      </c>
      <c r="N9" s="29">
        <f t="shared" ca="1" si="2"/>
        <v>75.681170911648081</v>
      </c>
      <c r="O9" s="29">
        <f t="shared" ca="1" si="2"/>
        <v>79.754417960149937</v>
      </c>
      <c r="P9" s="29">
        <f t="shared" ca="1" si="2"/>
        <v>90.011703375493525</v>
      </c>
      <c r="Q9" s="29">
        <f t="shared" ca="1" si="2"/>
        <v>94.616503511103105</v>
      </c>
      <c r="R9" s="29">
        <f t="shared" ca="1" si="2"/>
        <v>53.973158943694202</v>
      </c>
      <c r="S9" s="29">
        <f t="shared" ca="1" si="2"/>
        <v>69.819521982316331</v>
      </c>
      <c r="T9" s="29">
        <f t="shared" ca="1" si="2"/>
        <v>97.488713325062648</v>
      </c>
      <c r="U9" s="29">
        <f t="shared" ca="1" si="2"/>
        <v>110.25047512296844</v>
      </c>
      <c r="V9" s="29">
        <f t="shared" ca="1" si="2"/>
        <v>98.743609761798922</v>
      </c>
      <c r="W9" s="29">
        <f t="shared" ca="1" si="2"/>
        <v>96.542646398501475</v>
      </c>
      <c r="X9" s="29">
        <f t="shared" ca="1" si="2"/>
        <v>66.964188995080889</v>
      </c>
      <c r="Y9" s="29">
        <f t="shared" ca="1" si="2"/>
        <v>99.537370078972074</v>
      </c>
      <c r="Z9" s="29">
        <f t="shared" ca="1" si="2"/>
        <v>109.86179807762034</v>
      </c>
      <c r="AA9" s="29">
        <f t="shared" ca="1" si="3"/>
        <v>78.110282453111893</v>
      </c>
      <c r="AB9" s="29">
        <f t="shared" ca="1" si="3"/>
        <v>69.837414460974273</v>
      </c>
      <c r="AC9" s="29">
        <f t="shared" ca="1" si="3"/>
        <v>70.898816601772097</v>
      </c>
      <c r="AD9" s="29">
        <f t="shared" ca="1" si="3"/>
        <v>112.42308408054221</v>
      </c>
      <c r="AE9" s="29">
        <f t="shared" ca="1" si="3"/>
        <v>83.44788111300592</v>
      </c>
      <c r="AF9" s="29">
        <f t="shared" ca="1" si="3"/>
        <v>101.46609577533323</v>
      </c>
      <c r="AG9" s="29">
        <f t="shared" ca="1" si="3"/>
        <v>96.193106148349244</v>
      </c>
    </row>
    <row r="10" spans="1:34">
      <c r="E10" s="12" t="str">
        <f>H10</f>
        <v>VOM</v>
      </c>
      <c r="H10" s="13" t="s">
        <v>17</v>
      </c>
      <c r="I10" s="29">
        <f ca="1">(SUMIFS(OFFSET(INDIRECT("'"&amp;$E$1 &amp; "_"&amp;$E10 &amp; " Cost'!C:C"), 0, I$1), INDIRECT("'"&amp;$E$1 &amp; "_"&amp;$E10 &amp; " Cost'!A:A"), $B$4)-SUMIFS(OFFSET(INDIRECT("'"&amp;$C$1 &amp; "_"&amp;$E10 &amp; " Cost'!C:C"), 0, I$1), INDIRECT("'"&amp;$C$1 &amp; "_"&amp;$E10 &amp; " Cost'!A:A"), $B$4))/1000</f>
        <v>-1.2387931445264257E-2</v>
      </c>
      <c r="J10" s="29">
        <f t="shared" ca="1" si="4"/>
        <v>0.45269174430030396</v>
      </c>
      <c r="K10" s="29">
        <f t="shared" ca="1" si="2"/>
        <v>-2.1957026750340591</v>
      </c>
      <c r="L10" s="29">
        <f t="shared" ca="1" si="2"/>
        <v>-11.470311155530682</v>
      </c>
      <c r="M10" s="29">
        <f t="shared" ca="1" si="2"/>
        <v>-10.755717575560032</v>
      </c>
      <c r="N10" s="29">
        <f t="shared" ca="1" si="2"/>
        <v>-5.383829150029924</v>
      </c>
      <c r="O10" s="29">
        <f t="shared" ca="1" si="2"/>
        <v>-4.795773544232186</v>
      </c>
      <c r="P10" s="29">
        <f t="shared" ca="1" si="2"/>
        <v>-1.8781520908710081</v>
      </c>
      <c r="Q10" s="29">
        <f t="shared" ca="1" si="2"/>
        <v>1.6074570801640802</v>
      </c>
      <c r="R10" s="29">
        <f t="shared" ca="1" si="2"/>
        <v>-0.77054603641273567</v>
      </c>
      <c r="S10" s="29">
        <f t="shared" ca="1" si="2"/>
        <v>0.24741004905468436</v>
      </c>
      <c r="T10" s="29">
        <f t="shared" ca="1" si="2"/>
        <v>1.4664414828857406</v>
      </c>
      <c r="U10" s="29">
        <f t="shared" ca="1" si="2"/>
        <v>2.1541038722789674</v>
      </c>
      <c r="V10" s="29">
        <f t="shared" ca="1" si="2"/>
        <v>0.83697626670400493</v>
      </c>
      <c r="W10" s="29">
        <f t="shared" ca="1" si="2"/>
        <v>2.0337750817975322</v>
      </c>
      <c r="X10" s="29">
        <f t="shared" ca="1" si="2"/>
        <v>-1.81468698808091</v>
      </c>
      <c r="Y10" s="29">
        <f t="shared" ca="1" si="2"/>
        <v>-1.1242510039953921</v>
      </c>
      <c r="Z10" s="29">
        <f t="shared" ca="1" si="2"/>
        <v>-0.23080936827606638</v>
      </c>
      <c r="AA10" s="29">
        <f t="shared" ca="1" si="3"/>
        <v>0.3877112195181544</v>
      </c>
      <c r="AB10" s="29">
        <f t="shared" ca="1" si="3"/>
        <v>-1.7370443275971483</v>
      </c>
      <c r="AC10" s="29">
        <f t="shared" ca="1" si="3"/>
        <v>-1.1424914096533176</v>
      </c>
      <c r="AD10" s="29">
        <f t="shared" ca="1" si="3"/>
        <v>-1.4787991885742375</v>
      </c>
      <c r="AE10" s="29">
        <f t="shared" ca="1" si="3"/>
        <v>-2.1724629348919406</v>
      </c>
      <c r="AF10" s="29">
        <f t="shared" ca="1" si="3"/>
        <v>0.14657147509462085</v>
      </c>
      <c r="AG10" s="29">
        <f t="shared" ca="1" si="3"/>
        <v>-2.9089110954169883E-2</v>
      </c>
      <c r="AH10"/>
    </row>
    <row r="11" spans="1:34">
      <c r="E11" s="12" t="str">
        <f>H11</f>
        <v>Rehab</v>
      </c>
      <c r="H11" s="13" t="s">
        <v>44</v>
      </c>
      <c r="I11" s="29">
        <f ca="1">(SUMIFS(OFFSET(INDIRECT("'"&amp;$E$1 &amp; "_"&amp;$E11 &amp; " Cost'!C:C"), 0, I$1), INDIRECT("'"&amp;$E$1 &amp; "_"&amp;$E11 &amp; " Cost'!A:A"), $B$4)-SUMIFS(OFFSET(INDIRECT("'"&amp;$C$1 &amp; "_"&amp;$E11 &amp; " Cost'!C:C"), 0, I$1), INDIRECT("'"&amp;$C$1 &amp; "_"&amp;$E11 &amp; " Cost'!A:A"), $B$4))/1000</f>
        <v>0</v>
      </c>
      <c r="J11" s="29">
        <f t="shared" ca="1" si="4"/>
        <v>7.5867427329012016E-8</v>
      </c>
      <c r="K11" s="29">
        <f t="shared" ca="1" si="2"/>
        <v>2.3811367284688457E-2</v>
      </c>
      <c r="L11" s="29">
        <f t="shared" ca="1" si="2"/>
        <v>-23.160449126089226</v>
      </c>
      <c r="M11" s="29">
        <f t="shared" ca="1" si="2"/>
        <v>0</v>
      </c>
      <c r="N11" s="29">
        <f t="shared" ca="1" si="2"/>
        <v>1.38435055088679E-8</v>
      </c>
      <c r="O11" s="29">
        <f t="shared" ca="1" si="2"/>
        <v>0</v>
      </c>
      <c r="P11" s="29">
        <f t="shared" ca="1" si="2"/>
        <v>0</v>
      </c>
      <c r="Q11" s="29">
        <f t="shared" ca="1" si="2"/>
        <v>-1.0482675603954321E-5</v>
      </c>
      <c r="R11" s="29">
        <f t="shared" ca="1" si="2"/>
        <v>0</v>
      </c>
      <c r="S11" s="29">
        <f t="shared" ca="1" si="2"/>
        <v>0</v>
      </c>
      <c r="T11" s="29">
        <f t="shared" ca="1" si="2"/>
        <v>0</v>
      </c>
      <c r="U11" s="29">
        <f t="shared" ca="1" si="2"/>
        <v>0</v>
      </c>
      <c r="V11" s="29">
        <f t="shared" ca="1" si="2"/>
        <v>0</v>
      </c>
      <c r="W11" s="29">
        <f t="shared" ca="1" si="2"/>
        <v>0</v>
      </c>
      <c r="X11" s="29">
        <f t="shared" ca="1" si="2"/>
        <v>0</v>
      </c>
      <c r="Y11" s="29">
        <f t="shared" ca="1" si="2"/>
        <v>0</v>
      </c>
      <c r="Z11" s="29">
        <f t="shared" ca="1" si="2"/>
        <v>0</v>
      </c>
      <c r="AA11" s="29">
        <f t="shared" ca="1" si="3"/>
        <v>0</v>
      </c>
      <c r="AB11" s="29">
        <f t="shared" ca="1" si="3"/>
        <v>0</v>
      </c>
      <c r="AC11" s="29">
        <f t="shared" ca="1" si="3"/>
        <v>0</v>
      </c>
      <c r="AD11" s="29">
        <f t="shared" ca="1" si="3"/>
        <v>0</v>
      </c>
      <c r="AE11" s="29">
        <f t="shared" ca="1" si="3"/>
        <v>0</v>
      </c>
      <c r="AF11" s="29">
        <f t="shared" ca="1" si="3"/>
        <v>0</v>
      </c>
      <c r="AG11" s="29">
        <f t="shared" ca="1" si="3"/>
        <v>0</v>
      </c>
      <c r="AH11"/>
    </row>
    <row r="12" spans="1:34">
      <c r="E12" s="12" t="s">
        <v>78</v>
      </c>
      <c r="H12" s="13" t="s">
        <v>68</v>
      </c>
      <c r="I12" s="29">
        <f t="shared" ca="1" si="4"/>
        <v>3.774115218700416E-3</v>
      </c>
      <c r="J12" s="29">
        <f t="shared" ca="1" si="4"/>
        <v>0.25109173022571574</v>
      </c>
      <c r="K12" s="29">
        <f t="shared" ca="1" si="2"/>
        <v>-0.35258215153309719</v>
      </c>
      <c r="L12" s="29">
        <f t="shared" ca="1" si="2"/>
        <v>-1.5019147072318593</v>
      </c>
      <c r="M12" s="29">
        <f t="shared" ca="1" si="2"/>
        <v>-1.5518145552764253</v>
      </c>
      <c r="N12" s="29">
        <f t="shared" ca="1" si="2"/>
        <v>-1.4934172056008101</v>
      </c>
      <c r="O12" s="29">
        <f t="shared" ca="1" si="2"/>
        <v>-1.398488737377702</v>
      </c>
      <c r="P12" s="29">
        <f t="shared" ca="1" si="2"/>
        <v>-1.3069987589001903</v>
      </c>
      <c r="Q12" s="29">
        <f t="shared" ca="1" si="2"/>
        <v>-1.2214941020710213</v>
      </c>
      <c r="R12" s="29">
        <f t="shared" ca="1" si="2"/>
        <v>-1.144604746968209</v>
      </c>
      <c r="S12" s="29">
        <f t="shared" ca="1" si="2"/>
        <v>-1.1965602497253167</v>
      </c>
      <c r="T12" s="29">
        <f t="shared" ca="1" si="2"/>
        <v>-1.1668443899739178</v>
      </c>
      <c r="U12" s="29">
        <f t="shared" ca="1" si="2"/>
        <v>-1.1847026251188</v>
      </c>
      <c r="V12" s="29">
        <f t="shared" ca="1" si="2"/>
        <v>-1.1530269662098072</v>
      </c>
      <c r="W12" s="29">
        <f t="shared" ca="1" si="2"/>
        <v>-1.4276019131789908</v>
      </c>
      <c r="X12" s="29">
        <f t="shared" ca="1" si="2"/>
        <v>-3.4675464063749168</v>
      </c>
      <c r="Y12" s="29">
        <f t="shared" ca="1" si="2"/>
        <v>-7.195519717502866</v>
      </c>
      <c r="Z12" s="29">
        <f t="shared" ca="1" si="2"/>
        <v>-6.7895778334412826</v>
      </c>
      <c r="AA12" s="29">
        <f t="shared" ca="1" si="3"/>
        <v>-6.3273775187086958</v>
      </c>
      <c r="AB12" s="29">
        <f t="shared" ca="1" si="3"/>
        <v>-6.1517746324847398</v>
      </c>
      <c r="AC12" s="29">
        <f t="shared" ca="1" si="3"/>
        <v>-5.9506169990623237</v>
      </c>
      <c r="AD12" s="29">
        <f t="shared" ca="1" si="3"/>
        <v>-5.9816289072430608</v>
      </c>
      <c r="AE12" s="29">
        <f t="shared" ca="1" si="3"/>
        <v>-5.576921379886282</v>
      </c>
      <c r="AF12" s="29">
        <f t="shared" ca="1" si="3"/>
        <v>-5.3750302309023592</v>
      </c>
      <c r="AG12" s="29">
        <f t="shared" ca="1" si="3"/>
        <v>-4.8404588621996627</v>
      </c>
      <c r="AH12"/>
    </row>
    <row r="13" spans="1:34">
      <c r="E13" s="12" t="s">
        <v>80</v>
      </c>
      <c r="H13" s="13" t="s">
        <v>6</v>
      </c>
      <c r="I13" s="29">
        <f t="shared" ca="1" si="4"/>
        <v>-5.738843945437111E-6</v>
      </c>
      <c r="J13" s="29">
        <f t="shared" ca="1" si="4"/>
        <v>9.0933029593147696E-2</v>
      </c>
      <c r="K13" s="29">
        <f t="shared" ca="1" si="2"/>
        <v>7.6428320001014067E-6</v>
      </c>
      <c r="L13" s="29">
        <f t="shared" ca="1" si="2"/>
        <v>-4.9992734684650788</v>
      </c>
      <c r="M13" s="29">
        <f t="shared" ca="1" si="2"/>
        <v>8.9499853749999982E-6</v>
      </c>
      <c r="N13" s="29">
        <f t="shared" ca="1" si="2"/>
        <v>9.0062903320000031E-6</v>
      </c>
      <c r="O13" s="29">
        <f t="shared" ca="1" si="2"/>
        <v>78.469268485464539</v>
      </c>
      <c r="P13" s="29">
        <f t="shared" ca="1" si="2"/>
        <v>-1.2867463050432038</v>
      </c>
      <c r="Q13" s="29">
        <f t="shared" ca="1" si="2"/>
        <v>-9.1800934548143989E-2</v>
      </c>
      <c r="R13" s="29">
        <f t="shared" ca="1" si="2"/>
        <v>-5.1004031847099998E-3</v>
      </c>
      <c r="S13" s="29">
        <f t="shared" ca="1" si="2"/>
        <v>-5.2332371897004001E-2</v>
      </c>
      <c r="T13" s="29">
        <f t="shared" ca="1" si="2"/>
        <v>-3.8259845032635842</v>
      </c>
      <c r="U13" s="29">
        <f t="shared" ca="1" si="2"/>
        <v>-5.4029191562395031E-2</v>
      </c>
      <c r="V13" s="29">
        <f t="shared" ca="1" si="2"/>
        <v>3.3100890068890307</v>
      </c>
      <c r="W13" s="29">
        <f t="shared" ca="1" si="2"/>
        <v>-2.3900155203930213E-3</v>
      </c>
      <c r="X13" s="29">
        <f t="shared" ca="1" si="2"/>
        <v>20.746001012021697</v>
      </c>
      <c r="Y13" s="29">
        <f t="shared" ca="1" si="2"/>
        <v>-2.1096405444194262</v>
      </c>
      <c r="Z13" s="29">
        <f t="shared" ca="1" si="2"/>
        <v>-1.7449104849584782</v>
      </c>
      <c r="AA13" s="29">
        <f t="shared" ca="1" si="3"/>
        <v>-10.491122900434899</v>
      </c>
      <c r="AB13" s="29">
        <f t="shared" ca="1" si="3"/>
        <v>-0.30329191776308401</v>
      </c>
      <c r="AC13" s="29">
        <f t="shared" ca="1" si="3"/>
        <v>-4.6947285244932839</v>
      </c>
      <c r="AD13" s="29">
        <f t="shared" ca="1" si="3"/>
        <v>-1.841434103346205E-2</v>
      </c>
      <c r="AE13" s="29">
        <f t="shared" ca="1" si="3"/>
        <v>8.9375115147653561E-2</v>
      </c>
      <c r="AF13" s="29">
        <f t="shared" ca="1" si="3"/>
        <v>-0.19053576892489196</v>
      </c>
      <c r="AG13" s="29">
        <f t="shared" ca="1" si="3"/>
        <v>-0.10611056660782719</v>
      </c>
      <c r="AH13"/>
    </row>
    <row r="14" spans="1:34">
      <c r="E14" s="12" t="str">
        <f>H14</f>
        <v>SyncCon</v>
      </c>
      <c r="H14" s="13" t="s">
        <v>260</v>
      </c>
      <c r="I14" s="29">
        <f ca="1">(SUMIFS(OFFSET(INDIRECT("'"&amp;$E$1 &amp; "_"&amp;$E14 &amp; " Cost'!C:C"), 0, I$1), INDIRECT("'"&amp;$E$1 &amp; "_"&amp;$E14 &amp; " Cost'!A:A"), $B$4)-SUMIFS(OFFSET(INDIRECT("'"&amp;$C$1 &amp; "_"&amp;$E14 &amp; " Cost'!C:C"), 0, I$1), INDIRECT("'"&amp;$C$1 &amp; "_"&amp;$E14 &amp; " Cost'!A:A"), $B$4))/1000</f>
        <v>0</v>
      </c>
      <c r="J14" s="29">
        <f t="shared" ca="1" si="4"/>
        <v>0</v>
      </c>
      <c r="K14" s="29">
        <f t="shared" ca="1" si="4"/>
        <v>0</v>
      </c>
      <c r="L14" s="29">
        <f t="shared" ca="1" si="4"/>
        <v>-0.29109057800000016</v>
      </c>
      <c r="M14" s="29">
        <f t="shared" ca="1" si="4"/>
        <v>-0.70159829000000018</v>
      </c>
      <c r="N14" s="29">
        <f t="shared" ca="1" si="4"/>
        <v>-0.83629896200000009</v>
      </c>
      <c r="O14" s="29">
        <f t="shared" ca="1" si="4"/>
        <v>-0.84441165800000018</v>
      </c>
      <c r="P14" s="29">
        <f t="shared" ca="1" si="4"/>
        <v>-0.91162234199999992</v>
      </c>
      <c r="Q14" s="29">
        <f t="shared" ca="1" si="4"/>
        <v>-0.88954696599999994</v>
      </c>
      <c r="R14" s="29">
        <f t="shared" ca="1" si="4"/>
        <v>-0.75005739769999991</v>
      </c>
      <c r="S14" s="29">
        <f t="shared" ca="1" si="4"/>
        <v>-0.92558339199999995</v>
      </c>
      <c r="T14" s="29">
        <f t="shared" ca="1" si="4"/>
        <v>-0.85734203600000003</v>
      </c>
      <c r="U14" s="29">
        <f t="shared" ca="1" si="4"/>
        <v>-0.79719858119999987</v>
      </c>
      <c r="V14" s="29">
        <f t="shared" ca="1" si="4"/>
        <v>-0.65182473920000028</v>
      </c>
      <c r="W14" s="29">
        <f t="shared" ca="1" si="4"/>
        <v>-0.55516306600000009</v>
      </c>
      <c r="X14" s="29">
        <f t="shared" ca="1" si="4"/>
        <v>-0.38759681700000009</v>
      </c>
      <c r="Y14" s="29">
        <f t="shared" ca="1" si="2"/>
        <v>-0.19663558899999997</v>
      </c>
      <c r="Z14" s="29">
        <f t="shared" ca="1" si="2"/>
        <v>-8.7766575500000152E-2</v>
      </c>
      <c r="AA14" s="29">
        <f t="shared" ca="1" si="3"/>
        <v>-7.1283786000000071E-2</v>
      </c>
      <c r="AB14" s="29">
        <f t="shared" ca="1" si="3"/>
        <v>-0.18031393200000001</v>
      </c>
      <c r="AC14" s="29">
        <f t="shared" ca="1" si="3"/>
        <v>-0.1962336459999999</v>
      </c>
      <c r="AD14" s="29">
        <f t="shared" ca="1" si="3"/>
        <v>-0.15875603599999999</v>
      </c>
      <c r="AE14" s="29">
        <f t="shared" ca="1" si="3"/>
        <v>-7.8567627999999959E-2</v>
      </c>
      <c r="AF14" s="29">
        <f t="shared" ca="1" si="3"/>
        <v>-0.11013241960000004</v>
      </c>
      <c r="AG14" s="29">
        <f t="shared" ca="1" si="3"/>
        <v>-4.8151705199999978E-2</v>
      </c>
      <c r="AH14"/>
    </row>
    <row r="15" spans="1:34">
      <c r="E15" s="12" t="e">
        <f>#REF!</f>
        <v>#REF!</v>
      </c>
      <c r="H15" s="62" t="s">
        <v>209</v>
      </c>
      <c r="I15" s="63">
        <f t="shared" ref="I15:AG15" ca="1" si="5">SUM(I7:I14)</f>
        <v>-5.8223169753750449E-2</v>
      </c>
      <c r="J15" s="63">
        <f t="shared" ca="1" si="5"/>
        <v>0.22090201261651621</v>
      </c>
      <c r="K15" s="63">
        <f t="shared" ca="1" si="5"/>
        <v>3.1763600709936433</v>
      </c>
      <c r="L15" s="63">
        <f t="shared" ca="1" si="5"/>
        <v>375.99230232786869</v>
      </c>
      <c r="M15" s="63">
        <f t="shared" ca="1" si="5"/>
        <v>522.70740335504433</v>
      </c>
      <c r="N15" s="63">
        <f t="shared" ca="1" si="5"/>
        <v>493.43280408161979</v>
      </c>
      <c r="O15" s="63">
        <f t="shared" ca="1" si="5"/>
        <v>547.69284164184864</v>
      </c>
      <c r="P15" s="63">
        <f t="shared" ca="1" si="5"/>
        <v>306.0932785412428</v>
      </c>
      <c r="Q15" s="63">
        <f t="shared" ca="1" si="5"/>
        <v>240.65608414909917</v>
      </c>
      <c r="R15" s="63">
        <f t="shared" ca="1" si="5"/>
        <v>187.76963736982643</v>
      </c>
      <c r="S15" s="63">
        <f t="shared" ca="1" si="5"/>
        <v>221.80237258479818</v>
      </c>
      <c r="T15" s="63">
        <f t="shared" ca="1" si="5"/>
        <v>235.33880649716289</v>
      </c>
      <c r="U15" s="63">
        <f t="shared" ca="1" si="5"/>
        <v>241.79923121297642</v>
      </c>
      <c r="V15" s="63">
        <f t="shared" ca="1" si="5"/>
        <v>222.84386623977883</v>
      </c>
      <c r="W15" s="63">
        <f t="shared" ca="1" si="5"/>
        <v>208.35029563796709</v>
      </c>
      <c r="X15" s="63">
        <f t="shared" ca="1" si="5"/>
        <v>242.42624062030509</v>
      </c>
      <c r="Y15" s="63">
        <f t="shared" ca="1" si="5"/>
        <v>212.5121560120659</v>
      </c>
      <c r="Z15" s="63">
        <f t="shared" ca="1" si="5"/>
        <v>247.22610137361497</v>
      </c>
      <c r="AA15" s="63">
        <f t="shared" ca="1" si="5"/>
        <v>203.08382997225979</v>
      </c>
      <c r="AB15" s="63">
        <f t="shared" ca="1" si="5"/>
        <v>226.09761200288006</v>
      </c>
      <c r="AC15" s="63">
        <f t="shared" ca="1" si="5"/>
        <v>208.33659622691616</v>
      </c>
      <c r="AD15" s="63">
        <f t="shared" ca="1" si="5"/>
        <v>259.68252418810175</v>
      </c>
      <c r="AE15" s="63">
        <f t="shared" ca="1" si="5"/>
        <v>217.39744018448582</v>
      </c>
      <c r="AF15" s="63">
        <f t="shared" ca="1" si="5"/>
        <v>200.24701030492946</v>
      </c>
      <c r="AG15" s="63">
        <f t="shared" ca="1" si="5"/>
        <v>201.61153851207655</v>
      </c>
      <c r="AH15"/>
    </row>
    <row r="16" spans="1:34">
      <c r="E16" s="12"/>
      <c r="G16"/>
      <c r="AH16"/>
    </row>
    <row r="17" spans="1:34">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row>
    <row r="18" spans="1:34">
      <c r="H18"/>
      <c r="I18"/>
      <c r="J18"/>
      <c r="K18"/>
      <c r="L18"/>
      <c r="M18"/>
      <c r="N18"/>
      <c r="O18"/>
      <c r="P18"/>
      <c r="Q18"/>
      <c r="R18"/>
      <c r="S18"/>
    </row>
    <row r="19" spans="1:34">
      <c r="H19"/>
      <c r="I19"/>
      <c r="J19"/>
      <c r="K19"/>
      <c r="L19"/>
      <c r="M19"/>
      <c r="N19"/>
      <c r="O19"/>
      <c r="P19"/>
      <c r="Q19"/>
      <c r="R19"/>
      <c r="S19"/>
    </row>
    <row r="20" spans="1:34">
      <c r="H20"/>
      <c r="I20"/>
      <c r="J20"/>
      <c r="K20"/>
      <c r="L20"/>
      <c r="M20"/>
      <c r="N20"/>
      <c r="O20"/>
      <c r="P20"/>
      <c r="Q20"/>
      <c r="R20"/>
      <c r="S20"/>
    </row>
    <row r="21" spans="1:34">
      <c r="H21"/>
      <c r="I21"/>
      <c r="J21"/>
      <c r="K21"/>
      <c r="L21"/>
      <c r="M21"/>
      <c r="N21"/>
      <c r="O21"/>
      <c r="P21"/>
      <c r="Q21"/>
      <c r="R21"/>
      <c r="S21"/>
    </row>
    <row r="22" spans="1:34">
      <c r="H22"/>
      <c r="I22"/>
      <c r="J22"/>
      <c r="K22"/>
      <c r="L22"/>
      <c r="M22"/>
      <c r="N22"/>
      <c r="O22"/>
      <c r="P22"/>
      <c r="Q22"/>
      <c r="R22"/>
      <c r="S22"/>
    </row>
    <row r="24" spans="1:34" ht="23.25">
      <c r="A24" s="60" t="str">
        <f xml:space="preserve"> B4&amp; " discounted market benefits by year (cumulative)"</f>
        <v>NEM discounted market benefits by year (cumulative)</v>
      </c>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row>
    <row r="25" spans="1:34">
      <c r="A25" s="11"/>
      <c r="B25"/>
    </row>
    <row r="27" spans="1:34">
      <c r="G27"/>
      <c r="H27" s="6" t="s">
        <v>247</v>
      </c>
      <c r="I27" s="7" t="s">
        <v>28</v>
      </c>
      <c r="J27" s="7" t="s">
        <v>29</v>
      </c>
      <c r="K27" s="7" t="s">
        <v>30</v>
      </c>
      <c r="L27" s="7" t="s">
        <v>31</v>
      </c>
      <c r="M27" s="7" t="s">
        <v>32</v>
      </c>
      <c r="N27" s="7" t="s">
        <v>33</v>
      </c>
      <c r="O27" s="7" t="s">
        <v>34</v>
      </c>
      <c r="P27" s="7" t="s">
        <v>35</v>
      </c>
      <c r="Q27" s="7" t="s">
        <v>36</v>
      </c>
      <c r="R27" s="7" t="s">
        <v>37</v>
      </c>
      <c r="S27" s="7" t="s">
        <v>38</v>
      </c>
      <c r="T27" s="7" t="s">
        <v>39</v>
      </c>
      <c r="U27" s="7" t="s">
        <v>40</v>
      </c>
      <c r="V27" s="7" t="s">
        <v>41</v>
      </c>
      <c r="W27" s="7" t="s">
        <v>42</v>
      </c>
      <c r="X27" s="7" t="s">
        <v>43</v>
      </c>
      <c r="Y27" s="7" t="s">
        <v>69</v>
      </c>
      <c r="Z27" s="7" t="s">
        <v>70</v>
      </c>
      <c r="AA27" s="7" t="s">
        <v>71</v>
      </c>
      <c r="AB27" s="7" t="s">
        <v>72</v>
      </c>
      <c r="AC27" s="7" t="s">
        <v>87</v>
      </c>
      <c r="AD27" s="7" t="s">
        <v>88</v>
      </c>
      <c r="AE27" s="7" t="s">
        <v>91</v>
      </c>
      <c r="AF27" s="7" t="s">
        <v>92</v>
      </c>
      <c r="AG27" s="7" t="s">
        <v>215</v>
      </c>
      <c r="AH27"/>
    </row>
    <row r="28" spans="1:34">
      <c r="E28" s="12" t="s">
        <v>76</v>
      </c>
      <c r="H28" s="13" t="s">
        <v>183</v>
      </c>
      <c r="I28" s="29">
        <f ca="1">(SUMIFS(OFFSET(INDIRECT("'"&amp;$E$1 &amp; "_"&amp;$E28 &amp; " Cost'!C:C"), 0, I$1), INDIRECT("'"&amp;$E$1 &amp; "_"&amp;$E28 &amp; " Cost'!A:A"), $B$4)-SUMIFS(OFFSET(INDIRECT("'"&amp;$C$1 &amp; "_"&amp;$E28 &amp; " Cost'!C:C"), 0, I$1), INDIRECT("'"&amp;$C$1 &amp; "_"&amp;$E28 &amp; " Cost'!A:A"), $B$4))/1000</f>
        <v>0.11262860566092422</v>
      </c>
      <c r="J28" s="29">
        <f t="shared" ref="J28:AG28" ca="1" si="6">I28+(SUMIFS(OFFSET(INDIRECT("'"&amp;$E$1 &amp; "_"&amp;$E7 &amp; " Cost'!C:C"), 0, J$1), INDIRECT("'"&amp;$E$1 &amp; "_"&amp;$E7 &amp; " Cost'!A:A"), $B$4)-SUMIFS(OFFSET(INDIRECT("'"&amp;$C$1 &amp; "_"&amp;$E7 &amp; " Cost'!C:C"), 0, J$1), INDIRECT("'"&amp;$C$1 &amp; "_"&amp;$E7 &amp; " Cost'!A:A"), $B$4))/1000</f>
        <v>-4.5174118582958478</v>
      </c>
      <c r="K28" s="29">
        <f t="shared" ca="1" si="6"/>
        <v>15.599287026576174</v>
      </c>
      <c r="L28" s="29">
        <f t="shared" ca="1" si="6"/>
        <v>400.99830494284856</v>
      </c>
      <c r="M28" s="29">
        <f t="shared" ca="1" si="6"/>
        <v>761.18430602044748</v>
      </c>
      <c r="N28" s="29">
        <f t="shared" ca="1" si="6"/>
        <v>1098.6977092254212</v>
      </c>
      <c r="O28" s="29">
        <f t="shared" ca="1" si="6"/>
        <v>1413.2398071691766</v>
      </c>
      <c r="P28" s="29">
        <f t="shared" ca="1" si="6"/>
        <v>1588.2014958129441</v>
      </c>
      <c r="Q28" s="29">
        <f t="shared" ca="1" si="6"/>
        <v>1702.730921163356</v>
      </c>
      <c r="R28" s="29">
        <f t="shared" ca="1" si="6"/>
        <v>1810.0510735253954</v>
      </c>
      <c r="S28" s="29">
        <f t="shared" ca="1" si="6"/>
        <v>1929.3340228598174</v>
      </c>
      <c r="T28" s="29">
        <f t="shared" ca="1" si="6"/>
        <v>2039.4351962667117</v>
      </c>
      <c r="U28" s="29">
        <f t="shared" ca="1" si="6"/>
        <v>2141.0492865607134</v>
      </c>
      <c r="V28" s="29">
        <f t="shared" ca="1" si="6"/>
        <v>2235.068238962871</v>
      </c>
      <c r="W28" s="29">
        <f t="shared" ca="1" si="6"/>
        <v>2322.6882221339706</v>
      </c>
      <c r="X28" s="29">
        <f t="shared" ca="1" si="6"/>
        <v>2454.0304655994396</v>
      </c>
      <c r="Y28" s="29">
        <f t="shared" ca="1" si="6"/>
        <v>2555.8677891256648</v>
      </c>
      <c r="Z28" s="29">
        <f t="shared" ca="1" si="6"/>
        <v>2682.3979124125203</v>
      </c>
      <c r="AA28" s="29">
        <f t="shared" ca="1" si="6"/>
        <v>2805.8274159165471</v>
      </c>
      <c r="AB28" s="29">
        <f t="shared" ca="1" si="6"/>
        <v>2949.6298315558793</v>
      </c>
      <c r="AC28" s="29">
        <f t="shared" ca="1" si="6"/>
        <v>3079.1511926563844</v>
      </c>
      <c r="AD28" s="29">
        <f t="shared" ca="1" si="6"/>
        <v>3221.9061556481397</v>
      </c>
      <c r="AE28" s="29">
        <f t="shared" ca="1" si="6"/>
        <v>3351.79953692254</v>
      </c>
      <c r="AF28" s="29">
        <f t="shared" ca="1" si="6"/>
        <v>3445.6127115143422</v>
      </c>
      <c r="AG28" s="29">
        <f t="shared" ca="1" si="6"/>
        <v>3545.5687991172845</v>
      </c>
    </row>
    <row r="29" spans="1:34">
      <c r="E29" s="12" t="str">
        <f>H29</f>
        <v>FOM</v>
      </c>
      <c r="H29" s="13" t="s">
        <v>18</v>
      </c>
      <c r="I29" s="29">
        <f t="shared" ref="I29:I35" ca="1" si="7">(SUMIFS(OFFSET(INDIRECT("'"&amp;$E$1 &amp; "_"&amp;$E29 &amp; " Cost'!C:C"), 0, I$1), INDIRECT("'"&amp;$E$1 &amp; "_"&amp;$E29 &amp; " Cost'!A:A"), $B$4)-SUMIFS(OFFSET(INDIRECT("'"&amp;$C$1 &amp; "_"&amp;$E29 &amp; " Cost'!C:C"), 0, I$1), INDIRECT("'"&amp;$C$1 &amp; "_"&amp;$E29 &amp; " Cost'!A:A"), $B$4))/1000</f>
        <v>3.6183880782555207E-3</v>
      </c>
      <c r="J29" s="29">
        <f t="shared" ref="J29:AG29" ca="1" si="8">I29+(SUMIFS(OFFSET(INDIRECT("'"&amp;$E$1 &amp; "_"&amp;$E8 &amp; " Cost'!C:C"), 0, J$1), INDIRECT("'"&amp;$E$1 &amp; "_"&amp;$E8 &amp; " Cost'!A:A"), $B$4)-SUMIFS(OFFSET(INDIRECT("'"&amp;$C$1 &amp; "_"&amp;$E8 &amp; " Cost'!C:C"), 0, J$1), INDIRECT("'"&amp;$C$1 &amp; "_"&amp;$E8 &amp; " Cost'!A:A"), $B$4))/1000</f>
        <v>-0.49847130513459703</v>
      </c>
      <c r="K29" s="29">
        <f t="shared" ca="1" si="8"/>
        <v>2.8128278554631616</v>
      </c>
      <c r="L29" s="29">
        <f t="shared" ca="1" si="8"/>
        <v>103.24298645524894</v>
      </c>
      <c r="M29" s="29">
        <f t="shared" ca="1" si="8"/>
        <v>197.10294811634259</v>
      </c>
      <c r="N29" s="29">
        <f t="shared" ca="1" si="8"/>
        <v>285.05471437883733</v>
      </c>
      <c r="O29" s="29">
        <f t="shared" ca="1" si="8"/>
        <v>367.02044557092609</v>
      </c>
      <c r="P29" s="29">
        <f t="shared" ca="1" si="8"/>
        <v>413.52385158972226</v>
      </c>
      <c r="Q29" s="29">
        <f t="shared" ca="1" si="8"/>
        <v>445.62940228243724</v>
      </c>
      <c r="R29" s="29">
        <f t="shared" ca="1" si="8"/>
        <v>474.77603693079578</v>
      </c>
      <c r="S29" s="29">
        <f t="shared" ca="1" si="8"/>
        <v>509.40300416342313</v>
      </c>
      <c r="T29" s="29">
        <f t="shared" ca="1" si="8"/>
        <v>541.53565337498082</v>
      </c>
      <c r="U29" s="29">
        <f t="shared" ca="1" si="8"/>
        <v>571.35214569658945</v>
      </c>
      <c r="V29" s="29">
        <f t="shared" ca="1" si="8"/>
        <v>599.09123620422838</v>
      </c>
      <c r="W29" s="29">
        <f t="shared" ca="1" si="8"/>
        <v>623.23028218549609</v>
      </c>
      <c r="X29" s="29">
        <f t="shared" ca="1" si="8"/>
        <v>652.27391954468567</v>
      </c>
      <c r="Y29" s="29">
        <f t="shared" ca="1" si="8"/>
        <v>674.03742880647212</v>
      </c>
      <c r="Z29" s="29">
        <f t="shared" ca="1" si="8"/>
        <v>693.7246730777872</v>
      </c>
      <c r="AA29" s="29">
        <f t="shared" ca="1" si="8"/>
        <v>711.77079007853388</v>
      </c>
      <c r="AB29" s="29">
        <f t="shared" ca="1" si="8"/>
        <v>732.60099679095254</v>
      </c>
      <c r="AC29" s="29">
        <f t="shared" ca="1" si="8"/>
        <v>752.50148589480045</v>
      </c>
      <c r="AD29" s="29">
        <f t="shared" ca="1" si="8"/>
        <v>764.6435614834553</v>
      </c>
      <c r="AE29" s="29">
        <f t="shared" ca="1" si="8"/>
        <v>776.43831610816551</v>
      </c>
      <c r="AF29" s="29">
        <f t="shared" ca="1" si="8"/>
        <v>786.93518299029233</v>
      </c>
      <c r="AG29" s="29">
        <f t="shared" ca="1" si="8"/>
        <v>797.42133799603914</v>
      </c>
    </row>
    <row r="30" spans="1:34">
      <c r="E30" s="12" t="str">
        <f>H30</f>
        <v>Fuel</v>
      </c>
      <c r="H30" s="13" t="s">
        <v>19</v>
      </c>
      <c r="I30" s="29">
        <f t="shared" ca="1" si="7"/>
        <v>-0.16585060842242091</v>
      </c>
      <c r="J30" s="29">
        <f t="shared" ref="J30:AG30" ca="1" si="9">I30+(SUMIFS(OFFSET(INDIRECT("'"&amp;$E$1 &amp; "_"&amp;$E9 &amp; " Cost'!C:C"), 0, J$1), INDIRECT("'"&amp;$E$1 &amp; "_"&amp;$E9 &amp; " Cost'!A:A"), $B$4)-SUMIFS(OFFSET(INDIRECT("'"&amp;$C$1 &amp; "_"&amp;$E9 &amp; " Cost'!C:C"), 0, J$1), INDIRECT("'"&amp;$C$1 &amp; "_"&amp;$E9 &amp; " Cost'!A:A"), $B$4))/1000</f>
        <v>4.3924649813771248</v>
      </c>
      <c r="K30" s="29">
        <f t="shared" ca="1" si="9"/>
        <v>-13.334707176648546</v>
      </c>
      <c r="L30" s="29">
        <f t="shared" ca="1" si="9"/>
        <v>-81.748542329521158</v>
      </c>
      <c r="M30" s="29">
        <f t="shared" ca="1" si="9"/>
        <v>-7.7980242318247406E-2</v>
      </c>
      <c r="N30" s="29">
        <f t="shared" ca="1" si="9"/>
        <v>75.603190669329834</v>
      </c>
      <c r="O30" s="29">
        <f t="shared" ca="1" si="9"/>
        <v>155.35760862947978</v>
      </c>
      <c r="P30" s="29">
        <f t="shared" ca="1" si="9"/>
        <v>245.36931200497332</v>
      </c>
      <c r="Q30" s="29">
        <f t="shared" ca="1" si="9"/>
        <v>339.9858155160764</v>
      </c>
      <c r="R30" s="29">
        <f t="shared" ca="1" si="9"/>
        <v>393.95897445977062</v>
      </c>
      <c r="S30" s="29">
        <f t="shared" ca="1" si="9"/>
        <v>463.77849644208698</v>
      </c>
      <c r="T30" s="29">
        <f t="shared" ca="1" si="9"/>
        <v>561.26720976714967</v>
      </c>
      <c r="U30" s="29">
        <f t="shared" ca="1" si="9"/>
        <v>671.51768489011806</v>
      </c>
      <c r="V30" s="29">
        <f t="shared" ca="1" si="9"/>
        <v>770.26129465191696</v>
      </c>
      <c r="W30" s="29">
        <f t="shared" ca="1" si="9"/>
        <v>866.80394105041842</v>
      </c>
      <c r="X30" s="29">
        <f t="shared" ca="1" si="9"/>
        <v>933.76813004549933</v>
      </c>
      <c r="Y30" s="29">
        <f t="shared" ca="1" si="9"/>
        <v>1033.3055001244713</v>
      </c>
      <c r="Z30" s="29">
        <f t="shared" ca="1" si="9"/>
        <v>1143.1672982020916</v>
      </c>
      <c r="AA30" s="29">
        <f t="shared" ca="1" si="9"/>
        <v>1221.2775806552036</v>
      </c>
      <c r="AB30" s="29">
        <f t="shared" ca="1" si="9"/>
        <v>1291.1149951161779</v>
      </c>
      <c r="AC30" s="29">
        <f t="shared" ca="1" si="9"/>
        <v>1362.0138117179499</v>
      </c>
      <c r="AD30" s="29">
        <f t="shared" ca="1" si="9"/>
        <v>1474.4368957984921</v>
      </c>
      <c r="AE30" s="29">
        <f t="shared" ca="1" si="9"/>
        <v>1557.884776911498</v>
      </c>
      <c r="AF30" s="29">
        <f t="shared" ca="1" si="9"/>
        <v>1659.3508726868313</v>
      </c>
      <c r="AG30" s="29">
        <f t="shared" ca="1" si="9"/>
        <v>1755.5439788351805</v>
      </c>
    </row>
    <row r="31" spans="1:34">
      <c r="E31" s="12" t="str">
        <f>H31</f>
        <v>VOM</v>
      </c>
      <c r="H31" s="13" t="s">
        <v>17</v>
      </c>
      <c r="I31" s="29">
        <f t="shared" ca="1" si="7"/>
        <v>-1.2387931445264257E-2</v>
      </c>
      <c r="J31" s="29">
        <f t="shared" ref="J31:AG31" ca="1" si="10">I31+(SUMIFS(OFFSET(INDIRECT("'"&amp;$E$1 &amp; "_"&amp;$E10 &amp; " Cost'!C:C"), 0, J$1), INDIRECT("'"&amp;$E$1 &amp; "_"&amp;$E10 &amp; " Cost'!A:A"), $B$4)-SUMIFS(OFFSET(INDIRECT("'"&amp;$C$1 &amp; "_"&amp;$E10 &amp; " Cost'!C:C"), 0, J$1), INDIRECT("'"&amp;$C$1 &amp; "_"&amp;$E10 &amp; " Cost'!A:A"), $B$4))/1000</f>
        <v>0.44030381285503972</v>
      </c>
      <c r="K31" s="29">
        <f t="shared" ca="1" si="10"/>
        <v>-1.7553988621790193</v>
      </c>
      <c r="L31" s="29">
        <f t="shared" ca="1" si="10"/>
        <v>-13.225710017709702</v>
      </c>
      <c r="M31" s="29">
        <f t="shared" ca="1" si="10"/>
        <v>-23.981427593269736</v>
      </c>
      <c r="N31" s="29">
        <f t="shared" ca="1" si="10"/>
        <v>-29.365256743299661</v>
      </c>
      <c r="O31" s="29">
        <f t="shared" ca="1" si="10"/>
        <v>-34.161030287531844</v>
      </c>
      <c r="P31" s="29">
        <f t="shared" ca="1" si="10"/>
        <v>-36.039182378402849</v>
      </c>
      <c r="Q31" s="29">
        <f t="shared" ca="1" si="10"/>
        <v>-34.431725298238767</v>
      </c>
      <c r="R31" s="29">
        <f t="shared" ca="1" si="10"/>
        <v>-35.202271334651506</v>
      </c>
      <c r="S31" s="29">
        <f t="shared" ca="1" si="10"/>
        <v>-34.95486128559682</v>
      </c>
      <c r="T31" s="29">
        <f t="shared" ca="1" si="10"/>
        <v>-33.488419802711078</v>
      </c>
      <c r="U31" s="29">
        <f t="shared" ca="1" si="10"/>
        <v>-31.334315930432112</v>
      </c>
      <c r="V31" s="29">
        <f t="shared" ca="1" si="10"/>
        <v>-30.497339663728106</v>
      </c>
      <c r="W31" s="29">
        <f t="shared" ca="1" si="10"/>
        <v>-28.463564581930573</v>
      </c>
      <c r="X31" s="29">
        <f t="shared" ca="1" si="10"/>
        <v>-30.278251570011484</v>
      </c>
      <c r="Y31" s="29">
        <f t="shared" ca="1" si="10"/>
        <v>-31.402502574006878</v>
      </c>
      <c r="Z31" s="29">
        <f t="shared" ca="1" si="10"/>
        <v>-31.633311942282944</v>
      </c>
      <c r="AA31" s="29">
        <f t="shared" ca="1" si="10"/>
        <v>-31.245600722764788</v>
      </c>
      <c r="AB31" s="29">
        <f t="shared" ca="1" si="10"/>
        <v>-32.982645050361938</v>
      </c>
      <c r="AC31" s="29">
        <f t="shared" ca="1" si="10"/>
        <v>-34.125136460015256</v>
      </c>
      <c r="AD31" s="29">
        <f t="shared" ca="1" si="10"/>
        <v>-35.603935648589491</v>
      </c>
      <c r="AE31" s="29">
        <f t="shared" ca="1" si="10"/>
        <v>-37.776398583481431</v>
      </c>
      <c r="AF31" s="29">
        <f t="shared" ca="1" si="10"/>
        <v>-37.629827108386813</v>
      </c>
      <c r="AG31" s="29">
        <f t="shared" ca="1" si="10"/>
        <v>-37.658916219340981</v>
      </c>
      <c r="AH31"/>
    </row>
    <row r="32" spans="1:34">
      <c r="E32" s="12" t="str">
        <f>H32</f>
        <v>Rehab</v>
      </c>
      <c r="H32" s="13" t="s">
        <v>44</v>
      </c>
      <c r="I32" s="29">
        <f t="shared" ca="1" si="7"/>
        <v>0</v>
      </c>
      <c r="J32" s="29">
        <f t="shared" ref="J32:AG32" ca="1" si="11">I32+(SUMIFS(OFFSET(INDIRECT("'"&amp;$E$1 &amp; "_"&amp;$E11 &amp; " Cost'!C:C"), 0, J$1), INDIRECT("'"&amp;$E$1 &amp; "_"&amp;$E11 &amp; " Cost'!A:A"), $B$4)-SUMIFS(OFFSET(INDIRECT("'"&amp;$C$1 &amp; "_"&amp;$E11 &amp; " Cost'!C:C"), 0, J$1), INDIRECT("'"&amp;$C$1 &amp; "_"&amp;$E11 &amp; " Cost'!A:A"), $B$4))/1000</f>
        <v>7.5867427329012016E-8</v>
      </c>
      <c r="K32" s="29">
        <f t="shared" ca="1" si="11"/>
        <v>2.3811443152115787E-2</v>
      </c>
      <c r="L32" s="29">
        <f t="shared" ca="1" si="11"/>
        <v>-23.13663768293711</v>
      </c>
      <c r="M32" s="29">
        <f t="shared" ca="1" si="11"/>
        <v>-23.13663768293711</v>
      </c>
      <c r="N32" s="29">
        <f t="shared" ca="1" si="11"/>
        <v>-23.136637669093606</v>
      </c>
      <c r="O32" s="29">
        <f t="shared" ca="1" si="11"/>
        <v>-23.136637669093606</v>
      </c>
      <c r="P32" s="29">
        <f t="shared" ca="1" si="11"/>
        <v>-23.136637669093606</v>
      </c>
      <c r="Q32" s="29">
        <f t="shared" ca="1" si="11"/>
        <v>-23.136648151769208</v>
      </c>
      <c r="R32" s="29">
        <f t="shared" ca="1" si="11"/>
        <v>-23.136648151769208</v>
      </c>
      <c r="S32" s="29">
        <f t="shared" ca="1" si="11"/>
        <v>-23.136648151769208</v>
      </c>
      <c r="T32" s="29">
        <f t="shared" ca="1" si="11"/>
        <v>-23.136648151769208</v>
      </c>
      <c r="U32" s="29">
        <f t="shared" ca="1" si="11"/>
        <v>-23.136648151769208</v>
      </c>
      <c r="V32" s="29">
        <f t="shared" ca="1" si="11"/>
        <v>-23.136648151769208</v>
      </c>
      <c r="W32" s="29">
        <f t="shared" ca="1" si="11"/>
        <v>-23.136648151769208</v>
      </c>
      <c r="X32" s="29">
        <f t="shared" ca="1" si="11"/>
        <v>-23.136648151769208</v>
      </c>
      <c r="Y32" s="29">
        <f t="shared" ca="1" si="11"/>
        <v>-23.136648151769208</v>
      </c>
      <c r="Z32" s="29">
        <f t="shared" ca="1" si="11"/>
        <v>-23.136648151769208</v>
      </c>
      <c r="AA32" s="29">
        <f t="shared" ca="1" si="11"/>
        <v>-23.136648151769208</v>
      </c>
      <c r="AB32" s="29">
        <f t="shared" ca="1" si="11"/>
        <v>-23.136648151769208</v>
      </c>
      <c r="AC32" s="29">
        <f t="shared" ca="1" si="11"/>
        <v>-23.136648151769208</v>
      </c>
      <c r="AD32" s="29">
        <f t="shared" ca="1" si="11"/>
        <v>-23.136648151769208</v>
      </c>
      <c r="AE32" s="29">
        <f t="shared" ca="1" si="11"/>
        <v>-23.136648151769208</v>
      </c>
      <c r="AF32" s="29">
        <f t="shared" ca="1" si="11"/>
        <v>-23.136648151769208</v>
      </c>
      <c r="AG32" s="29">
        <f t="shared" ca="1" si="11"/>
        <v>-23.136648151769208</v>
      </c>
      <c r="AH32"/>
    </row>
    <row r="33" spans="1:34">
      <c r="E33" s="12" t="s">
        <v>78</v>
      </c>
      <c r="H33" s="13" t="s">
        <v>68</v>
      </c>
      <c r="I33" s="29">
        <f t="shared" ca="1" si="7"/>
        <v>3.774115218700416E-3</v>
      </c>
      <c r="J33" s="29">
        <f t="shared" ref="J33:AG33" ca="1" si="12">I33+(SUMIFS(OFFSET(INDIRECT("'"&amp;$E$1 &amp; "_"&amp;$E12 &amp; " Cost'!C:C"), 0, J$1), INDIRECT("'"&amp;$E$1 &amp; "_"&amp;$E12 &amp; " Cost'!A:A"), $B$4)-SUMIFS(OFFSET(INDIRECT("'"&amp;$C$1 &amp; "_"&amp;$E12 &amp; " Cost'!C:C"), 0, J$1), INDIRECT("'"&amp;$C$1 &amp; "_"&amp;$E12 &amp; " Cost'!A:A"), $B$4))/1000</f>
        <v>0.25486584544441615</v>
      </c>
      <c r="K33" s="29">
        <f t="shared" ca="1" si="12"/>
        <v>-9.7716306088681038E-2</v>
      </c>
      <c r="L33" s="29">
        <f t="shared" ca="1" si="12"/>
        <v>-1.5996310133205403</v>
      </c>
      <c r="M33" s="29">
        <f t="shared" ca="1" si="12"/>
        <v>-3.1514455685969658</v>
      </c>
      <c r="N33" s="29">
        <f t="shared" ca="1" si="12"/>
        <v>-4.6448627741977759</v>
      </c>
      <c r="O33" s="29">
        <f t="shared" ca="1" si="12"/>
        <v>-6.0433515115754783</v>
      </c>
      <c r="P33" s="29">
        <f t="shared" ca="1" si="12"/>
        <v>-7.3503502704756691</v>
      </c>
      <c r="Q33" s="29">
        <f t="shared" ca="1" si="12"/>
        <v>-8.5718443725466908</v>
      </c>
      <c r="R33" s="29">
        <f t="shared" ca="1" si="12"/>
        <v>-9.7164491195149001</v>
      </c>
      <c r="S33" s="29">
        <f t="shared" ca="1" si="12"/>
        <v>-10.913009369240218</v>
      </c>
      <c r="T33" s="29">
        <f t="shared" ca="1" si="12"/>
        <v>-12.079853759214135</v>
      </c>
      <c r="U33" s="29">
        <f t="shared" ca="1" si="12"/>
        <v>-13.264556384332934</v>
      </c>
      <c r="V33" s="29">
        <f t="shared" ca="1" si="12"/>
        <v>-14.417583350542742</v>
      </c>
      <c r="W33" s="29">
        <f t="shared" ca="1" si="12"/>
        <v>-15.845185263721733</v>
      </c>
      <c r="X33" s="29">
        <f t="shared" ca="1" si="12"/>
        <v>-19.31273167009665</v>
      </c>
      <c r="Y33" s="29">
        <f t="shared" ca="1" si="12"/>
        <v>-26.508251387599515</v>
      </c>
      <c r="Z33" s="29">
        <f t="shared" ca="1" si="12"/>
        <v>-33.2978292210408</v>
      </c>
      <c r="AA33" s="29">
        <f t="shared" ca="1" si="12"/>
        <v>-39.625206739749494</v>
      </c>
      <c r="AB33" s="29">
        <f t="shared" ca="1" si="12"/>
        <v>-45.776981372234232</v>
      </c>
      <c r="AC33" s="29">
        <f t="shared" ca="1" si="12"/>
        <v>-51.727598371296558</v>
      </c>
      <c r="AD33" s="29">
        <f t="shared" ca="1" si="12"/>
        <v>-57.709227278539622</v>
      </c>
      <c r="AE33" s="29">
        <f t="shared" ca="1" si="12"/>
        <v>-63.286148658425901</v>
      </c>
      <c r="AF33" s="29">
        <f t="shared" ca="1" si="12"/>
        <v>-68.661178889328255</v>
      </c>
      <c r="AG33" s="29">
        <f t="shared" ca="1" si="12"/>
        <v>-73.501637751527923</v>
      </c>
      <c r="AH33"/>
    </row>
    <row r="34" spans="1:34">
      <c r="E34" s="12" t="s">
        <v>80</v>
      </c>
      <c r="H34" s="13" t="s">
        <v>6</v>
      </c>
      <c r="I34" s="29">
        <f t="shared" ca="1" si="7"/>
        <v>-5.738843945437111E-6</v>
      </c>
      <c r="J34" s="29">
        <f t="shared" ref="J34:AG34" ca="1" si="13">I34+(SUMIFS(OFFSET(INDIRECT("'"&amp;$E$1 &amp; "_"&amp;$E13 &amp; " Cost'!C:C"), 0, J$1), INDIRECT("'"&amp;$E$1 &amp; "_"&amp;$E13 &amp; " Cost'!A:A"), $B$4)-SUMIFS(OFFSET(INDIRECT("'"&amp;$C$1 &amp; "_"&amp;$E13 &amp; " Cost'!C:C"), 0, J$1), INDIRECT("'"&amp;$C$1 &amp; "_"&amp;$E13 &amp; " Cost'!A:A"), $B$4))/1000</f>
        <v>9.0927290749202264E-2</v>
      </c>
      <c r="K34" s="29">
        <f t="shared" ca="1" si="13"/>
        <v>9.093493358120236E-2</v>
      </c>
      <c r="L34" s="29">
        <f t="shared" ca="1" si="13"/>
        <v>-4.9083385348838764</v>
      </c>
      <c r="M34" s="29">
        <f t="shared" ca="1" si="13"/>
        <v>-4.9083295848985014</v>
      </c>
      <c r="N34" s="29">
        <f t="shared" ca="1" si="13"/>
        <v>-4.9083205786081692</v>
      </c>
      <c r="O34" s="29">
        <f t="shared" ca="1" si="13"/>
        <v>73.56094790685637</v>
      </c>
      <c r="P34" s="29">
        <f t="shared" ca="1" si="13"/>
        <v>72.274201601813161</v>
      </c>
      <c r="Q34" s="29">
        <f t="shared" ca="1" si="13"/>
        <v>72.182400667265014</v>
      </c>
      <c r="R34" s="29">
        <f t="shared" ca="1" si="13"/>
        <v>72.177300264080301</v>
      </c>
      <c r="S34" s="29">
        <f t="shared" ca="1" si="13"/>
        <v>72.124967892183292</v>
      </c>
      <c r="T34" s="29">
        <f t="shared" ca="1" si="13"/>
        <v>68.298983388919709</v>
      </c>
      <c r="U34" s="29">
        <f t="shared" ca="1" si="13"/>
        <v>68.244954197357316</v>
      </c>
      <c r="V34" s="29">
        <f t="shared" ca="1" si="13"/>
        <v>71.555043204246346</v>
      </c>
      <c r="W34" s="29">
        <f t="shared" ca="1" si="13"/>
        <v>71.552653188725955</v>
      </c>
      <c r="X34" s="29">
        <f t="shared" ca="1" si="13"/>
        <v>92.298654200747649</v>
      </c>
      <c r="Y34" s="29">
        <f t="shared" ca="1" si="13"/>
        <v>90.189013656328228</v>
      </c>
      <c r="Z34" s="29">
        <f t="shared" ca="1" si="13"/>
        <v>88.444103171369747</v>
      </c>
      <c r="AA34" s="29">
        <f t="shared" ca="1" si="13"/>
        <v>77.952980270934844</v>
      </c>
      <c r="AB34" s="29">
        <f t="shared" ca="1" si="13"/>
        <v>77.649688353171754</v>
      </c>
      <c r="AC34" s="29">
        <f t="shared" ca="1" si="13"/>
        <v>72.954959828678469</v>
      </c>
      <c r="AD34" s="29">
        <f t="shared" ca="1" si="13"/>
        <v>72.936545487645006</v>
      </c>
      <c r="AE34" s="29">
        <f t="shared" ca="1" si="13"/>
        <v>73.025920602792652</v>
      </c>
      <c r="AF34" s="29">
        <f t="shared" ca="1" si="13"/>
        <v>72.835384833867764</v>
      </c>
      <c r="AG34" s="29">
        <f t="shared" ca="1" si="13"/>
        <v>72.729274267259939</v>
      </c>
      <c r="AH34"/>
    </row>
    <row r="35" spans="1:34">
      <c r="E35" s="12" t="str">
        <f>H35</f>
        <v>SyncCon</v>
      </c>
      <c r="H35" s="13" t="s">
        <v>260</v>
      </c>
      <c r="I35" s="29">
        <f t="shared" ca="1" si="7"/>
        <v>0</v>
      </c>
      <c r="J35" s="29">
        <f t="shared" ref="J35:AG35" ca="1" si="14">I35+(SUMIFS(OFFSET(INDIRECT("'"&amp;$E$1 &amp; "_"&amp;$E14 &amp; " Cost'!C:C"), 0, J$1), INDIRECT("'"&amp;$E$1 &amp; "_"&amp;$E14 &amp; " Cost'!A:A"), $B$4)-SUMIFS(OFFSET(INDIRECT("'"&amp;$C$1 &amp; "_"&amp;$E14 &amp; " Cost'!C:C"), 0, J$1), INDIRECT("'"&amp;$C$1 &amp; "_"&amp;$E14 &amp; " Cost'!A:A"), $B$4))/1000</f>
        <v>0</v>
      </c>
      <c r="K35" s="29">
        <f t="shared" ca="1" si="14"/>
        <v>0</v>
      </c>
      <c r="L35" s="29">
        <f t="shared" ca="1" si="14"/>
        <v>-0.29109057800000016</v>
      </c>
      <c r="M35" s="29">
        <f t="shared" ca="1" si="14"/>
        <v>-0.99268886800000034</v>
      </c>
      <c r="N35" s="29">
        <f t="shared" ca="1" si="14"/>
        <v>-1.8289878300000004</v>
      </c>
      <c r="O35" s="29">
        <f t="shared" ca="1" si="14"/>
        <v>-2.6733994880000007</v>
      </c>
      <c r="P35" s="29">
        <f t="shared" ca="1" si="14"/>
        <v>-3.5850218300000005</v>
      </c>
      <c r="Q35" s="29">
        <f t="shared" ca="1" si="14"/>
        <v>-4.4745687960000007</v>
      </c>
      <c r="R35" s="29">
        <f t="shared" ca="1" si="14"/>
        <v>-5.2246261937000007</v>
      </c>
      <c r="S35" s="29">
        <f t="shared" ca="1" si="14"/>
        <v>-6.1502095857000008</v>
      </c>
      <c r="T35" s="29">
        <f t="shared" ca="1" si="14"/>
        <v>-7.0075516217000011</v>
      </c>
      <c r="U35" s="29">
        <f t="shared" ca="1" si="14"/>
        <v>-7.8047502029000011</v>
      </c>
      <c r="V35" s="29">
        <f t="shared" ca="1" si="14"/>
        <v>-8.4565749421000014</v>
      </c>
      <c r="W35" s="29">
        <f t="shared" ca="1" si="14"/>
        <v>-9.0117380081000018</v>
      </c>
      <c r="X35" s="29">
        <f t="shared" ca="1" si="14"/>
        <v>-9.3993348251000022</v>
      </c>
      <c r="Y35" s="29">
        <f t="shared" ca="1" si="14"/>
        <v>-9.5959704141000017</v>
      </c>
      <c r="Z35" s="29">
        <f t="shared" ca="1" si="14"/>
        <v>-9.6837369896000016</v>
      </c>
      <c r="AA35" s="29">
        <f t="shared" ca="1" si="14"/>
        <v>-9.755020775600002</v>
      </c>
      <c r="AB35" s="29">
        <f t="shared" ca="1" si="14"/>
        <v>-9.9353347076000027</v>
      </c>
      <c r="AC35" s="29">
        <f t="shared" ca="1" si="14"/>
        <v>-10.131568353600002</v>
      </c>
      <c r="AD35" s="29">
        <f t="shared" ca="1" si="14"/>
        <v>-10.290324389600002</v>
      </c>
      <c r="AE35" s="29">
        <f t="shared" ca="1" si="14"/>
        <v>-10.368892017600002</v>
      </c>
      <c r="AF35" s="29">
        <f t="shared" ca="1" si="14"/>
        <v>-10.479024437200001</v>
      </c>
      <c r="AG35" s="29">
        <f t="shared" ca="1" si="14"/>
        <v>-10.527176142400002</v>
      </c>
      <c r="AH35"/>
    </row>
    <row r="36" spans="1:34">
      <c r="E36" s="12" t="e">
        <f>#REF!</f>
        <v>#REF!</v>
      </c>
      <c r="H36" s="62" t="s">
        <v>85</v>
      </c>
      <c r="I36" s="63">
        <f t="shared" ref="I36:AG36" ca="1" si="15">SUM(I28:I35)</f>
        <v>-5.8223169753750449E-2</v>
      </c>
      <c r="J36" s="63">
        <f t="shared" ca="1" si="15"/>
        <v>0.16267884286276546</v>
      </c>
      <c r="K36" s="63">
        <f t="shared" ca="1" si="15"/>
        <v>3.3390389138564078</v>
      </c>
      <c r="L36" s="63">
        <f t="shared" ca="1" si="15"/>
        <v>379.33134124172506</v>
      </c>
      <c r="M36" s="63">
        <f t="shared" ca="1" si="15"/>
        <v>902.03874459676956</v>
      </c>
      <c r="N36" s="63">
        <f t="shared" ca="1" si="15"/>
        <v>1395.4715486783894</v>
      </c>
      <c r="O36" s="63">
        <f t="shared" ca="1" si="15"/>
        <v>1943.1643903202375</v>
      </c>
      <c r="P36" s="63">
        <f t="shared" ca="1" si="15"/>
        <v>2249.2576688614804</v>
      </c>
      <c r="Q36" s="63">
        <f t="shared" ca="1" si="15"/>
        <v>2489.91375301058</v>
      </c>
      <c r="R36" s="63">
        <f t="shared" ca="1" si="15"/>
        <v>2677.6833903804068</v>
      </c>
      <c r="S36" s="63">
        <f t="shared" ca="1" si="15"/>
        <v>2899.4857629652042</v>
      </c>
      <c r="T36" s="63">
        <f t="shared" ca="1" si="15"/>
        <v>3134.8245694623674</v>
      </c>
      <c r="U36" s="63">
        <f t="shared" ca="1" si="15"/>
        <v>3376.6238006753442</v>
      </c>
      <c r="V36" s="63">
        <f t="shared" ca="1" si="15"/>
        <v>3599.4676669151222</v>
      </c>
      <c r="W36" s="63">
        <f t="shared" ca="1" si="15"/>
        <v>3807.8179625530888</v>
      </c>
      <c r="X36" s="63">
        <f t="shared" ca="1" si="15"/>
        <v>4050.2442031733945</v>
      </c>
      <c r="Y36" s="63">
        <f t="shared" ca="1" si="15"/>
        <v>4262.7563591854614</v>
      </c>
      <c r="Z36" s="63">
        <f t="shared" ca="1" si="15"/>
        <v>4509.9824605590757</v>
      </c>
      <c r="AA36" s="63">
        <f t="shared" ca="1" si="15"/>
        <v>4713.0662905313366</v>
      </c>
      <c r="AB36" s="63">
        <f t="shared" ca="1" si="15"/>
        <v>4939.1639025342165</v>
      </c>
      <c r="AC36" s="63">
        <f t="shared" ca="1" si="15"/>
        <v>5147.5004987611328</v>
      </c>
      <c r="AD36" s="63">
        <f t="shared" ca="1" si="15"/>
        <v>5407.1830229492343</v>
      </c>
      <c r="AE36" s="63">
        <f t="shared" ca="1" si="15"/>
        <v>5624.5804631337187</v>
      </c>
      <c r="AF36" s="63">
        <f t="shared" ca="1" si="15"/>
        <v>5824.8274734386496</v>
      </c>
      <c r="AG36" s="63">
        <f t="shared" ca="1" si="15"/>
        <v>6026.4390119507261</v>
      </c>
      <c r="AH36"/>
    </row>
    <row r="37" spans="1:34">
      <c r="E37" s="12"/>
      <c r="G37"/>
      <c r="AH37"/>
    </row>
    <row r="38" spans="1:34">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row>
    <row r="39" spans="1:34">
      <c r="H39"/>
      <c r="I39"/>
      <c r="J39"/>
      <c r="K39"/>
      <c r="L39"/>
      <c r="M39"/>
      <c r="N39"/>
      <c r="O39"/>
      <c r="P39"/>
      <c r="Q39"/>
      <c r="R39"/>
      <c r="S39"/>
    </row>
    <row r="40" spans="1:34">
      <c r="H40"/>
      <c r="I40"/>
      <c r="J40"/>
      <c r="K40"/>
      <c r="L40"/>
      <c r="M40"/>
      <c r="N40"/>
      <c r="O40"/>
      <c r="P40"/>
      <c r="Q40"/>
      <c r="R40"/>
      <c r="S40"/>
    </row>
    <row r="41" spans="1:34">
      <c r="H41"/>
      <c r="I41"/>
      <c r="J41"/>
      <c r="K41"/>
      <c r="L41"/>
      <c r="M41"/>
      <c r="N41"/>
      <c r="O41"/>
      <c r="P41"/>
      <c r="Q41"/>
      <c r="R41"/>
      <c r="S41"/>
    </row>
    <row r="42" spans="1:34">
      <c r="H42"/>
      <c r="I42"/>
      <c r="J42"/>
      <c r="K42"/>
      <c r="L42"/>
      <c r="M42"/>
      <c r="N42"/>
      <c r="O42"/>
      <c r="P42"/>
      <c r="Q42"/>
      <c r="R42"/>
      <c r="S42"/>
    </row>
    <row r="43" spans="1:34">
      <c r="H43"/>
      <c r="I43"/>
      <c r="J43"/>
      <c r="K43"/>
      <c r="L43"/>
      <c r="M43"/>
      <c r="N43"/>
      <c r="O43"/>
      <c r="P43"/>
      <c r="Q43"/>
      <c r="R43"/>
      <c r="S43"/>
    </row>
    <row r="44" spans="1:34" ht="23.25">
      <c r="A44" s="60" t="s">
        <v>264</v>
      </c>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row>
    <row r="45" spans="1:34">
      <c r="A45" s="11"/>
      <c r="B45"/>
    </row>
    <row r="47" spans="1:34">
      <c r="G47"/>
      <c r="H47" s="6" t="s">
        <v>247</v>
      </c>
      <c r="I47" s="7" t="s">
        <v>28</v>
      </c>
      <c r="J47" s="7" t="s">
        <v>29</v>
      </c>
      <c r="K47" s="7" t="s">
        <v>30</v>
      </c>
      <c r="L47" s="7" t="s">
        <v>31</v>
      </c>
      <c r="M47" s="7" t="s">
        <v>32</v>
      </c>
      <c r="N47" s="7" t="s">
        <v>33</v>
      </c>
      <c r="O47" s="7" t="s">
        <v>34</v>
      </c>
      <c r="P47" s="7" t="s">
        <v>35</v>
      </c>
      <c r="Q47" s="7" t="s">
        <v>36</v>
      </c>
      <c r="R47" s="7" t="s">
        <v>37</v>
      </c>
      <c r="S47" s="7" t="s">
        <v>38</v>
      </c>
      <c r="T47" s="7" t="s">
        <v>39</v>
      </c>
      <c r="U47" s="7" t="s">
        <v>40</v>
      </c>
      <c r="V47" s="7" t="s">
        <v>41</v>
      </c>
      <c r="W47" s="7" t="s">
        <v>42</v>
      </c>
      <c r="X47" s="7" t="s">
        <v>43</v>
      </c>
      <c r="Y47" s="7" t="s">
        <v>69</v>
      </c>
      <c r="Z47" s="7" t="s">
        <v>70</v>
      </c>
      <c r="AA47" s="7" t="s">
        <v>71</v>
      </c>
      <c r="AB47" s="7" t="s">
        <v>72</v>
      </c>
      <c r="AC47" s="7" t="s">
        <v>87</v>
      </c>
      <c r="AD47" s="7" t="s">
        <v>88</v>
      </c>
      <c r="AE47" s="7" t="s">
        <v>91</v>
      </c>
      <c r="AF47" s="7" t="s">
        <v>92</v>
      </c>
      <c r="AG47" s="7" t="s">
        <v>215</v>
      </c>
      <c r="AH47"/>
    </row>
    <row r="48" spans="1:34">
      <c r="E48" s="12" t="str">
        <f>H48</f>
        <v>Emissions</v>
      </c>
      <c r="H48" s="13" t="s">
        <v>211</v>
      </c>
      <c r="I48" s="29">
        <f ca="1">(SUMIFS(OFFSET(INDIRECT("'"&amp;$E$1 &amp; "_"&amp;$E48 &amp; " Cost'!C:C"), 0, I$1), INDIRECT("'"&amp;$E$1 &amp; "_"&amp;$E48 &amp; " Cost'!A:A"), "NEM")-SUMIFS(OFFSET(INDIRECT("'"&amp;$C$1 &amp; "_"&amp;$E48 &amp; " Cost'!C:C"), 0, I$1), INDIRECT("'"&amp;$C$1 &amp; "_"&amp;$E48 &amp; " Cost'!A:A"), "NEM"))/1000</f>
        <v>1.5612366680586711</v>
      </c>
      <c r="J48" s="29">
        <f t="shared" ref="J48:AG48" ca="1" si="16">(SUMIFS(OFFSET(INDIRECT("'"&amp;$E$1 &amp; "_"&amp;$E48 &amp; " Cost'!C:C"), 0, J$1), INDIRECT("'"&amp;$E$1 &amp; "_"&amp;$E48 &amp; " Cost'!A:A"), "NEM")-SUMIFS(OFFSET(INDIRECT("'"&amp;$C$1 &amp; "_"&amp;$E48 &amp; " Cost'!C:C"), 0, J$1), INDIRECT("'"&amp;$C$1 &amp; "_"&amp;$E48 &amp; " Cost'!A:A"), "NEM"))/1000</f>
        <v>1.4712248126259073</v>
      </c>
      <c r="K48" s="29">
        <f t="shared" ca="1" si="16"/>
        <v>7.1154280129950491</v>
      </c>
      <c r="L48" s="29">
        <f t="shared" ca="1" si="16"/>
        <v>46.048796640956311</v>
      </c>
      <c r="M48" s="29">
        <f t="shared" ca="1" si="16"/>
        <v>96.658853883990091</v>
      </c>
      <c r="N48" s="29">
        <f t="shared" ca="1" si="16"/>
        <v>115.72913209196273</v>
      </c>
      <c r="O48" s="29">
        <f t="shared" ca="1" si="16"/>
        <v>140.68210304467985</v>
      </c>
      <c r="P48" s="29">
        <f t="shared" ca="1" si="16"/>
        <v>198.67793044569996</v>
      </c>
      <c r="Q48" s="29">
        <f t="shared" ca="1" si="16"/>
        <v>232.7613777281677</v>
      </c>
      <c r="R48" s="29">
        <f t="shared" ca="1" si="16"/>
        <v>229.11204708380112</v>
      </c>
      <c r="S48" s="29">
        <f t="shared" ca="1" si="16"/>
        <v>235.12988224214897</v>
      </c>
      <c r="T48" s="29">
        <f t="shared" ca="1" si="16"/>
        <v>252.92953421954928</v>
      </c>
      <c r="U48" s="29">
        <f t="shared" ca="1" si="16"/>
        <v>239.67308959528384</v>
      </c>
      <c r="V48" s="29">
        <f t="shared" ca="1" si="16"/>
        <v>207.70155859652533</v>
      </c>
      <c r="W48" s="29">
        <f t="shared" ca="1" si="16"/>
        <v>193.70013489525417</v>
      </c>
      <c r="X48" s="29">
        <f t="shared" ca="1" si="16"/>
        <v>194.59407581856473</v>
      </c>
      <c r="Y48" s="29">
        <f t="shared" ca="1" si="16"/>
        <v>211.40185376907931</v>
      </c>
      <c r="Z48" s="29">
        <f t="shared" ca="1" si="16"/>
        <v>217.2374395362134</v>
      </c>
      <c r="AA48" s="29">
        <f t="shared" ca="1" si="16"/>
        <v>192.05704401915193</v>
      </c>
      <c r="AB48" s="29">
        <f t="shared" ca="1" si="16"/>
        <v>179.83840981933147</v>
      </c>
      <c r="AC48" s="29">
        <f t="shared" ca="1" si="16"/>
        <v>172.91738790770574</v>
      </c>
      <c r="AD48" s="29">
        <f t="shared" ca="1" si="16"/>
        <v>134.64496608303347</v>
      </c>
      <c r="AE48" s="29">
        <f t="shared" ca="1" si="16"/>
        <v>107.54379674318177</v>
      </c>
      <c r="AF48" s="29">
        <f t="shared" ca="1" si="16"/>
        <v>111.48379054503376</v>
      </c>
      <c r="AG48" s="29">
        <f t="shared" ca="1" si="16"/>
        <v>114.42266403852078</v>
      </c>
      <c r="AH48"/>
    </row>
    <row r="49" spans="1:34">
      <c r="E49" s="12" t="e">
        <f>#REF!</f>
        <v>#REF!</v>
      </c>
      <c r="H49"/>
      <c r="I49"/>
      <c r="J49"/>
      <c r="K49"/>
      <c r="L49"/>
      <c r="M49"/>
      <c r="N49"/>
      <c r="O49"/>
      <c r="P49"/>
      <c r="Q49"/>
      <c r="R49"/>
      <c r="S49"/>
      <c r="T49"/>
      <c r="U49"/>
      <c r="V49"/>
      <c r="W49"/>
      <c r="X49"/>
      <c r="Y49"/>
      <c r="Z49"/>
      <c r="AA49"/>
      <c r="AB49"/>
      <c r="AC49"/>
      <c r="AD49"/>
      <c r="AE49"/>
      <c r="AF49"/>
      <c r="AG49"/>
      <c r="AH49"/>
    </row>
    <row r="50" spans="1:34">
      <c r="E50" s="12"/>
      <c r="G50"/>
      <c r="AH50"/>
    </row>
    <row r="51" spans="1:34">
      <c r="E51" s="12"/>
      <c r="G51"/>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6"/>
    </row>
    <row r="52" spans="1:34">
      <c r="H52"/>
      <c r="I52"/>
      <c r="J52"/>
      <c r="K52"/>
      <c r="L52"/>
      <c r="M52"/>
      <c r="N52"/>
      <c r="O52"/>
      <c r="P52"/>
      <c r="Q52"/>
      <c r="R52"/>
      <c r="S52"/>
    </row>
    <row r="53" spans="1:34">
      <c r="H53"/>
      <c r="I53"/>
      <c r="J53"/>
      <c r="K53"/>
      <c r="L53"/>
      <c r="M53"/>
      <c r="N53"/>
      <c r="O53"/>
      <c r="P53"/>
      <c r="Q53"/>
      <c r="R53"/>
      <c r="S53"/>
    </row>
    <row r="54" spans="1:34">
      <c r="H54"/>
      <c r="I54"/>
      <c r="J54"/>
      <c r="K54"/>
      <c r="L54"/>
      <c r="M54"/>
      <c r="N54"/>
      <c r="O54"/>
      <c r="P54"/>
      <c r="Q54"/>
      <c r="R54"/>
      <c r="S54"/>
    </row>
    <row r="55" spans="1:34">
      <c r="H55"/>
      <c r="I55"/>
      <c r="J55"/>
      <c r="K55"/>
      <c r="L55"/>
      <c r="M55"/>
      <c r="N55"/>
      <c r="O55"/>
      <c r="P55"/>
      <c r="Q55"/>
      <c r="R55"/>
      <c r="S55"/>
    </row>
    <row r="56" spans="1:34">
      <c r="H56"/>
      <c r="I56"/>
      <c r="J56"/>
      <c r="K56"/>
      <c r="L56"/>
      <c r="M56"/>
      <c r="N56"/>
      <c r="O56"/>
      <c r="P56"/>
      <c r="Q56"/>
      <c r="R56"/>
      <c r="S56"/>
    </row>
    <row r="60" spans="1:34" ht="23.25">
      <c r="A60" s="60" t="s">
        <v>265</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row>
    <row r="61" spans="1:34">
      <c r="A61" s="11"/>
      <c r="B61"/>
    </row>
    <row r="63" spans="1:34">
      <c r="G63"/>
      <c r="H63" s="6" t="s">
        <v>247</v>
      </c>
      <c r="I63" s="7" t="s">
        <v>28</v>
      </c>
      <c r="J63" s="7" t="s">
        <v>29</v>
      </c>
      <c r="K63" s="7" t="s">
        <v>30</v>
      </c>
      <c r="L63" s="7" t="s">
        <v>31</v>
      </c>
      <c r="M63" s="7" t="s">
        <v>32</v>
      </c>
      <c r="N63" s="7" t="s">
        <v>33</v>
      </c>
      <c r="O63" s="7" t="s">
        <v>34</v>
      </c>
      <c r="P63" s="7" t="s">
        <v>35</v>
      </c>
      <c r="Q63" s="7" t="s">
        <v>36</v>
      </c>
      <c r="R63" s="7" t="s">
        <v>37</v>
      </c>
      <c r="S63" s="7" t="s">
        <v>38</v>
      </c>
      <c r="T63" s="7" t="s">
        <v>39</v>
      </c>
      <c r="U63" s="7" t="s">
        <v>40</v>
      </c>
      <c r="V63" s="7" t="s">
        <v>41</v>
      </c>
      <c r="W63" s="7" t="s">
        <v>42</v>
      </c>
      <c r="X63" s="7" t="s">
        <v>43</v>
      </c>
      <c r="Y63" s="7" t="s">
        <v>69</v>
      </c>
      <c r="Z63" s="7" t="s">
        <v>70</v>
      </c>
      <c r="AA63" s="7" t="s">
        <v>71</v>
      </c>
      <c r="AB63" s="7" t="s">
        <v>72</v>
      </c>
      <c r="AC63" s="7" t="s">
        <v>87</v>
      </c>
      <c r="AD63" s="7" t="s">
        <v>88</v>
      </c>
      <c r="AE63" s="7" t="s">
        <v>91</v>
      </c>
      <c r="AF63" s="7" t="s">
        <v>92</v>
      </c>
      <c r="AG63" s="7" t="s">
        <v>215</v>
      </c>
      <c r="AH63"/>
    </row>
    <row r="64" spans="1:34">
      <c r="E64" s="12" t="str">
        <f>H64</f>
        <v>Emissions</v>
      </c>
      <c r="H64" s="13" t="s">
        <v>211</v>
      </c>
      <c r="I64" s="29">
        <f ca="1">(SUMIFS(OFFSET(INDIRECT("'"&amp;$E$1 &amp; "_"&amp;$E64 &amp; " Cost'!C:C"), 0, I$1), INDIRECT("'"&amp;$E$1 &amp; "_"&amp;$E64 &amp; " Cost'!A:A"), "NEM")-SUMIFS(OFFSET(INDIRECT("'"&amp;$C$1 &amp; "_"&amp;$E64 &amp; " Cost'!C:C"), 0, I$1), INDIRECT("'"&amp;$C$1 &amp; "_"&amp;$E64 &amp; " Cost'!A:A"),"NEM"))/1000</f>
        <v>1.5612366680586711</v>
      </c>
      <c r="J64" s="29">
        <f ca="1">I64+(SUMIFS(OFFSET(INDIRECT("'"&amp;$E$1 &amp; "_"&amp;$E64 &amp; " Cost'!C:C"), 0, J$1), INDIRECT("'"&amp;$E$1 &amp; "_"&amp;$E64 &amp; " Cost'!A:A"), "NEM")-SUMIFS(OFFSET(INDIRECT("'"&amp;$C$1 &amp; "_"&amp;$E64 &amp; " Cost'!C:C"), 0, J$1), INDIRECT("'"&amp;$C$1 &amp; "_"&amp;$E64 &amp; " Cost'!A:A"), "NEM"))/1000</f>
        <v>3.0324614806845784</v>
      </c>
      <c r="K64" s="29">
        <f t="shared" ref="K64:AG64" ca="1" si="17">J64+(SUMIFS(OFFSET(INDIRECT("'"&amp;$E$1 &amp; "_"&amp;$E64 &amp; " Cost'!C:C"), 0, K$1), INDIRECT("'"&amp;$E$1 &amp; "_"&amp;$E64 &amp; " Cost'!A:A"), "NEM")-SUMIFS(OFFSET(INDIRECT("'"&amp;$C$1 &amp; "_"&amp;$E64 &amp; " Cost'!C:C"), 0, K$1), INDIRECT("'"&amp;$C$1 &amp; "_"&amp;$E64 &amp; " Cost'!A:A"), "NEM"))/1000</f>
        <v>10.147889493679628</v>
      </c>
      <c r="L64" s="29">
        <f t="shared" ca="1" si="17"/>
        <v>56.196686134635939</v>
      </c>
      <c r="M64" s="29">
        <f t="shared" ca="1" si="17"/>
        <v>152.85554001862602</v>
      </c>
      <c r="N64" s="29">
        <f t="shared" ca="1" si="17"/>
        <v>268.58467211058871</v>
      </c>
      <c r="O64" s="29">
        <f t="shared" ca="1" si="17"/>
        <v>409.26677515526853</v>
      </c>
      <c r="P64" s="29">
        <f t="shared" ca="1" si="17"/>
        <v>607.94470560096852</v>
      </c>
      <c r="Q64" s="29">
        <f t="shared" ca="1" si="17"/>
        <v>840.70608332913616</v>
      </c>
      <c r="R64" s="29">
        <f t="shared" ca="1" si="17"/>
        <v>1069.8181304129373</v>
      </c>
      <c r="S64" s="29">
        <f t="shared" ca="1" si="17"/>
        <v>1304.9480126550864</v>
      </c>
      <c r="T64" s="29">
        <f t="shared" ca="1" si="17"/>
        <v>1557.8775468746358</v>
      </c>
      <c r="U64" s="29">
        <f t="shared" ca="1" si="17"/>
        <v>1797.5506364699195</v>
      </c>
      <c r="V64" s="29">
        <f t="shared" ca="1" si="17"/>
        <v>2005.2521950664448</v>
      </c>
      <c r="W64" s="29">
        <f t="shared" ca="1" si="17"/>
        <v>2198.952329961699</v>
      </c>
      <c r="X64" s="29">
        <f t="shared" ca="1" si="17"/>
        <v>2393.5464057802637</v>
      </c>
      <c r="Y64" s="29">
        <f t="shared" ca="1" si="17"/>
        <v>2604.9482595493432</v>
      </c>
      <c r="Z64" s="29">
        <f t="shared" ca="1" si="17"/>
        <v>2822.1856990855567</v>
      </c>
      <c r="AA64" s="29">
        <f t="shared" ca="1" si="17"/>
        <v>3014.2427431047086</v>
      </c>
      <c r="AB64" s="29">
        <f t="shared" ca="1" si="17"/>
        <v>3194.08115292404</v>
      </c>
      <c r="AC64" s="29">
        <f t="shared" ca="1" si="17"/>
        <v>3366.9985408317457</v>
      </c>
      <c r="AD64" s="29">
        <f t="shared" ca="1" si="17"/>
        <v>3501.6435069147792</v>
      </c>
      <c r="AE64" s="29">
        <f t="shared" ca="1" si="17"/>
        <v>3609.1873036579609</v>
      </c>
      <c r="AF64" s="29">
        <f t="shared" ca="1" si="17"/>
        <v>3720.6710942029945</v>
      </c>
      <c r="AG64" s="29">
        <f t="shared" ca="1" si="17"/>
        <v>3835.0937582415154</v>
      </c>
      <c r="AH64"/>
    </row>
    <row r="65" spans="1:34">
      <c r="E65" s="12" t="e">
        <f>#REF!</f>
        <v>#REF!</v>
      </c>
      <c r="H65"/>
      <c r="I65"/>
      <c r="J65"/>
      <c r="K65"/>
      <c r="L65"/>
      <c r="M65"/>
      <c r="N65"/>
      <c r="O65"/>
      <c r="P65"/>
      <c r="Q65"/>
      <c r="R65"/>
      <c r="S65"/>
      <c r="T65"/>
      <c r="U65"/>
      <c r="V65"/>
      <c r="W65"/>
      <c r="X65"/>
      <c r="Y65"/>
      <c r="Z65"/>
      <c r="AA65"/>
      <c r="AB65"/>
      <c r="AC65"/>
      <c r="AD65"/>
      <c r="AE65"/>
      <c r="AF65"/>
      <c r="AG65"/>
      <c r="AH65"/>
    </row>
    <row r="66" spans="1:34">
      <c r="E66" s="12"/>
      <c r="G66"/>
      <c r="AH66"/>
    </row>
    <row r="67" spans="1:34">
      <c r="E67" s="12"/>
      <c r="G67"/>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6"/>
    </row>
    <row r="68" spans="1:34">
      <c r="H68"/>
      <c r="I68"/>
      <c r="J68"/>
      <c r="K68"/>
      <c r="L68"/>
      <c r="M68"/>
      <c r="N68"/>
      <c r="O68"/>
      <c r="P68"/>
      <c r="Q68"/>
      <c r="R68"/>
      <c r="S68"/>
    </row>
    <row r="69" spans="1:34">
      <c r="H69"/>
      <c r="I69"/>
      <c r="J69"/>
      <c r="K69"/>
      <c r="L69"/>
      <c r="M69"/>
      <c r="N69"/>
      <c r="O69"/>
      <c r="P69"/>
      <c r="Q69"/>
      <c r="R69"/>
      <c r="S69"/>
    </row>
    <row r="70" spans="1:34">
      <c r="H70"/>
      <c r="I70"/>
      <c r="J70"/>
      <c r="K70"/>
      <c r="L70"/>
      <c r="M70"/>
      <c r="N70"/>
      <c r="O70"/>
      <c r="P70"/>
      <c r="Q70"/>
      <c r="R70"/>
      <c r="S70"/>
    </row>
    <row r="71" spans="1:34">
      <c r="H71"/>
      <c r="I71"/>
      <c r="J71"/>
      <c r="K71"/>
      <c r="L71"/>
      <c r="M71"/>
      <c r="N71"/>
      <c r="O71"/>
      <c r="P71"/>
      <c r="Q71"/>
      <c r="R71"/>
      <c r="S71"/>
    </row>
    <row r="72" spans="1:34">
      <c r="H72"/>
      <c r="I72"/>
      <c r="J72"/>
      <c r="K72"/>
      <c r="L72"/>
      <c r="M72"/>
      <c r="N72"/>
      <c r="O72"/>
      <c r="P72"/>
      <c r="Q72"/>
      <c r="R72"/>
      <c r="S72"/>
    </row>
    <row r="76" spans="1:34" ht="23.25">
      <c r="A76" s="60" t="str">
        <f>B77&amp;" capacity difference by year"</f>
        <v>NEM capacity difference by year</v>
      </c>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row>
    <row r="77" spans="1:34">
      <c r="A77" s="11" t="s">
        <v>75</v>
      </c>
      <c r="B77" s="4" t="s">
        <v>16</v>
      </c>
    </row>
    <row r="79" spans="1:34">
      <c r="H79" t="s">
        <v>184</v>
      </c>
      <c r="I79" s="7" t="str">
        <f t="shared" ref="I79:AG79" si="18">I6</f>
        <v>2026-27</v>
      </c>
      <c r="J79" s="7" t="str">
        <f t="shared" si="18"/>
        <v>2027-28</v>
      </c>
      <c r="K79" s="7" t="str">
        <f t="shared" si="18"/>
        <v>2028-29</v>
      </c>
      <c r="L79" s="7" t="str">
        <f t="shared" si="18"/>
        <v>2029-30</v>
      </c>
      <c r="M79" s="7" t="str">
        <f t="shared" si="18"/>
        <v>2030-31</v>
      </c>
      <c r="N79" s="7" t="str">
        <f t="shared" si="18"/>
        <v>2031-32</v>
      </c>
      <c r="O79" s="7" t="str">
        <f t="shared" si="18"/>
        <v>2032-33</v>
      </c>
      <c r="P79" s="7" t="str">
        <f t="shared" si="18"/>
        <v>2033-34</v>
      </c>
      <c r="Q79" s="7" t="str">
        <f t="shared" si="18"/>
        <v>2034-35</v>
      </c>
      <c r="R79" s="7" t="str">
        <f t="shared" si="18"/>
        <v>2035-36</v>
      </c>
      <c r="S79" s="7" t="str">
        <f t="shared" si="18"/>
        <v>2036-37</v>
      </c>
      <c r="T79" s="7" t="str">
        <f t="shared" si="18"/>
        <v>2037-38</v>
      </c>
      <c r="U79" s="7" t="str">
        <f t="shared" si="18"/>
        <v>2038-39</v>
      </c>
      <c r="V79" s="7" t="str">
        <f t="shared" si="18"/>
        <v>2039-40</v>
      </c>
      <c r="W79" s="7" t="str">
        <f t="shared" si="18"/>
        <v>2040-41</v>
      </c>
      <c r="X79" s="7" t="str">
        <f t="shared" si="18"/>
        <v>2041-42</v>
      </c>
      <c r="Y79" s="7" t="str">
        <f t="shared" si="18"/>
        <v>2042-43</v>
      </c>
      <c r="Z79" s="7" t="str">
        <f t="shared" si="18"/>
        <v>2043-44</v>
      </c>
      <c r="AA79" s="7" t="str">
        <f t="shared" si="18"/>
        <v>2044-45</v>
      </c>
      <c r="AB79" s="7" t="str">
        <f t="shared" si="18"/>
        <v>2045-46</v>
      </c>
      <c r="AC79" s="7" t="str">
        <f t="shared" si="18"/>
        <v>2046-47</v>
      </c>
      <c r="AD79" s="7" t="str">
        <f t="shared" si="18"/>
        <v>2047-48</v>
      </c>
      <c r="AE79" s="7" t="str">
        <f t="shared" si="18"/>
        <v>2048-49</v>
      </c>
      <c r="AF79" s="7" t="str">
        <f t="shared" si="18"/>
        <v>2049-50</v>
      </c>
      <c r="AG79" s="7" t="str">
        <f t="shared" si="18"/>
        <v>2050-51</v>
      </c>
    </row>
    <row r="80" spans="1:34">
      <c r="H80" s="13" t="s">
        <v>1</v>
      </c>
      <c r="I80" s="25">
        <f t="shared" ref="I80:R91" ca="1" si="19">(-SUMIFS(OFFSET(INDIRECT("'"&amp;$E$1 &amp; "_Capacity'!C:C"), 0, I$1), INDIRECT("'"&amp;$E$1 &amp; "_Capacity'!B:B"),$H80, INDIRECT("'"&amp;$E$1 &amp; "_Capacity'!A:A"),$B$77) +SUMIFS(OFFSET(INDIRECT("'"&amp;$C$1 &amp; "_Capacity'!C:C"), 0, I$1), INDIRECT("'"&amp;$C$1 &amp; "_Capacity'!B:B"),$H80, INDIRECT("'"&amp;$C$1 &amp; "_Capacity'!A:A"),$B$77)) / 1000</f>
        <v>0</v>
      </c>
      <c r="J80" s="25">
        <f t="shared" ca="1" si="19"/>
        <v>0</v>
      </c>
      <c r="K80" s="25">
        <f t="shared" ca="1" si="19"/>
        <v>4.8029999998107089E-6</v>
      </c>
      <c r="L80" s="25">
        <f t="shared" ca="1" si="19"/>
        <v>0.12873896077232985</v>
      </c>
      <c r="M80" s="25">
        <f t="shared" ca="1" si="19"/>
        <v>0.12873896077241989</v>
      </c>
      <c r="N80" s="25">
        <f t="shared" ca="1" si="19"/>
        <v>0.12873896077251992</v>
      </c>
      <c r="O80" s="25">
        <f t="shared" ca="1" si="19"/>
        <v>0.12873896077253949</v>
      </c>
      <c r="P80" s="25">
        <f t="shared" ca="1" si="19"/>
        <v>-4.180008922735988E-2</v>
      </c>
      <c r="Q80" s="25">
        <f t="shared" ca="1" si="19"/>
        <v>-4.1800389227259982E-2</v>
      </c>
      <c r="R80" s="25">
        <f t="shared" ca="1" si="19"/>
        <v>-4.1800389226939842E-2</v>
      </c>
      <c r="S80" s="25">
        <f t="shared" ref="S80:AG91" ca="1" si="20">(-SUMIFS(OFFSET(INDIRECT("'"&amp;$E$1 &amp; "_Capacity'!C:C"), 0, S$1), INDIRECT("'"&amp;$E$1 &amp; "_Capacity'!B:B"),$H80, INDIRECT("'"&amp;$E$1 &amp; "_Capacity'!A:A"),$B$77) +SUMIFS(OFFSET(INDIRECT("'"&amp;$C$1 &amp; "_Capacity'!C:C"), 0, S$1), INDIRECT("'"&amp;$C$1 &amp; "_Capacity'!B:B"),$H80, INDIRECT("'"&amp;$C$1 &amp; "_Capacity'!A:A"),$B$77)) / 1000</f>
        <v>-4.1800389227159937E-2</v>
      </c>
      <c r="T80" s="25">
        <f t="shared" ca="1" si="20"/>
        <v>-4.1800389227069898E-2</v>
      </c>
      <c r="U80" s="25">
        <f t="shared" ca="1" si="20"/>
        <v>-4.1800389226969853E-2</v>
      </c>
      <c r="V80" s="25">
        <f t="shared" ca="1" si="20"/>
        <v>-4.1800389226839797E-2</v>
      </c>
      <c r="W80" s="25">
        <f t="shared" ca="1" si="20"/>
        <v>3.375124077318014E-2</v>
      </c>
      <c r="X80" s="25">
        <f t="shared" ca="1" si="20"/>
        <v>3.3751240773309744E-2</v>
      </c>
      <c r="Y80" s="25">
        <f t="shared" ca="1" si="20"/>
        <v>3.3751240773370231E-2</v>
      </c>
      <c r="Z80" s="25">
        <f t="shared" ca="1" si="20"/>
        <v>3.3751240773620114E-2</v>
      </c>
      <c r="AA80" s="25">
        <f t="shared" ca="1" si="20"/>
        <v>9.0462244588090018E-2</v>
      </c>
      <c r="AB80" s="25">
        <f t="shared" ca="1" si="20"/>
        <v>9.0462420000000071E-2</v>
      </c>
      <c r="AC80" s="25">
        <f t="shared" ca="1" si="20"/>
        <v>0</v>
      </c>
      <c r="AD80" s="25">
        <f t="shared" ca="1" si="20"/>
        <v>0</v>
      </c>
      <c r="AE80" s="25">
        <f t="shared" ca="1" si="20"/>
        <v>0</v>
      </c>
      <c r="AF80" s="25">
        <f t="shared" ca="1" si="20"/>
        <v>0</v>
      </c>
      <c r="AG80" s="25">
        <f t="shared" ca="1" si="20"/>
        <v>0</v>
      </c>
    </row>
    <row r="81" spans="7:33">
      <c r="H81" s="13" t="s">
        <v>11</v>
      </c>
      <c r="I81" s="25">
        <f t="shared" ca="1" si="19"/>
        <v>0</v>
      </c>
      <c r="J81" s="25">
        <f t="shared" ca="1" si="19"/>
        <v>0</v>
      </c>
      <c r="K81" s="25">
        <f t="shared" ca="1" si="19"/>
        <v>0</v>
      </c>
      <c r="L81" s="25">
        <f t="shared" ca="1" si="19"/>
        <v>-0.26226616243360001</v>
      </c>
      <c r="M81" s="25">
        <f t="shared" ca="1" si="19"/>
        <v>-0.26226616243352996</v>
      </c>
      <c r="N81" s="25">
        <f t="shared" ca="1" si="19"/>
        <v>-0.26226616243343992</v>
      </c>
      <c r="O81" s="25">
        <f t="shared" ca="1" si="19"/>
        <v>-0.26226616243335993</v>
      </c>
      <c r="P81" s="25">
        <f t="shared" ca="1" si="19"/>
        <v>-0.26226616243310003</v>
      </c>
      <c r="Q81" s="25">
        <f t="shared" ca="1" si="19"/>
        <v>-0.26226616242875989</v>
      </c>
      <c r="R81" s="25">
        <f t="shared" ca="1" si="19"/>
        <v>-0.25067016999999997</v>
      </c>
      <c r="S81" s="25">
        <f t="shared" ca="1" si="20"/>
        <v>-0.25067016999999997</v>
      </c>
      <c r="T81" s="25">
        <f t="shared" ca="1" si="20"/>
        <v>-0.25067016999999997</v>
      </c>
      <c r="U81" s="25">
        <f t="shared" ca="1" si="20"/>
        <v>-0.25067016999999997</v>
      </c>
      <c r="V81" s="25">
        <f t="shared" ca="1" si="20"/>
        <v>-0.25067016999999997</v>
      </c>
      <c r="W81" s="25">
        <f t="shared" ca="1" si="20"/>
        <v>-0.25067016999999997</v>
      </c>
      <c r="X81" s="25">
        <f t="shared" ca="1" si="20"/>
        <v>-0.25067016999999997</v>
      </c>
      <c r="Y81" s="25">
        <f t="shared" ca="1" si="20"/>
        <v>-0.25067016999999997</v>
      </c>
      <c r="Z81" s="25">
        <f t="shared" ca="1" si="20"/>
        <v>-0.25067016999999997</v>
      </c>
      <c r="AA81" s="25">
        <f t="shared" ca="1" si="20"/>
        <v>-0.25067016999999997</v>
      </c>
      <c r="AB81" s="25">
        <f t="shared" ca="1" si="20"/>
        <v>-0.25067016999999997</v>
      </c>
      <c r="AC81" s="25">
        <f t="shared" ca="1" si="20"/>
        <v>-0.25067016999999997</v>
      </c>
      <c r="AD81" s="25">
        <f t="shared" ca="1" si="20"/>
        <v>0</v>
      </c>
      <c r="AE81" s="25">
        <f t="shared" ca="1" si="20"/>
        <v>0</v>
      </c>
      <c r="AF81" s="25">
        <f t="shared" ca="1" si="20"/>
        <v>0</v>
      </c>
      <c r="AG81" s="25">
        <f t="shared" ca="1" si="20"/>
        <v>0</v>
      </c>
    </row>
    <row r="82" spans="7:33">
      <c r="H82" s="13" t="s">
        <v>7</v>
      </c>
      <c r="I82" s="25">
        <f t="shared" ca="1" si="19"/>
        <v>0</v>
      </c>
      <c r="J82" s="25">
        <f t="shared" ca="1" si="19"/>
        <v>0</v>
      </c>
      <c r="K82" s="25">
        <f t="shared" ca="1" si="19"/>
        <v>0</v>
      </c>
      <c r="L82" s="25">
        <f t="shared" ca="1" si="19"/>
        <v>0</v>
      </c>
      <c r="M82" s="25">
        <f t="shared" ca="1" si="19"/>
        <v>0</v>
      </c>
      <c r="N82" s="25">
        <f t="shared" ca="1" si="19"/>
        <v>0</v>
      </c>
      <c r="O82" s="25">
        <f t="shared" ca="1" si="19"/>
        <v>0</v>
      </c>
      <c r="P82" s="25">
        <f t="shared" ca="1" si="19"/>
        <v>0</v>
      </c>
      <c r="Q82" s="25">
        <f t="shared" ca="1" si="19"/>
        <v>0</v>
      </c>
      <c r="R82" s="25">
        <f t="shared" ca="1" si="19"/>
        <v>0</v>
      </c>
      <c r="S82" s="25">
        <f t="shared" ca="1" si="20"/>
        <v>0</v>
      </c>
      <c r="T82" s="25">
        <f t="shared" ca="1" si="20"/>
        <v>0</v>
      </c>
      <c r="U82" s="25">
        <f t="shared" ca="1" si="20"/>
        <v>0</v>
      </c>
      <c r="V82" s="25">
        <f t="shared" ca="1" si="20"/>
        <v>0</v>
      </c>
      <c r="W82" s="25">
        <f t="shared" ca="1" si="20"/>
        <v>0</v>
      </c>
      <c r="X82" s="25">
        <f t="shared" ca="1" si="20"/>
        <v>-1.3611795998258457E-7</v>
      </c>
      <c r="Y82" s="25">
        <f t="shared" ca="1" si="20"/>
        <v>-1.3612914995064784E-7</v>
      </c>
      <c r="Z82" s="25">
        <f t="shared" ca="1" si="20"/>
        <v>-1.4002819989400449E-7</v>
      </c>
      <c r="AA82" s="25">
        <f t="shared" ca="1" si="20"/>
        <v>-1.4003164005771395E-7</v>
      </c>
      <c r="AB82" s="25">
        <f t="shared" ca="1" si="20"/>
        <v>-1.400338400117107E-7</v>
      </c>
      <c r="AC82" s="25">
        <f t="shared" ca="1" si="20"/>
        <v>-2.450860007024994E-2</v>
      </c>
      <c r="AD82" s="25">
        <f t="shared" ca="1" si="20"/>
        <v>-2.450860007562005E-2</v>
      </c>
      <c r="AE82" s="25">
        <f t="shared" ca="1" si="20"/>
        <v>-2.4508600081760052E-2</v>
      </c>
      <c r="AF82" s="25">
        <f t="shared" ca="1" si="20"/>
        <v>-2.450860008525001E-2</v>
      </c>
      <c r="AG82" s="25">
        <f t="shared" ca="1" si="20"/>
        <v>-2.4508600313469971E-2</v>
      </c>
    </row>
    <row r="83" spans="7:33">
      <c r="H83" s="13" t="s">
        <v>12</v>
      </c>
      <c r="I83" s="25">
        <f t="shared" ca="1" si="19"/>
        <v>0</v>
      </c>
      <c r="J83" s="25">
        <f t="shared" ca="1" si="19"/>
        <v>0</v>
      </c>
      <c r="K83" s="25">
        <f t="shared" ca="1" si="19"/>
        <v>0</v>
      </c>
      <c r="L83" s="25">
        <f t="shared" ca="1" si="19"/>
        <v>0</v>
      </c>
      <c r="M83" s="25">
        <f t="shared" ca="1" si="19"/>
        <v>0</v>
      </c>
      <c r="N83" s="25">
        <f t="shared" ca="1" si="19"/>
        <v>0</v>
      </c>
      <c r="O83" s="25">
        <f t="shared" ca="1" si="19"/>
        <v>0</v>
      </c>
      <c r="P83" s="25">
        <f t="shared" ca="1" si="19"/>
        <v>0</v>
      </c>
      <c r="Q83" s="25">
        <f t="shared" ca="1" si="19"/>
        <v>0</v>
      </c>
      <c r="R83" s="25">
        <f t="shared" ca="1" si="19"/>
        <v>0</v>
      </c>
      <c r="S83" s="25">
        <f t="shared" ca="1" si="20"/>
        <v>0</v>
      </c>
      <c r="T83" s="25">
        <f t="shared" ca="1" si="20"/>
        <v>0</v>
      </c>
      <c r="U83" s="25">
        <f t="shared" ca="1" si="20"/>
        <v>0</v>
      </c>
      <c r="V83" s="25">
        <f t="shared" ca="1" si="20"/>
        <v>0</v>
      </c>
      <c r="W83" s="25">
        <f t="shared" ca="1" si="20"/>
        <v>0</v>
      </c>
      <c r="X83" s="25">
        <f t="shared" ca="1" si="20"/>
        <v>0</v>
      </c>
      <c r="Y83" s="25">
        <f t="shared" ca="1" si="20"/>
        <v>0</v>
      </c>
      <c r="Z83" s="25">
        <f t="shared" ca="1" si="20"/>
        <v>0</v>
      </c>
      <c r="AA83" s="25">
        <f t="shared" ca="1" si="20"/>
        <v>0</v>
      </c>
      <c r="AB83" s="25">
        <f t="shared" ca="1" si="20"/>
        <v>0</v>
      </c>
      <c r="AC83" s="25">
        <f t="shared" ca="1" si="20"/>
        <v>0</v>
      </c>
      <c r="AD83" s="25">
        <f t="shared" ca="1" si="20"/>
        <v>0</v>
      </c>
      <c r="AE83" s="25">
        <f t="shared" ca="1" si="20"/>
        <v>0</v>
      </c>
      <c r="AF83" s="25">
        <f t="shared" ca="1" si="20"/>
        <v>0</v>
      </c>
      <c r="AG83" s="25">
        <f t="shared" ca="1" si="20"/>
        <v>0</v>
      </c>
    </row>
    <row r="84" spans="7:33">
      <c r="H84" s="13" t="s">
        <v>4</v>
      </c>
      <c r="I84" s="25">
        <f t="shared" ca="1" si="19"/>
        <v>0</v>
      </c>
      <c r="J84" s="25">
        <f t="shared" ca="1" si="19"/>
        <v>0</v>
      </c>
      <c r="K84" s="25">
        <f t="shared" ca="1" si="19"/>
        <v>0</v>
      </c>
      <c r="L84" s="25">
        <f t="shared" ca="1" si="19"/>
        <v>0</v>
      </c>
      <c r="M84" s="25">
        <f t="shared" ca="1" si="19"/>
        <v>0</v>
      </c>
      <c r="N84" s="25">
        <f t="shared" ca="1" si="19"/>
        <v>0</v>
      </c>
      <c r="O84" s="25">
        <f t="shared" ca="1" si="19"/>
        <v>0</v>
      </c>
      <c r="P84" s="25">
        <f t="shared" ca="1" si="19"/>
        <v>0</v>
      </c>
      <c r="Q84" s="25">
        <f t="shared" ca="1" si="19"/>
        <v>0</v>
      </c>
      <c r="R84" s="25">
        <f t="shared" ca="1" si="19"/>
        <v>0</v>
      </c>
      <c r="S84" s="25">
        <f t="shared" ca="1" si="20"/>
        <v>0</v>
      </c>
      <c r="T84" s="25">
        <f t="shared" ca="1" si="20"/>
        <v>0</v>
      </c>
      <c r="U84" s="25">
        <f t="shared" ca="1" si="20"/>
        <v>0</v>
      </c>
      <c r="V84" s="25">
        <f t="shared" ca="1" si="20"/>
        <v>0</v>
      </c>
      <c r="W84" s="25">
        <f t="shared" ca="1" si="20"/>
        <v>0</v>
      </c>
      <c r="X84" s="25">
        <f t="shared" ca="1" si="20"/>
        <v>-3.874359108522185E-7</v>
      </c>
      <c r="Y84" s="25">
        <f t="shared" ca="1" si="20"/>
        <v>-3.8747434973629426E-7</v>
      </c>
      <c r="Z84" s="25">
        <f t="shared" ca="1" si="20"/>
        <v>-1.00544715</v>
      </c>
      <c r="AA84" s="25">
        <f t="shared" ca="1" si="20"/>
        <v>-0.97520486999999778</v>
      </c>
      <c r="AB84" s="25">
        <f t="shared" ca="1" si="20"/>
        <v>-0.97520486999999778</v>
      </c>
      <c r="AC84" s="25">
        <f t="shared" ca="1" si="20"/>
        <v>-0.97520502175801904</v>
      </c>
      <c r="AD84" s="25">
        <f t="shared" ca="1" si="20"/>
        <v>-0.97520502177781054</v>
      </c>
      <c r="AE84" s="25">
        <f t="shared" ca="1" si="20"/>
        <v>-1.0814389300000002</v>
      </c>
      <c r="AF84" s="25">
        <f t="shared" ca="1" si="20"/>
        <v>-1.0814389299999994</v>
      </c>
      <c r="AG84" s="25">
        <f t="shared" ca="1" si="20"/>
        <v>-1.1204485172527985</v>
      </c>
    </row>
    <row r="85" spans="7:33">
      <c r="H85" s="13" t="s">
        <v>2</v>
      </c>
      <c r="I85" s="25">
        <f t="shared" ca="1" si="19"/>
        <v>0</v>
      </c>
      <c r="J85" s="25">
        <f t="shared" ca="1" si="19"/>
        <v>0</v>
      </c>
      <c r="K85" s="25">
        <f t="shared" ca="1" si="19"/>
        <v>0</v>
      </c>
      <c r="L85" s="25">
        <f t="shared" ca="1" si="19"/>
        <v>0</v>
      </c>
      <c r="M85" s="25">
        <f t="shared" ca="1" si="19"/>
        <v>0.33989999389648345</v>
      </c>
      <c r="N85" s="25">
        <f t="shared" ca="1" si="19"/>
        <v>0.33989999389648345</v>
      </c>
      <c r="O85" s="25">
        <f t="shared" ca="1" si="19"/>
        <v>0.33989999389648345</v>
      </c>
      <c r="P85" s="25">
        <f t="shared" ca="1" si="19"/>
        <v>0.33989999389648345</v>
      </c>
      <c r="Q85" s="25">
        <f t="shared" ca="1" si="19"/>
        <v>0.33989999389648345</v>
      </c>
      <c r="R85" s="25">
        <f t="shared" ca="1" si="19"/>
        <v>0.33989999389648345</v>
      </c>
      <c r="S85" s="25">
        <f t="shared" ca="1" si="20"/>
        <v>0.33989999389648345</v>
      </c>
      <c r="T85" s="25">
        <f t="shared" ca="1" si="20"/>
        <v>0.33989999389648345</v>
      </c>
      <c r="U85" s="25">
        <f t="shared" ca="1" si="20"/>
        <v>0.33989999389648345</v>
      </c>
      <c r="V85" s="25">
        <f t="shared" ca="1" si="20"/>
        <v>0.33989999389648345</v>
      </c>
      <c r="W85" s="25">
        <f t="shared" ca="1" si="20"/>
        <v>0.33989999389648345</v>
      </c>
      <c r="X85" s="25">
        <f t="shared" ca="1" si="20"/>
        <v>0.33989999389648345</v>
      </c>
      <c r="Y85" s="25">
        <f t="shared" ca="1" si="20"/>
        <v>0.33989999389648345</v>
      </c>
      <c r="Z85" s="25">
        <f t="shared" ca="1" si="20"/>
        <v>0.33989999389648345</v>
      </c>
      <c r="AA85" s="25">
        <f t="shared" ca="1" si="20"/>
        <v>0.33989999389648345</v>
      </c>
      <c r="AB85" s="25">
        <f t="shared" ca="1" si="20"/>
        <v>0.33989999389648345</v>
      </c>
      <c r="AC85" s="25">
        <f t="shared" ca="1" si="20"/>
        <v>0.33989999389648345</v>
      </c>
      <c r="AD85" s="25">
        <f t="shared" ca="1" si="20"/>
        <v>0.33989999389648345</v>
      </c>
      <c r="AE85" s="25">
        <f t="shared" ca="1" si="20"/>
        <v>0.33989999389648345</v>
      </c>
      <c r="AF85" s="25">
        <f t="shared" ca="1" si="20"/>
        <v>0.33989999389648345</v>
      </c>
      <c r="AG85" s="25">
        <f t="shared" ca="1" si="20"/>
        <v>0.33989999389648345</v>
      </c>
    </row>
    <row r="86" spans="7:33">
      <c r="H86" s="13" t="s">
        <v>90</v>
      </c>
      <c r="I86" s="25">
        <f t="shared" ca="1" si="19"/>
        <v>0</v>
      </c>
      <c r="J86" s="25">
        <f t="shared" ca="1" si="19"/>
        <v>0</v>
      </c>
      <c r="K86" s="25">
        <f t="shared" ca="1" si="19"/>
        <v>0</v>
      </c>
      <c r="L86" s="25">
        <f t="shared" ca="1" si="19"/>
        <v>0</v>
      </c>
      <c r="M86" s="25">
        <f t="shared" ca="1" si="19"/>
        <v>0</v>
      </c>
      <c r="N86" s="25">
        <f t="shared" ca="1" si="19"/>
        <v>0</v>
      </c>
      <c r="O86" s="25">
        <f t="shared" ca="1" si="19"/>
        <v>0</v>
      </c>
      <c r="P86" s="25">
        <f t="shared" ca="1" si="19"/>
        <v>0</v>
      </c>
      <c r="Q86" s="25">
        <f t="shared" ca="1" si="19"/>
        <v>0</v>
      </c>
      <c r="R86" s="25">
        <f t="shared" ca="1" si="19"/>
        <v>0</v>
      </c>
      <c r="S86" s="25">
        <f t="shared" ca="1" si="20"/>
        <v>0</v>
      </c>
      <c r="T86" s="25">
        <f t="shared" ca="1" si="20"/>
        <v>0</v>
      </c>
      <c r="U86" s="25">
        <f t="shared" ca="1" si="20"/>
        <v>0</v>
      </c>
      <c r="V86" s="25">
        <f t="shared" ca="1" si="20"/>
        <v>0</v>
      </c>
      <c r="W86" s="25">
        <f t="shared" ca="1" si="20"/>
        <v>0</v>
      </c>
      <c r="X86" s="25">
        <f t="shared" ca="1" si="20"/>
        <v>0</v>
      </c>
      <c r="Y86" s="25">
        <f t="shared" ca="1" si="20"/>
        <v>0</v>
      </c>
      <c r="Z86" s="25">
        <f t="shared" ca="1" si="20"/>
        <v>0</v>
      </c>
      <c r="AA86" s="25">
        <f t="shared" ca="1" si="20"/>
        <v>0</v>
      </c>
      <c r="AB86" s="25">
        <f t="shared" ca="1" si="20"/>
        <v>0</v>
      </c>
      <c r="AC86" s="25">
        <f t="shared" ca="1" si="20"/>
        <v>0</v>
      </c>
      <c r="AD86" s="25">
        <f t="shared" ca="1" si="20"/>
        <v>0</v>
      </c>
      <c r="AE86" s="25">
        <f t="shared" ca="1" si="20"/>
        <v>0</v>
      </c>
      <c r="AF86" s="25">
        <f t="shared" ca="1" si="20"/>
        <v>0</v>
      </c>
      <c r="AG86" s="25">
        <f t="shared" ca="1" si="20"/>
        <v>0</v>
      </c>
    </row>
    <row r="87" spans="7:33">
      <c r="H87" s="13" t="s">
        <v>9</v>
      </c>
      <c r="I87" s="25">
        <f t="shared" ca="1" si="19"/>
        <v>7.0000000050640664E-8</v>
      </c>
      <c r="J87" s="25">
        <f t="shared" ca="1" si="19"/>
        <v>4.8489234000000582E-2</v>
      </c>
      <c r="K87" s="25">
        <f t="shared" ca="1" si="19"/>
        <v>4.6427592920397727E-2</v>
      </c>
      <c r="L87" s="25">
        <f t="shared" ca="1" si="19"/>
        <v>-0.52578037221804697</v>
      </c>
      <c r="M87" s="25">
        <f t="shared" ca="1" si="19"/>
        <v>-0.52578036221927682</v>
      </c>
      <c r="N87" s="25">
        <f t="shared" ca="1" si="19"/>
        <v>-0.52578033222224263</v>
      </c>
      <c r="O87" s="25">
        <f t="shared" ca="1" si="19"/>
        <v>-0.52578040222925482</v>
      </c>
      <c r="P87" s="25">
        <f t="shared" ca="1" si="19"/>
        <v>-0.18216872224369945</v>
      </c>
      <c r="Q87" s="25">
        <f t="shared" ca="1" si="19"/>
        <v>-8.2655782885660306E-2</v>
      </c>
      <c r="R87" s="25">
        <f t="shared" ca="1" si="19"/>
        <v>-8.2655832913165792E-2</v>
      </c>
      <c r="S87" s="25">
        <f t="shared" ca="1" si="20"/>
        <v>-0.1764663429662687</v>
      </c>
      <c r="T87" s="25">
        <f t="shared" ca="1" si="20"/>
        <v>-0.17076347141583392</v>
      </c>
      <c r="U87" s="25">
        <f t="shared" ca="1" si="20"/>
        <v>-0.16506096854935459</v>
      </c>
      <c r="V87" s="25">
        <f t="shared" ca="1" si="20"/>
        <v>-0.15935766817437252</v>
      </c>
      <c r="W87" s="25">
        <f t="shared" ca="1" si="20"/>
        <v>-0.15935766825001338</v>
      </c>
      <c r="X87" s="25">
        <f t="shared" ca="1" si="20"/>
        <v>-0.23896481926512206</v>
      </c>
      <c r="Y87" s="25">
        <f t="shared" ca="1" si="20"/>
        <v>-0.19035054453225894</v>
      </c>
      <c r="Z87" s="25">
        <f t="shared" ca="1" si="20"/>
        <v>-0.44545063763880532</v>
      </c>
      <c r="AA87" s="25">
        <f t="shared" ca="1" si="20"/>
        <v>-0.64932313956725551</v>
      </c>
      <c r="AB87" s="25">
        <f t="shared" ca="1" si="20"/>
        <v>-1.1506985307449105</v>
      </c>
      <c r="AC87" s="25">
        <f t="shared" ca="1" si="20"/>
        <v>-1.1335894283155576</v>
      </c>
      <c r="AD87" s="25">
        <f t="shared" ca="1" si="20"/>
        <v>-1.4774350128988445</v>
      </c>
      <c r="AE87" s="25">
        <f t="shared" ca="1" si="20"/>
        <v>-1.4774350134741907</v>
      </c>
      <c r="AF87" s="25">
        <f t="shared" ca="1" si="20"/>
        <v>-1.4637085829703429</v>
      </c>
      <c r="AG87" s="25">
        <f t="shared" ca="1" si="20"/>
        <v>-1.6728969618740521</v>
      </c>
    </row>
    <row r="88" spans="7:33">
      <c r="H88" s="13" t="s">
        <v>8</v>
      </c>
      <c r="I88" s="25">
        <f t="shared" ca="1" si="19"/>
        <v>-1.7189900000012131E-3</v>
      </c>
      <c r="J88" s="25">
        <f t="shared" ca="1" si="19"/>
        <v>-7.4692810000002288E-2</v>
      </c>
      <c r="K88" s="25">
        <f t="shared" ca="1" si="19"/>
        <v>-7.4692810000002288E-2</v>
      </c>
      <c r="L88" s="25">
        <f t="shared" ca="1" si="19"/>
        <v>-1.1116409831703569</v>
      </c>
      <c r="M88" s="25">
        <f t="shared" ca="1" si="19"/>
        <v>-1.1116411871710479</v>
      </c>
      <c r="N88" s="25">
        <f t="shared" ca="1" si="19"/>
        <v>-1.1116409851736717</v>
      </c>
      <c r="O88" s="25">
        <f t="shared" ca="1" si="19"/>
        <v>-1.1116409851877216</v>
      </c>
      <c r="P88" s="25">
        <f t="shared" ca="1" si="19"/>
        <v>-0.66554241750156873</v>
      </c>
      <c r="Q88" s="25">
        <f t="shared" ca="1" si="19"/>
        <v>-0.36075090320330855</v>
      </c>
      <c r="R88" s="25">
        <f t="shared" ca="1" si="19"/>
        <v>-0.3607509032038288</v>
      </c>
      <c r="S88" s="25">
        <f t="shared" ca="1" si="20"/>
        <v>-0.3607509032049675</v>
      </c>
      <c r="T88" s="25">
        <f t="shared" ca="1" si="20"/>
        <v>-0.36075090321075187</v>
      </c>
      <c r="U88" s="25">
        <f t="shared" ca="1" si="20"/>
        <v>-0.36075090321175957</v>
      </c>
      <c r="V88" s="25">
        <f t="shared" ca="1" si="20"/>
        <v>-0.36075090321405512</v>
      </c>
      <c r="W88" s="25">
        <f t="shared" ca="1" si="20"/>
        <v>-0.36075090321686004</v>
      </c>
      <c r="X88" s="25">
        <f t="shared" ca="1" si="20"/>
        <v>-0.36075090323512632</v>
      </c>
      <c r="Y88" s="25">
        <f t="shared" ca="1" si="20"/>
        <v>-0.36075090325112613</v>
      </c>
      <c r="Z88" s="25">
        <f t="shared" ca="1" si="20"/>
        <v>-0.70553214002645837</v>
      </c>
      <c r="AA88" s="25">
        <f t="shared" ca="1" si="20"/>
        <v>-0.44884078135510935</v>
      </c>
      <c r="AB88" s="25">
        <f t="shared" ca="1" si="20"/>
        <v>-0.44884079154611028</v>
      </c>
      <c r="AC88" s="25">
        <f t="shared" ca="1" si="20"/>
        <v>-0.4589912406489311</v>
      </c>
      <c r="AD88" s="25">
        <f t="shared" ca="1" si="20"/>
        <v>-0.77142512758426895</v>
      </c>
      <c r="AE88" s="25">
        <f t="shared" ca="1" si="20"/>
        <v>-0.41056575432403042</v>
      </c>
      <c r="AF88" s="25">
        <f t="shared" ca="1" si="20"/>
        <v>-0.35287984617269469</v>
      </c>
      <c r="AG88" s="25">
        <f t="shared" ca="1" si="20"/>
        <v>-0.48828912132118424</v>
      </c>
    </row>
    <row r="89" spans="7:33">
      <c r="H89" s="13" t="s">
        <v>83</v>
      </c>
      <c r="I89" s="25">
        <f t="shared" ca="1" si="19"/>
        <v>4.7903040012897693E-8</v>
      </c>
      <c r="J89" s="25">
        <f t="shared" ca="1" si="19"/>
        <v>9.0678986452985551E-10</v>
      </c>
      <c r="K89" s="25">
        <f t="shared" ca="1" si="19"/>
        <v>1.7820931134338025E-8</v>
      </c>
      <c r="L89" s="25">
        <f t="shared" ca="1" si="19"/>
        <v>-0.36440894344262958</v>
      </c>
      <c r="M89" s="25">
        <f t="shared" ca="1" si="19"/>
        <v>-0.36440892356035237</v>
      </c>
      <c r="N89" s="25">
        <f t="shared" ca="1" si="19"/>
        <v>-0.36440894441197996</v>
      </c>
      <c r="O89" s="25">
        <f t="shared" ca="1" si="19"/>
        <v>-0.36440894503028992</v>
      </c>
      <c r="P89" s="25">
        <f t="shared" ca="1" si="19"/>
        <v>-0.36440894578011557</v>
      </c>
      <c r="Q89" s="25">
        <f t="shared" ca="1" si="19"/>
        <v>-0.16903846654003063</v>
      </c>
      <c r="R89" s="25">
        <f t="shared" ca="1" si="19"/>
        <v>-0.16903846757967586</v>
      </c>
      <c r="S89" s="25">
        <f t="shared" ca="1" si="20"/>
        <v>-0.16903846882969084</v>
      </c>
      <c r="T89" s="25">
        <f t="shared" ca="1" si="20"/>
        <v>-0.1690384702895808</v>
      </c>
      <c r="U89" s="25">
        <f t="shared" ca="1" si="20"/>
        <v>-0.16903847222877083</v>
      </c>
      <c r="V89" s="25">
        <f t="shared" ca="1" si="20"/>
        <v>-0.16903848516096151</v>
      </c>
      <c r="W89" s="25">
        <f t="shared" ca="1" si="20"/>
        <v>-0.16903848905757513</v>
      </c>
      <c r="X89" s="25">
        <f t="shared" ca="1" si="20"/>
        <v>-0.91213727528134769</v>
      </c>
      <c r="Y89" s="25">
        <f t="shared" ca="1" si="20"/>
        <v>-0.74921386762353726</v>
      </c>
      <c r="Z89" s="25">
        <f t="shared" ca="1" si="20"/>
        <v>-0.21876589940447047</v>
      </c>
      <c r="AA89" s="25">
        <f t="shared" ca="1" si="20"/>
        <v>-0.21876603570072983</v>
      </c>
      <c r="AB89" s="25">
        <f t="shared" ca="1" si="20"/>
        <v>-0.21876607257075012</v>
      </c>
      <c r="AC89" s="25">
        <f t="shared" ca="1" si="20"/>
        <v>-9.8782258808116238E-2</v>
      </c>
      <c r="AD89" s="25">
        <f t="shared" ca="1" si="20"/>
        <v>-9.8782800215039976E-2</v>
      </c>
      <c r="AE89" s="25">
        <f t="shared" ca="1" si="20"/>
        <v>-0.26833215712750824</v>
      </c>
      <c r="AF89" s="25">
        <f t="shared" ca="1" si="20"/>
        <v>9.6076071008529648E-2</v>
      </c>
      <c r="AG89" s="25">
        <f t="shared" ca="1" si="20"/>
        <v>-2.6714279311749124E-2</v>
      </c>
    </row>
    <row r="90" spans="7:33">
      <c r="H90" s="13" t="s">
        <v>192</v>
      </c>
      <c r="I90" s="25">
        <f t="shared" ca="1" si="19"/>
        <v>0</v>
      </c>
      <c r="J90" s="25">
        <f t="shared" ca="1" si="19"/>
        <v>0</v>
      </c>
      <c r="K90" s="25">
        <f t="shared" ca="1" si="19"/>
        <v>0</v>
      </c>
      <c r="L90" s="25">
        <f t="shared" ca="1" si="19"/>
        <v>0</v>
      </c>
      <c r="M90" s="25">
        <f t="shared" ca="1" si="19"/>
        <v>0</v>
      </c>
      <c r="N90" s="25">
        <f t="shared" ca="1" si="19"/>
        <v>0</v>
      </c>
      <c r="O90" s="25">
        <f t="shared" ca="1" si="19"/>
        <v>0</v>
      </c>
      <c r="P90" s="25">
        <f t="shared" ca="1" si="19"/>
        <v>0</v>
      </c>
      <c r="Q90" s="25">
        <f t="shared" ca="1" si="19"/>
        <v>0</v>
      </c>
      <c r="R90" s="25">
        <f t="shared" ca="1" si="19"/>
        <v>0</v>
      </c>
      <c r="S90" s="25">
        <f t="shared" ca="1" si="20"/>
        <v>0</v>
      </c>
      <c r="T90" s="25">
        <f t="shared" ca="1" si="20"/>
        <v>0</v>
      </c>
      <c r="U90" s="25">
        <f t="shared" ca="1" si="20"/>
        <v>0</v>
      </c>
      <c r="V90" s="25">
        <f t="shared" ca="1" si="20"/>
        <v>0</v>
      </c>
      <c r="W90" s="25">
        <f t="shared" ca="1" si="20"/>
        <v>0</v>
      </c>
      <c r="X90" s="25">
        <f t="shared" ca="1" si="20"/>
        <v>0.11981779499999994</v>
      </c>
      <c r="Y90" s="25">
        <f t="shared" ca="1" si="20"/>
        <v>0.24588449000000037</v>
      </c>
      <c r="Z90" s="25">
        <f t="shared" ca="1" si="20"/>
        <v>0.37006476000000021</v>
      </c>
      <c r="AA90" s="25">
        <f t="shared" ca="1" si="20"/>
        <v>0.37006476000000021</v>
      </c>
      <c r="AB90" s="25">
        <f t="shared" ca="1" si="20"/>
        <v>0.37006476000000021</v>
      </c>
      <c r="AC90" s="25">
        <f t="shared" ca="1" si="20"/>
        <v>0.37006476000000021</v>
      </c>
      <c r="AD90" s="25">
        <f t="shared" ca="1" si="20"/>
        <v>0.39538450000000014</v>
      </c>
      <c r="AE90" s="25">
        <f t="shared" ca="1" si="20"/>
        <v>0.39538450000000014</v>
      </c>
      <c r="AF90" s="25">
        <f t="shared" ca="1" si="20"/>
        <v>0.41000240000000032</v>
      </c>
      <c r="AG90" s="25">
        <f t="shared" ca="1" si="20"/>
        <v>0.52987019333709573</v>
      </c>
    </row>
    <row r="91" spans="7:33">
      <c r="H91" s="13" t="s">
        <v>15</v>
      </c>
      <c r="I91" s="25">
        <f t="shared" ca="1" si="19"/>
        <v>0</v>
      </c>
      <c r="J91" s="25">
        <f t="shared" ca="1" si="19"/>
        <v>0</v>
      </c>
      <c r="K91" s="25">
        <f t="shared" ca="1" si="19"/>
        <v>0</v>
      </c>
      <c r="L91" s="25">
        <f t="shared" ca="1" si="19"/>
        <v>0</v>
      </c>
      <c r="M91" s="25">
        <f t="shared" ca="1" si="19"/>
        <v>0</v>
      </c>
      <c r="N91" s="25">
        <f t="shared" ca="1" si="19"/>
        <v>0</v>
      </c>
      <c r="O91" s="25">
        <f t="shared" ca="1" si="19"/>
        <v>0</v>
      </c>
      <c r="P91" s="25">
        <f t="shared" ca="1" si="19"/>
        <v>0</v>
      </c>
      <c r="Q91" s="25">
        <f t="shared" ca="1" si="19"/>
        <v>0</v>
      </c>
      <c r="R91" s="25">
        <f t="shared" ca="1" si="19"/>
        <v>0</v>
      </c>
      <c r="S91" s="25">
        <f t="shared" ca="1" si="20"/>
        <v>0</v>
      </c>
      <c r="T91" s="25">
        <f t="shared" ca="1" si="20"/>
        <v>0</v>
      </c>
      <c r="U91" s="25">
        <f t="shared" ca="1" si="20"/>
        <v>0</v>
      </c>
      <c r="V91" s="25">
        <f t="shared" ca="1" si="20"/>
        <v>0</v>
      </c>
      <c r="W91" s="25">
        <f t="shared" ca="1" si="20"/>
        <v>0</v>
      </c>
      <c r="X91" s="25">
        <f t="shared" ca="1" si="20"/>
        <v>0</v>
      </c>
      <c r="Y91" s="25">
        <f t="shared" ca="1" si="20"/>
        <v>0</v>
      </c>
      <c r="Z91" s="25">
        <f t="shared" ca="1" si="20"/>
        <v>0</v>
      </c>
      <c r="AA91" s="25">
        <f t="shared" ca="1" si="20"/>
        <v>0</v>
      </c>
      <c r="AB91" s="25">
        <f t="shared" ca="1" si="20"/>
        <v>0</v>
      </c>
      <c r="AC91" s="25">
        <f t="shared" ca="1" si="20"/>
        <v>0</v>
      </c>
      <c r="AD91" s="25">
        <f t="shared" ca="1" si="20"/>
        <v>0</v>
      </c>
      <c r="AE91" s="25">
        <f t="shared" ca="1" si="20"/>
        <v>0</v>
      </c>
      <c r="AF91" s="25">
        <f t="shared" ca="1" si="20"/>
        <v>0</v>
      </c>
      <c r="AG91" s="25">
        <f t="shared" ca="1" si="20"/>
        <v>0</v>
      </c>
    </row>
    <row r="92" spans="7:3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row>
    <row r="93" spans="7:33">
      <c r="G93"/>
      <c r="H93" s="13" t="s">
        <v>207</v>
      </c>
      <c r="I93" s="25">
        <f t="shared" ref="I93:R95" ca="1" si="21">(-SUMIFS(OFFSET(INDIRECT("'"&amp;$E$1 &amp; "_Capacity'!C:C"), 0, I$1), INDIRECT("'"&amp;$E$1 &amp; "_Capacity'!B:B"),$H93, INDIRECT("'"&amp;$E$1 &amp; "_Capacity'!A:A"),$B$77) +SUMIFS(OFFSET(INDIRECT("'"&amp;$C$1 &amp; "_Capacity'!C:C"), 0, I$1), INDIRECT("'"&amp;$C$1 &amp; "_Capacity'!B:B"),$H93, INDIRECT("'"&amp;$C$1 &amp; "_Capacity'!A:A"),$B$77)) / 1000</f>
        <v>4.7903040012897693E-8</v>
      </c>
      <c r="J93" s="25">
        <f t="shared" ca="1" si="21"/>
        <v>9.0678986452985551E-10</v>
      </c>
      <c r="K93" s="25">
        <f t="shared" ca="1" si="21"/>
        <v>1.7820931134338025E-8</v>
      </c>
      <c r="L93" s="25">
        <f t="shared" ca="1" si="21"/>
        <v>-0.3644089434426287</v>
      </c>
      <c r="M93" s="25">
        <f t="shared" ca="1" si="21"/>
        <v>-0.36440892356035237</v>
      </c>
      <c r="N93" s="25">
        <f t="shared" ca="1" si="21"/>
        <v>-0.36440894441198091</v>
      </c>
      <c r="O93" s="25">
        <f t="shared" ca="1" si="21"/>
        <v>-0.36440894503028992</v>
      </c>
      <c r="P93" s="25">
        <f t="shared" ca="1" si="21"/>
        <v>-0.36440894578011646</v>
      </c>
      <c r="Q93" s="25">
        <f t="shared" ca="1" si="21"/>
        <v>-0.16903846654002883</v>
      </c>
      <c r="R93" s="25">
        <f t="shared" ca="1" si="21"/>
        <v>-0.16903846757967766</v>
      </c>
      <c r="S93" s="25">
        <f t="shared" ref="S93:AG95" ca="1" si="22">(-SUMIFS(OFFSET(INDIRECT("'"&amp;$E$1 &amp; "_Capacity'!C:C"), 0, S$1), INDIRECT("'"&amp;$E$1 &amp; "_Capacity'!B:B"),$H93, INDIRECT("'"&amp;$E$1 &amp; "_Capacity'!A:A"),$B$77) +SUMIFS(OFFSET(INDIRECT("'"&amp;$C$1 &amp; "_Capacity'!C:C"), 0, S$1), INDIRECT("'"&amp;$C$1 &amp; "_Capacity'!B:B"),$H93, INDIRECT("'"&amp;$C$1 &amp; "_Capacity'!A:A"),$B$77)) / 1000</f>
        <v>-0.16903846882969265</v>
      </c>
      <c r="T93" s="25">
        <f t="shared" ca="1" si="22"/>
        <v>-0.1690384702895808</v>
      </c>
      <c r="U93" s="25">
        <f t="shared" ca="1" si="22"/>
        <v>-0.16903847222877083</v>
      </c>
      <c r="V93" s="25">
        <f t="shared" ca="1" si="22"/>
        <v>-0.16903848516096151</v>
      </c>
      <c r="W93" s="25">
        <f t="shared" ca="1" si="22"/>
        <v>-0.16903848905757513</v>
      </c>
      <c r="X93" s="25">
        <f t="shared" ca="1" si="22"/>
        <v>-0.91213727528134769</v>
      </c>
      <c r="Y93" s="25">
        <f t="shared" ca="1" si="22"/>
        <v>-0.74921386762353726</v>
      </c>
      <c r="Z93" s="25">
        <f t="shared" ca="1" si="22"/>
        <v>-0.21876589940447047</v>
      </c>
      <c r="AA93" s="25">
        <f t="shared" ca="1" si="22"/>
        <v>-0.21876603570073166</v>
      </c>
      <c r="AB93" s="25">
        <f t="shared" ca="1" si="22"/>
        <v>-0.21876607257075012</v>
      </c>
      <c r="AC93" s="25">
        <f t="shared" ca="1" si="22"/>
        <v>-9.8782258808116238E-2</v>
      </c>
      <c r="AD93" s="25">
        <f t="shared" ca="1" si="22"/>
        <v>-9.8782800215039976E-2</v>
      </c>
      <c r="AE93" s="25">
        <f t="shared" ca="1" si="22"/>
        <v>-0.26833215712750824</v>
      </c>
      <c r="AF93" s="25">
        <f t="shared" ca="1" si="22"/>
        <v>9.6076071008529648E-2</v>
      </c>
      <c r="AG93" s="25">
        <f t="shared" ca="1" si="22"/>
        <v>-2.6714279311749124E-2</v>
      </c>
    </row>
    <row r="94" spans="7:33">
      <c r="H94" s="13" t="s">
        <v>193</v>
      </c>
      <c r="I94" s="25">
        <f t="shared" ca="1" si="21"/>
        <v>0</v>
      </c>
      <c r="J94" s="25">
        <f t="shared" ca="1" si="21"/>
        <v>0</v>
      </c>
      <c r="K94" s="25">
        <f t="shared" ca="1" si="21"/>
        <v>0</v>
      </c>
      <c r="L94" s="25">
        <f t="shared" ca="1" si="21"/>
        <v>0</v>
      </c>
      <c r="M94" s="25">
        <f t="shared" ca="1" si="21"/>
        <v>0</v>
      </c>
      <c r="N94" s="25">
        <f t="shared" ca="1" si="21"/>
        <v>0</v>
      </c>
      <c r="O94" s="25">
        <f t="shared" ca="1" si="21"/>
        <v>0</v>
      </c>
      <c r="P94" s="25">
        <f t="shared" ca="1" si="21"/>
        <v>0</v>
      </c>
      <c r="Q94" s="25">
        <f t="shared" ca="1" si="21"/>
        <v>0</v>
      </c>
      <c r="R94" s="25">
        <f t="shared" ca="1" si="21"/>
        <v>0</v>
      </c>
      <c r="S94" s="25">
        <f t="shared" ca="1" si="22"/>
        <v>0</v>
      </c>
      <c r="T94" s="25">
        <f t="shared" ca="1" si="22"/>
        <v>0</v>
      </c>
      <c r="U94" s="25">
        <f t="shared" ca="1" si="22"/>
        <v>0</v>
      </c>
      <c r="V94" s="25">
        <f t="shared" ca="1" si="22"/>
        <v>0</v>
      </c>
      <c r="W94" s="25">
        <f t="shared" ca="1" si="22"/>
        <v>0</v>
      </c>
      <c r="X94" s="25">
        <f t="shared" ca="1" si="22"/>
        <v>0.11981779499999994</v>
      </c>
      <c r="Y94" s="25">
        <f t="shared" ca="1" si="22"/>
        <v>0.24588449000000037</v>
      </c>
      <c r="Z94" s="25">
        <f t="shared" ca="1" si="22"/>
        <v>0.37006476000000021</v>
      </c>
      <c r="AA94" s="25">
        <f t="shared" ca="1" si="22"/>
        <v>0.37006476000000021</v>
      </c>
      <c r="AB94" s="25">
        <f t="shared" ca="1" si="22"/>
        <v>0.37006476000000021</v>
      </c>
      <c r="AC94" s="25">
        <f t="shared" ca="1" si="22"/>
        <v>0.37006476000000021</v>
      </c>
      <c r="AD94" s="25">
        <f t="shared" ca="1" si="22"/>
        <v>0.39538450000000014</v>
      </c>
      <c r="AE94" s="25">
        <f t="shared" ca="1" si="22"/>
        <v>0.39538450000000014</v>
      </c>
      <c r="AF94" s="25">
        <f t="shared" ca="1" si="22"/>
        <v>0.41000240000000032</v>
      </c>
      <c r="AG94" s="25">
        <f t="shared" ca="1" si="22"/>
        <v>0.52987019333709573</v>
      </c>
    </row>
    <row r="95" spans="7:33">
      <c r="H95" s="13" t="s">
        <v>93</v>
      </c>
      <c r="I95" s="25">
        <f t="shared" ca="1" si="21"/>
        <v>0</v>
      </c>
      <c r="J95" s="25">
        <f t="shared" ca="1" si="21"/>
        <v>0</v>
      </c>
      <c r="K95" s="25">
        <f t="shared" ca="1" si="21"/>
        <v>0</v>
      </c>
      <c r="L95" s="25">
        <f t="shared" ca="1" si="21"/>
        <v>0</v>
      </c>
      <c r="M95" s="25">
        <f t="shared" ca="1" si="21"/>
        <v>0</v>
      </c>
      <c r="N95" s="25">
        <f t="shared" ca="1" si="21"/>
        <v>0</v>
      </c>
      <c r="O95" s="25">
        <f t="shared" ca="1" si="21"/>
        <v>0</v>
      </c>
      <c r="P95" s="25">
        <f t="shared" ca="1" si="21"/>
        <v>0</v>
      </c>
      <c r="Q95" s="25">
        <f t="shared" ca="1" si="21"/>
        <v>0</v>
      </c>
      <c r="R95" s="25">
        <f t="shared" ca="1" si="21"/>
        <v>0</v>
      </c>
      <c r="S95" s="25">
        <f t="shared" ca="1" si="22"/>
        <v>0</v>
      </c>
      <c r="T95" s="25">
        <f t="shared" ca="1" si="22"/>
        <v>0</v>
      </c>
      <c r="U95" s="25">
        <f t="shared" ca="1" si="22"/>
        <v>0</v>
      </c>
      <c r="V95" s="25">
        <f t="shared" ca="1" si="22"/>
        <v>0</v>
      </c>
      <c r="W95" s="25">
        <f t="shared" ca="1" si="22"/>
        <v>0</v>
      </c>
      <c r="X95" s="25">
        <f t="shared" ca="1" si="22"/>
        <v>0</v>
      </c>
      <c r="Y95" s="25">
        <f t="shared" ca="1" si="22"/>
        <v>0</v>
      </c>
      <c r="Z95" s="25">
        <f t="shared" ca="1" si="22"/>
        <v>0</v>
      </c>
      <c r="AA95" s="25">
        <f t="shared" ca="1" si="22"/>
        <v>0</v>
      </c>
      <c r="AB95" s="25">
        <f t="shared" ca="1" si="22"/>
        <v>0</v>
      </c>
      <c r="AC95" s="25">
        <f t="shared" ca="1" si="22"/>
        <v>0</v>
      </c>
      <c r="AD95" s="25">
        <f t="shared" ca="1" si="22"/>
        <v>0</v>
      </c>
      <c r="AE95" s="25">
        <f t="shared" ca="1" si="22"/>
        <v>0</v>
      </c>
      <c r="AF95" s="25">
        <f t="shared" ca="1" si="22"/>
        <v>0</v>
      </c>
      <c r="AG95" s="25">
        <f t="shared" ca="1" si="22"/>
        <v>0</v>
      </c>
    </row>
    <row r="98" spans="1:33" ht="23.25">
      <c r="A98" s="60" t="str">
        <f>B99&amp;" generation difference by year"</f>
        <v>NEM generation difference by year</v>
      </c>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row>
    <row r="99" spans="1:33">
      <c r="A99" s="11" t="s">
        <v>75</v>
      </c>
      <c r="B99" s="4" t="s">
        <v>16</v>
      </c>
    </row>
    <row r="101" spans="1:33">
      <c r="G101"/>
      <c r="H101" t="s">
        <v>185</v>
      </c>
      <c r="I101" s="7" t="str">
        <f t="shared" ref="I101:AG101" si="23">I6</f>
        <v>2026-27</v>
      </c>
      <c r="J101" s="7" t="str">
        <f t="shared" si="23"/>
        <v>2027-28</v>
      </c>
      <c r="K101" s="7" t="str">
        <f t="shared" si="23"/>
        <v>2028-29</v>
      </c>
      <c r="L101" s="7" t="str">
        <f t="shared" si="23"/>
        <v>2029-30</v>
      </c>
      <c r="M101" s="7" t="str">
        <f t="shared" si="23"/>
        <v>2030-31</v>
      </c>
      <c r="N101" s="7" t="str">
        <f t="shared" si="23"/>
        <v>2031-32</v>
      </c>
      <c r="O101" s="7" t="str">
        <f t="shared" si="23"/>
        <v>2032-33</v>
      </c>
      <c r="P101" s="7" t="str">
        <f t="shared" si="23"/>
        <v>2033-34</v>
      </c>
      <c r="Q101" s="7" t="str">
        <f t="shared" si="23"/>
        <v>2034-35</v>
      </c>
      <c r="R101" s="7" t="str">
        <f t="shared" si="23"/>
        <v>2035-36</v>
      </c>
      <c r="S101" s="7" t="str">
        <f t="shared" si="23"/>
        <v>2036-37</v>
      </c>
      <c r="T101" s="7" t="str">
        <f t="shared" si="23"/>
        <v>2037-38</v>
      </c>
      <c r="U101" s="7" t="str">
        <f t="shared" si="23"/>
        <v>2038-39</v>
      </c>
      <c r="V101" s="7" t="str">
        <f t="shared" si="23"/>
        <v>2039-40</v>
      </c>
      <c r="W101" s="7" t="str">
        <f t="shared" si="23"/>
        <v>2040-41</v>
      </c>
      <c r="X101" s="7" t="str">
        <f t="shared" si="23"/>
        <v>2041-42</v>
      </c>
      <c r="Y101" s="7" t="str">
        <f t="shared" si="23"/>
        <v>2042-43</v>
      </c>
      <c r="Z101" s="7" t="str">
        <f t="shared" si="23"/>
        <v>2043-44</v>
      </c>
      <c r="AA101" s="7" t="str">
        <f t="shared" si="23"/>
        <v>2044-45</v>
      </c>
      <c r="AB101" s="7" t="str">
        <f t="shared" si="23"/>
        <v>2045-46</v>
      </c>
      <c r="AC101" s="7" t="str">
        <f t="shared" si="23"/>
        <v>2046-47</v>
      </c>
      <c r="AD101" s="7" t="str">
        <f t="shared" si="23"/>
        <v>2047-48</v>
      </c>
      <c r="AE101" s="7" t="str">
        <f t="shared" si="23"/>
        <v>2048-49</v>
      </c>
      <c r="AF101" s="7" t="str">
        <f t="shared" si="23"/>
        <v>2049-50</v>
      </c>
      <c r="AG101" s="7" t="str">
        <f t="shared" si="23"/>
        <v>2050-51</v>
      </c>
    </row>
    <row r="102" spans="1:33">
      <c r="G102"/>
      <c r="H102" s="13" t="s">
        <v>1</v>
      </c>
      <c r="I102" s="25">
        <f t="shared" ref="I102:R114" ca="1" si="24">(-SUMIFS(OFFSET(INDIRECT("'"&amp;$E$1 &amp; "_Generation'!C:C"), 0, I$1), INDIRECT("'"&amp;$E$1 &amp; "_Generation'!B:B"),$H102, INDIRECT("'"&amp;$E$1 &amp; "_Generation'!A:A"),$B$99) + SUMIFS(OFFSET(INDIRECT("'"&amp;$C$1 &amp; "_Generation'!C:C"), 0, I$1), INDIRECT("'"&amp;$C$1 &amp; "_Generation'!B:B"),$H102, INDIRECT("'"&amp;$C$1 &amp; "_Generation'!A:A"),$B$99)) / 1000</f>
        <v>3.6293099999893455E-3</v>
      </c>
      <c r="J102" s="25">
        <f t="shared" ca="1" si="24"/>
        <v>-8.6083040000012268E-2</v>
      </c>
      <c r="K102" s="25">
        <f t="shared" ca="1" si="24"/>
        <v>2.4210180000009133E-2</v>
      </c>
      <c r="L102" s="25">
        <f t="shared" ca="1" si="24"/>
        <v>0.8199035025579906</v>
      </c>
      <c r="M102" s="25">
        <f t="shared" ca="1" si="24"/>
        <v>0.66934518683226996</v>
      </c>
      <c r="N102" s="25">
        <f t="shared" ca="1" si="24"/>
        <v>0.77335329511369855</v>
      </c>
      <c r="O102" s="25">
        <f t="shared" ca="1" si="24"/>
        <v>0.87614564955499741</v>
      </c>
      <c r="P102" s="25">
        <f t="shared" ca="1" si="24"/>
        <v>-0.29706073113695675</v>
      </c>
      <c r="Q102" s="25">
        <f t="shared" ca="1" si="24"/>
        <v>-0.7341466412193367</v>
      </c>
      <c r="R102" s="25">
        <f t="shared" ca="1" si="24"/>
        <v>-0.90311519167461662</v>
      </c>
      <c r="S102" s="25">
        <f t="shared" ref="S102:AG114" ca="1" si="25">(-SUMIFS(OFFSET(INDIRECT("'"&amp;$E$1 &amp; "_Generation'!C:C"), 0, S$1), INDIRECT("'"&amp;$E$1 &amp; "_Generation'!B:B"),$H102, INDIRECT("'"&amp;$E$1 &amp; "_Generation'!A:A"),$B$99) + SUMIFS(OFFSET(INDIRECT("'"&amp;$C$1 &amp; "_Generation'!C:C"), 0, S$1), INDIRECT("'"&amp;$C$1 &amp; "_Generation'!B:B"),$H102, INDIRECT("'"&amp;$C$1 &amp; "_Generation'!A:A"),$B$99)) / 1000</f>
        <v>-0.72885439594416312</v>
      </c>
      <c r="T102" s="25">
        <f t="shared" ca="1" si="25"/>
        <v>-0.83074488922654566</v>
      </c>
      <c r="U102" s="25">
        <f t="shared" ca="1" si="25"/>
        <v>-0.34793557095959116</v>
      </c>
      <c r="V102" s="25">
        <f t="shared" ca="1" si="25"/>
        <v>-0.31157421391186291</v>
      </c>
      <c r="W102" s="25">
        <f t="shared" ca="1" si="25"/>
        <v>0.11490418906059313</v>
      </c>
      <c r="X102" s="25">
        <f t="shared" ca="1" si="25"/>
        <v>0.2767119500548797</v>
      </c>
      <c r="Y102" s="25">
        <f t="shared" ca="1" si="25"/>
        <v>0.2688302050806724</v>
      </c>
      <c r="Z102" s="25">
        <f t="shared" ca="1" si="25"/>
        <v>8.9700627658097803E-2</v>
      </c>
      <c r="AA102" s="25">
        <f t="shared" ca="1" si="25"/>
        <v>0.48398857557829067</v>
      </c>
      <c r="AB102" s="25">
        <f t="shared" ca="1" si="25"/>
        <v>0.46414506000000072</v>
      </c>
      <c r="AC102" s="25">
        <f t="shared" ca="1" si="25"/>
        <v>7.303340000000208E-2</v>
      </c>
      <c r="AD102" s="25">
        <f t="shared" ca="1" si="25"/>
        <v>-1.4185100000000603E-2</v>
      </c>
      <c r="AE102" s="25">
        <f t="shared" ca="1" si="25"/>
        <v>-3.0936799999999494E-2</v>
      </c>
      <c r="AF102" s="25">
        <f t="shared" ca="1" si="25"/>
        <v>-4.7723799999999754E-2</v>
      </c>
      <c r="AG102" s="25">
        <f t="shared" ca="1" si="25"/>
        <v>-2.470000000001164E-3</v>
      </c>
    </row>
    <row r="103" spans="1:33">
      <c r="G103"/>
      <c r="H103" s="13" t="s">
        <v>11</v>
      </c>
      <c r="I103" s="25">
        <f t="shared" ca="1" si="24"/>
        <v>1.5079999999943538E-4</v>
      </c>
      <c r="J103" s="25">
        <f t="shared" ca="1" si="24"/>
        <v>-5.8010000000031144E-3</v>
      </c>
      <c r="K103" s="25">
        <f t="shared" ca="1" si="24"/>
        <v>-7.3019999999960417E-3</v>
      </c>
      <c r="L103" s="25">
        <f t="shared" ca="1" si="24"/>
        <v>-1.2555509411424828</v>
      </c>
      <c r="M103" s="25">
        <f t="shared" ca="1" si="24"/>
        <v>-1.3959850596373982</v>
      </c>
      <c r="N103" s="25">
        <f t="shared" ca="1" si="24"/>
        <v>-1.4280376989105616</v>
      </c>
      <c r="O103" s="25">
        <f t="shared" ca="1" si="24"/>
        <v>-1.4529324931241445</v>
      </c>
      <c r="P103" s="25">
        <f t="shared" ca="1" si="24"/>
        <v>-1.6202265735150958</v>
      </c>
      <c r="Q103" s="25">
        <f t="shared" ca="1" si="24"/>
        <v>-1.5823589648991474</v>
      </c>
      <c r="R103" s="25">
        <f t="shared" ca="1" si="24"/>
        <v>-1.4057104</v>
      </c>
      <c r="S103" s="25">
        <f t="shared" ca="1" si="25"/>
        <v>-1.4461831000000003</v>
      </c>
      <c r="T103" s="25">
        <f t="shared" ca="1" si="25"/>
        <v>-1.5193325999999998</v>
      </c>
      <c r="U103" s="25">
        <f t="shared" ca="1" si="25"/>
        <v>-1.536757700000001</v>
      </c>
      <c r="V103" s="25">
        <f t="shared" ca="1" si="25"/>
        <v>-0.92953290000000011</v>
      </c>
      <c r="W103" s="25">
        <f t="shared" ca="1" si="25"/>
        <v>-1.3938890999999993</v>
      </c>
      <c r="X103" s="25">
        <f t="shared" ca="1" si="25"/>
        <v>-1.4663617000000004</v>
      </c>
      <c r="Y103" s="25">
        <f t="shared" ca="1" si="25"/>
        <v>-1.4946107000000002</v>
      </c>
      <c r="Z103" s="25">
        <f t="shared" ca="1" si="25"/>
        <v>-1.5381489999999993</v>
      </c>
      <c r="AA103" s="25">
        <f t="shared" ca="1" si="25"/>
        <v>-1.5072851999999994</v>
      </c>
      <c r="AB103" s="25">
        <f t="shared" ca="1" si="25"/>
        <v>-1.3772549000000007</v>
      </c>
      <c r="AC103" s="25">
        <f t="shared" ca="1" si="25"/>
        <v>-1.4539074000000001</v>
      </c>
      <c r="AD103" s="25">
        <f t="shared" ca="1" si="25"/>
        <v>0</v>
      </c>
      <c r="AE103" s="25">
        <f t="shared" ca="1" si="25"/>
        <v>0</v>
      </c>
      <c r="AF103" s="25">
        <f t="shared" ca="1" si="25"/>
        <v>0</v>
      </c>
      <c r="AG103" s="25">
        <f t="shared" ca="1" si="25"/>
        <v>0</v>
      </c>
    </row>
    <row r="104" spans="1:33">
      <c r="G104"/>
      <c r="H104" s="13" t="s">
        <v>7</v>
      </c>
      <c r="I104" s="25">
        <f t="shared" ca="1" si="24"/>
        <v>-6.1221906366881744E-6</v>
      </c>
      <c r="J104" s="25">
        <f t="shared" ca="1" si="24"/>
        <v>-3.8637076852915016E-3</v>
      </c>
      <c r="K104" s="25">
        <f t="shared" ca="1" si="24"/>
        <v>0.14298426572571135</v>
      </c>
      <c r="L104" s="25">
        <f t="shared" ca="1" si="24"/>
        <v>0.19915848611657111</v>
      </c>
      <c r="M104" s="25">
        <f t="shared" ca="1" si="24"/>
        <v>-0.1583173951259596</v>
      </c>
      <c r="N104" s="25">
        <f t="shared" ca="1" si="24"/>
        <v>-0.25605226020829741</v>
      </c>
      <c r="O104" s="25">
        <f t="shared" ca="1" si="24"/>
        <v>-0.10925328944262946</v>
      </c>
      <c r="P104" s="25">
        <f t="shared" ca="1" si="24"/>
        <v>-0.12545436153090669</v>
      </c>
      <c r="Q104" s="25">
        <f t="shared" ca="1" si="24"/>
        <v>-0.61084150862920794</v>
      </c>
      <c r="R104" s="25">
        <f t="shared" ca="1" si="24"/>
        <v>-0.29782855350393811</v>
      </c>
      <c r="S104" s="25">
        <f t="shared" ca="1" si="25"/>
        <v>-0.57234515516566575</v>
      </c>
      <c r="T104" s="25">
        <f t="shared" ca="1" si="25"/>
        <v>-0.57475936250847415</v>
      </c>
      <c r="U104" s="25">
        <f t="shared" ca="1" si="25"/>
        <v>-0.81083098857100822</v>
      </c>
      <c r="V104" s="25">
        <f t="shared" ca="1" si="25"/>
        <v>-0.39596526715963498</v>
      </c>
      <c r="W104" s="25">
        <f t="shared" ca="1" si="25"/>
        <v>-0.25378021200925921</v>
      </c>
      <c r="X104" s="25">
        <f t="shared" ca="1" si="25"/>
        <v>-0.17339709221612157</v>
      </c>
      <c r="Y104" s="25">
        <f t="shared" ca="1" si="25"/>
        <v>-0.25586874776645163</v>
      </c>
      <c r="Z104" s="25">
        <f t="shared" ca="1" si="25"/>
        <v>-0.130512660078899</v>
      </c>
      <c r="AA104" s="25">
        <f t="shared" ca="1" si="25"/>
        <v>-0.14388475281715729</v>
      </c>
      <c r="AB104" s="25">
        <f t="shared" ca="1" si="25"/>
        <v>-6.4308741847748027E-2</v>
      </c>
      <c r="AC104" s="25">
        <f t="shared" ca="1" si="25"/>
        <v>-0.18983692728872212</v>
      </c>
      <c r="AD104" s="25">
        <f t="shared" ca="1" si="25"/>
        <v>-0.17897609945342902</v>
      </c>
      <c r="AE104" s="25">
        <f t="shared" ca="1" si="25"/>
        <v>-0.17777760891844083</v>
      </c>
      <c r="AF104" s="25">
        <f t="shared" ca="1" si="25"/>
        <v>-0.19001078085572318</v>
      </c>
      <c r="AG104" s="25">
        <f t="shared" ca="1" si="25"/>
        <v>-0.17004122111041306</v>
      </c>
    </row>
    <row r="105" spans="1:33">
      <c r="G105"/>
      <c r="H105" s="13" t="s">
        <v>12</v>
      </c>
      <c r="I105" s="25">
        <f t="shared" ca="1" si="24"/>
        <v>3.8099999999730017E-7</v>
      </c>
      <c r="J105" s="25">
        <f t="shared" ca="1" si="24"/>
        <v>-1.2538400000000038E-4</v>
      </c>
      <c r="K105" s="25">
        <f t="shared" ca="1" si="24"/>
        <v>2.3269359999999891E-3</v>
      </c>
      <c r="L105" s="25">
        <f t="shared" ca="1" si="24"/>
        <v>1.2279589999999984E-2</v>
      </c>
      <c r="M105" s="25">
        <f t="shared" ca="1" si="24"/>
        <v>-0.34517105000000003</v>
      </c>
      <c r="N105" s="25">
        <f t="shared" ca="1" si="24"/>
        <v>-0.11262533</v>
      </c>
      <c r="O105" s="25">
        <f t="shared" ca="1" si="24"/>
        <v>-0.23604480000000011</v>
      </c>
      <c r="P105" s="25">
        <f t="shared" ca="1" si="24"/>
        <v>-0.34376336999999996</v>
      </c>
      <c r="Q105" s="25">
        <f t="shared" ca="1" si="24"/>
        <v>-0.11263994999999999</v>
      </c>
      <c r="R105" s="25">
        <f t="shared" ca="1" si="24"/>
        <v>-2.0806725000000002E-2</v>
      </c>
      <c r="S105" s="25">
        <f t="shared" ca="1" si="25"/>
        <v>-5.9553833E-2</v>
      </c>
      <c r="T105" s="25">
        <f t="shared" ca="1" si="25"/>
        <v>-8.8250549999999983E-2</v>
      </c>
      <c r="U105" s="25">
        <f t="shared" ca="1" si="25"/>
        <v>-0.12305049</v>
      </c>
      <c r="V105" s="25">
        <f t="shared" ca="1" si="25"/>
        <v>0</v>
      </c>
      <c r="W105" s="25">
        <f t="shared" ca="1" si="25"/>
        <v>0</v>
      </c>
      <c r="X105" s="25">
        <f t="shared" ca="1" si="25"/>
        <v>0</v>
      </c>
      <c r="Y105" s="25">
        <f t="shared" ca="1" si="25"/>
        <v>0</v>
      </c>
      <c r="Z105" s="25">
        <f t="shared" ca="1" si="25"/>
        <v>0</v>
      </c>
      <c r="AA105" s="25">
        <f t="shared" ca="1" si="25"/>
        <v>0</v>
      </c>
      <c r="AB105" s="25">
        <f t="shared" ca="1" si="25"/>
        <v>0</v>
      </c>
      <c r="AC105" s="25">
        <f t="shared" ca="1" si="25"/>
        <v>0</v>
      </c>
      <c r="AD105" s="25">
        <f t="shared" ca="1" si="25"/>
        <v>0</v>
      </c>
      <c r="AE105" s="25">
        <f t="shared" ca="1" si="25"/>
        <v>0</v>
      </c>
      <c r="AF105" s="25">
        <f t="shared" ca="1" si="25"/>
        <v>0</v>
      </c>
      <c r="AG105" s="25">
        <f t="shared" ca="1" si="25"/>
        <v>0</v>
      </c>
    </row>
    <row r="106" spans="1:33">
      <c r="G106"/>
      <c r="H106" s="13" t="s">
        <v>4</v>
      </c>
      <c r="I106" s="25">
        <f t="shared" ca="1" si="24"/>
        <v>-3.5985726542548945E-6</v>
      </c>
      <c r="J106" s="25">
        <f t="shared" ca="1" si="24"/>
        <v>-1.489454349671604E-3</v>
      </c>
      <c r="K106" s="25">
        <f t="shared" ca="1" si="24"/>
        <v>3.8129657081431789E-2</v>
      </c>
      <c r="L106" s="25">
        <f t="shared" ca="1" si="24"/>
        <v>0.27796366230192782</v>
      </c>
      <c r="M106" s="25">
        <f t="shared" ca="1" si="24"/>
        <v>-0.3801578684193489</v>
      </c>
      <c r="N106" s="25">
        <f t="shared" ca="1" si="24"/>
        <v>-0.5644277981825665</v>
      </c>
      <c r="O106" s="25">
        <f t="shared" ca="1" si="24"/>
        <v>-0.61504880714271581</v>
      </c>
      <c r="P106" s="25">
        <f t="shared" ca="1" si="24"/>
        <v>-0.33582817702049489</v>
      </c>
      <c r="Q106" s="25">
        <f t="shared" ca="1" si="24"/>
        <v>-0.35131411104670435</v>
      </c>
      <c r="R106" s="25">
        <f t="shared" ca="1" si="24"/>
        <v>-0.13830230113185338</v>
      </c>
      <c r="S106" s="25">
        <f t="shared" ca="1" si="25"/>
        <v>-0.2461374836354949</v>
      </c>
      <c r="T106" s="25">
        <f t="shared" ca="1" si="25"/>
        <v>-0.66455382244000338</v>
      </c>
      <c r="U106" s="25">
        <f t="shared" ca="1" si="25"/>
        <v>-0.98146734920672951</v>
      </c>
      <c r="V106" s="25">
        <f t="shared" ca="1" si="25"/>
        <v>-1.244195645762104</v>
      </c>
      <c r="W106" s="25">
        <f t="shared" ca="1" si="25"/>
        <v>-1.4491980676077965</v>
      </c>
      <c r="X106" s="25">
        <f t="shared" ca="1" si="25"/>
        <v>-1.080104917256629</v>
      </c>
      <c r="Y106" s="25">
        <f t="shared" ca="1" si="25"/>
        <v>-1.7167787741363445</v>
      </c>
      <c r="Z106" s="25">
        <f t="shared" ca="1" si="25"/>
        <v>-2.0196089956448176</v>
      </c>
      <c r="AA106" s="25">
        <f t="shared" ca="1" si="25"/>
        <v>-1.5716996126058549</v>
      </c>
      <c r="AB106" s="25">
        <f t="shared" ca="1" si="25"/>
        <v>-1.5172073990261652</v>
      </c>
      <c r="AC106" s="25">
        <f t="shared" ca="1" si="25"/>
        <v>-1.4790780126574792</v>
      </c>
      <c r="AD106" s="25">
        <f t="shared" ca="1" si="25"/>
        <v>-2.6883117054267114</v>
      </c>
      <c r="AE106" s="25">
        <f t="shared" ca="1" si="25"/>
        <v>-2.1191132096113541</v>
      </c>
      <c r="AF106" s="25">
        <f t="shared" ca="1" si="25"/>
        <v>-2.7133309463271491</v>
      </c>
      <c r="AG106" s="25">
        <f t="shared" ca="1" si="25"/>
        <v>-2.7438993434154288</v>
      </c>
    </row>
    <row r="107" spans="1:33">
      <c r="G107"/>
      <c r="H107" s="13" t="s">
        <v>2</v>
      </c>
      <c r="I107" s="25">
        <f t="shared" ca="1" si="24"/>
        <v>-7.2186000001238419E-5</v>
      </c>
      <c r="J107" s="25">
        <f t="shared" ca="1" si="24"/>
        <v>-2.6964799999987009E-3</v>
      </c>
      <c r="K107" s="25">
        <f t="shared" ca="1" si="24"/>
        <v>4.8698057999999947E-2</v>
      </c>
      <c r="L107" s="25">
        <f t="shared" ca="1" si="24"/>
        <v>1.3939248850000021</v>
      </c>
      <c r="M107" s="25">
        <f t="shared" ca="1" si="24"/>
        <v>3.0001431080000001</v>
      </c>
      <c r="N107" s="25">
        <f t="shared" ca="1" si="24"/>
        <v>2.3924922160000004</v>
      </c>
      <c r="O107" s="25">
        <f t="shared" ca="1" si="24"/>
        <v>2.4691557120000036</v>
      </c>
      <c r="P107" s="25">
        <f t="shared" ca="1" si="24"/>
        <v>2.1902452889999986</v>
      </c>
      <c r="Q107" s="25">
        <f t="shared" ca="1" si="24"/>
        <v>2.5199729799999986</v>
      </c>
      <c r="R107" s="25">
        <f t="shared" ca="1" si="24"/>
        <v>2.0266951019999997</v>
      </c>
      <c r="S107" s="25">
        <f t="shared" ca="1" si="25"/>
        <v>2.0780803719999987</v>
      </c>
      <c r="T107" s="25">
        <f t="shared" ca="1" si="25"/>
        <v>2.7932161669999989</v>
      </c>
      <c r="U107" s="25">
        <f t="shared" ca="1" si="25"/>
        <v>2.6030794139999998</v>
      </c>
      <c r="V107" s="25">
        <f t="shared" ca="1" si="25"/>
        <v>2.3374364360000017</v>
      </c>
      <c r="W107" s="25">
        <f t="shared" ca="1" si="25"/>
        <v>2.0492325759999983</v>
      </c>
      <c r="X107" s="25">
        <f t="shared" ca="1" si="25"/>
        <v>2.450731590999998</v>
      </c>
      <c r="Y107" s="25">
        <f t="shared" ca="1" si="25"/>
        <v>2.8646484230200002</v>
      </c>
      <c r="Z107" s="25">
        <f t="shared" ca="1" si="25"/>
        <v>2.8663804258450019</v>
      </c>
      <c r="AA107" s="25">
        <f t="shared" ca="1" si="25"/>
        <v>2.2453875518360782</v>
      </c>
      <c r="AB107" s="25">
        <f t="shared" ca="1" si="25"/>
        <v>2.6771716988369589</v>
      </c>
      <c r="AC107" s="25">
        <f t="shared" ca="1" si="25"/>
        <v>3.1405974478299976</v>
      </c>
      <c r="AD107" s="25">
        <f t="shared" ca="1" si="25"/>
        <v>3.5502702198359364</v>
      </c>
      <c r="AE107" s="25">
        <f t="shared" ca="1" si="25"/>
        <v>3.0268310989999971</v>
      </c>
      <c r="AF107" s="25">
        <f t="shared" ca="1" si="25"/>
        <v>2.8266053538164324</v>
      </c>
      <c r="AG107" s="25">
        <f t="shared" ca="1" si="25"/>
        <v>3.0128315423649985</v>
      </c>
    </row>
    <row r="108" spans="1:33">
      <c r="G108"/>
      <c r="H108" s="13" t="s">
        <v>90</v>
      </c>
      <c r="I108" s="25">
        <f t="shared" ca="1" si="24"/>
        <v>0</v>
      </c>
      <c r="J108" s="25">
        <f t="shared" ca="1" si="24"/>
        <v>0</v>
      </c>
      <c r="K108" s="25">
        <f t="shared" ca="1" si="24"/>
        <v>0</v>
      </c>
      <c r="L108" s="25">
        <f t="shared" ca="1" si="24"/>
        <v>0</v>
      </c>
      <c r="M108" s="25">
        <f t="shared" ca="1" si="24"/>
        <v>0</v>
      </c>
      <c r="N108" s="25">
        <f t="shared" ca="1" si="24"/>
        <v>0</v>
      </c>
      <c r="O108" s="25">
        <f t="shared" ca="1" si="24"/>
        <v>0</v>
      </c>
      <c r="P108" s="25">
        <f t="shared" ca="1" si="24"/>
        <v>0</v>
      </c>
      <c r="Q108" s="25">
        <f t="shared" ca="1" si="24"/>
        <v>0</v>
      </c>
      <c r="R108" s="25">
        <f t="shared" ca="1" si="24"/>
        <v>0</v>
      </c>
      <c r="S108" s="25">
        <f t="shared" ca="1" si="25"/>
        <v>0</v>
      </c>
      <c r="T108" s="25">
        <f t="shared" ca="1" si="25"/>
        <v>0</v>
      </c>
      <c r="U108" s="25">
        <f t="shared" ca="1" si="25"/>
        <v>0</v>
      </c>
      <c r="V108" s="25">
        <f t="shared" ca="1" si="25"/>
        <v>0</v>
      </c>
      <c r="W108" s="25">
        <f t="shared" ca="1" si="25"/>
        <v>0</v>
      </c>
      <c r="X108" s="25">
        <f t="shared" ca="1" si="25"/>
        <v>0</v>
      </c>
      <c r="Y108" s="25">
        <f t="shared" ca="1" si="25"/>
        <v>0</v>
      </c>
      <c r="Z108" s="25">
        <f t="shared" ca="1" si="25"/>
        <v>0</v>
      </c>
      <c r="AA108" s="25">
        <f t="shared" ca="1" si="25"/>
        <v>0</v>
      </c>
      <c r="AB108" s="25">
        <f t="shared" ca="1" si="25"/>
        <v>0</v>
      </c>
      <c r="AC108" s="25">
        <f t="shared" ca="1" si="25"/>
        <v>0</v>
      </c>
      <c r="AD108" s="25">
        <f t="shared" ca="1" si="25"/>
        <v>0</v>
      </c>
      <c r="AE108" s="25">
        <f t="shared" ca="1" si="25"/>
        <v>0</v>
      </c>
      <c r="AF108" s="25">
        <f t="shared" ca="1" si="25"/>
        <v>0</v>
      </c>
      <c r="AG108" s="25">
        <f t="shared" ca="1" si="25"/>
        <v>0</v>
      </c>
    </row>
    <row r="109" spans="1:33">
      <c r="G109"/>
      <c r="H109" s="13" t="s">
        <v>9</v>
      </c>
      <c r="I109" s="25">
        <f t="shared" ca="1" si="24"/>
        <v>2.1233756343804998E-2</v>
      </c>
      <c r="J109" s="25">
        <f t="shared" ca="1" si="24"/>
        <v>0.14838521702494473</v>
      </c>
      <c r="K109" s="25">
        <f t="shared" ca="1" si="24"/>
        <v>9.2466344565233158E-2</v>
      </c>
      <c r="L109" s="25">
        <f t="shared" ca="1" si="24"/>
        <v>0.16520059281264549</v>
      </c>
      <c r="M109" s="25">
        <f t="shared" ca="1" si="24"/>
        <v>0.39882559558931097</v>
      </c>
      <c r="N109" s="25">
        <f t="shared" ca="1" si="24"/>
        <v>0.93460812843896568</v>
      </c>
      <c r="O109" s="25">
        <f t="shared" ca="1" si="24"/>
        <v>0.91325992775872877</v>
      </c>
      <c r="P109" s="25">
        <f t="shared" ca="1" si="24"/>
        <v>1.6906149553381402</v>
      </c>
      <c r="Q109" s="25">
        <f t="shared" ca="1" si="24"/>
        <v>1.7731133402457344</v>
      </c>
      <c r="R109" s="25">
        <f t="shared" ca="1" si="24"/>
        <v>1.6333480597119341</v>
      </c>
      <c r="S109" s="25">
        <f t="shared" ca="1" si="25"/>
        <v>2.0289095515545776</v>
      </c>
      <c r="T109" s="25">
        <f t="shared" ca="1" si="25"/>
        <v>1.8393167287583929</v>
      </c>
      <c r="U109" s="25">
        <f t="shared" ca="1" si="25"/>
        <v>2.2871203450015312</v>
      </c>
      <c r="V109" s="25">
        <f t="shared" ca="1" si="25"/>
        <v>1.8347780357673473</v>
      </c>
      <c r="W109" s="25">
        <f t="shared" ca="1" si="25"/>
        <v>1.9478883132432674</v>
      </c>
      <c r="X109" s="25">
        <f t="shared" ca="1" si="25"/>
        <v>1.9138737482235737</v>
      </c>
      <c r="Y109" s="25">
        <f t="shared" ca="1" si="25"/>
        <v>2.3665903713432055</v>
      </c>
      <c r="Z109" s="25">
        <f t="shared" ca="1" si="25"/>
        <v>2.5818069710273122</v>
      </c>
      <c r="AA109" s="25">
        <f t="shared" ca="1" si="25"/>
        <v>1.9069341118403245</v>
      </c>
      <c r="AB109" s="25">
        <f t="shared" ca="1" si="25"/>
        <v>1.1073312986592792</v>
      </c>
      <c r="AC109" s="25">
        <f t="shared" ca="1" si="25"/>
        <v>0.94016271961960596</v>
      </c>
      <c r="AD109" s="25">
        <f t="shared" ca="1" si="25"/>
        <v>0.73785040143977676</v>
      </c>
      <c r="AE109" s="25">
        <f t="shared" ca="1" si="25"/>
        <v>0.17427121162199183</v>
      </c>
      <c r="AF109" s="25">
        <f t="shared" ca="1" si="25"/>
        <v>0.8253766295805981</v>
      </c>
      <c r="AG109" s="25">
        <f t="shared" ca="1" si="25"/>
        <v>0.78387104799116791</v>
      </c>
    </row>
    <row r="110" spans="1:33">
      <c r="G110"/>
      <c r="H110" s="13" t="s">
        <v>8</v>
      </c>
      <c r="I110" s="25">
        <f t="shared" ca="1" si="24"/>
        <v>-2.5117296853008154E-2</v>
      </c>
      <c r="J110" s="25">
        <f t="shared" ca="1" si="24"/>
        <v>-5.1166993378126788E-2</v>
      </c>
      <c r="K110" s="25">
        <f t="shared" ca="1" si="24"/>
        <v>-0.36671842377866049</v>
      </c>
      <c r="L110" s="25">
        <f t="shared" ca="1" si="24"/>
        <v>-1.7611123316662598</v>
      </c>
      <c r="M110" s="25">
        <f t="shared" ca="1" si="24"/>
        <v>-1.9259394423654377</v>
      </c>
      <c r="N110" s="25">
        <f t="shared" ca="1" si="24"/>
        <v>-1.819731605926092</v>
      </c>
      <c r="O110" s="25">
        <f t="shared" ca="1" si="24"/>
        <v>-2.0156934333822938</v>
      </c>
      <c r="P110" s="25">
        <f t="shared" ca="1" si="24"/>
        <v>-1.2342732707444666</v>
      </c>
      <c r="Q110" s="25">
        <f t="shared" ca="1" si="24"/>
        <v>-1.0681691345682629</v>
      </c>
      <c r="R110" s="25">
        <f t="shared" ca="1" si="24"/>
        <v>-0.969729155077519</v>
      </c>
      <c r="S110" s="25">
        <f t="shared" ca="1" si="25"/>
        <v>-1.0721786228869024</v>
      </c>
      <c r="T110" s="25">
        <f t="shared" ca="1" si="25"/>
        <v>-0.97403203320730247</v>
      </c>
      <c r="U110" s="25">
        <f t="shared" ca="1" si="25"/>
        <v>-1.0395508092169257</v>
      </c>
      <c r="V110" s="25">
        <f t="shared" ca="1" si="25"/>
        <v>-1.12031292791765</v>
      </c>
      <c r="W110" s="25">
        <f t="shared" ca="1" si="25"/>
        <v>-0.9952998062385523</v>
      </c>
      <c r="X110" s="25">
        <f t="shared" ca="1" si="25"/>
        <v>-1.9787104214584834</v>
      </c>
      <c r="Y110" s="25">
        <f t="shared" ca="1" si="25"/>
        <v>-1.4840440373626915</v>
      </c>
      <c r="Z110" s="25">
        <f t="shared" ca="1" si="25"/>
        <v>-1.4166813526623883</v>
      </c>
      <c r="AA110" s="25">
        <f t="shared" ca="1" si="25"/>
        <v>-0.91985723298581434</v>
      </c>
      <c r="AB110" s="25">
        <f t="shared" ca="1" si="25"/>
        <v>-0.71295153838749681</v>
      </c>
      <c r="AC110" s="25">
        <f t="shared" ca="1" si="25"/>
        <v>-0.4370834352462043</v>
      </c>
      <c r="AD110" s="25">
        <f t="shared" ca="1" si="25"/>
        <v>-0.8621696299057221</v>
      </c>
      <c r="AE110" s="25">
        <f t="shared" ca="1" si="25"/>
        <v>-0.32261933852740915</v>
      </c>
      <c r="AF110" s="25">
        <f t="shared" ca="1" si="25"/>
        <v>-0.11594529855164001</v>
      </c>
      <c r="AG110" s="25">
        <f t="shared" ca="1" si="25"/>
        <v>-0.40379206462514411</v>
      </c>
    </row>
    <row r="111" spans="1:33">
      <c r="G111"/>
      <c r="H111" s="13" t="s">
        <v>83</v>
      </c>
      <c r="I111" s="25">
        <f t="shared" ca="1" si="24"/>
        <v>8.0687522622156389E-5</v>
      </c>
      <c r="J111" s="25">
        <f t="shared" ca="1" si="24"/>
        <v>5.7074917631416613E-4</v>
      </c>
      <c r="K111" s="25">
        <f t="shared" ca="1" si="24"/>
        <v>-0.36396039686176301</v>
      </c>
      <c r="L111" s="25">
        <f t="shared" ca="1" si="24"/>
        <v>-1.0467235708688094</v>
      </c>
      <c r="M111" s="25">
        <f t="shared" ca="1" si="24"/>
        <v>-1.1571097000108292</v>
      </c>
      <c r="N111" s="25">
        <f t="shared" ca="1" si="24"/>
        <v>-0.96557345617892132</v>
      </c>
      <c r="O111" s="25">
        <f t="shared" ca="1" si="24"/>
        <v>-1.1147422044572795</v>
      </c>
      <c r="P111" s="25">
        <f t="shared" ca="1" si="24"/>
        <v>-1.161658979785936</v>
      </c>
      <c r="Q111" s="25">
        <f t="shared" ca="1" si="24"/>
        <v>-1.1779324933230746</v>
      </c>
      <c r="R111" s="25">
        <f t="shared" ca="1" si="24"/>
        <v>-1.1796113110284641</v>
      </c>
      <c r="S111" s="25">
        <f t="shared" ca="1" si="25"/>
        <v>-1.2688012080509197</v>
      </c>
      <c r="T111" s="25">
        <f t="shared" ca="1" si="25"/>
        <v>-1.1143510293431682</v>
      </c>
      <c r="U111" s="25">
        <f t="shared" ca="1" si="25"/>
        <v>-1.1338927236162781</v>
      </c>
      <c r="V111" s="25">
        <f t="shared" ca="1" si="25"/>
        <v>-1.0908270176424886</v>
      </c>
      <c r="W111" s="25">
        <f t="shared" ca="1" si="25"/>
        <v>-0.94016617425977345</v>
      </c>
      <c r="X111" s="25">
        <f t="shared" ca="1" si="25"/>
        <v>-2.6820942749698222</v>
      </c>
      <c r="Y111" s="25">
        <f t="shared" ca="1" si="25"/>
        <v>-2.077063668724235</v>
      </c>
      <c r="Z111" s="25">
        <f t="shared" ca="1" si="25"/>
        <v>-1.0751730637969812</v>
      </c>
      <c r="AA111" s="25">
        <f t="shared" ca="1" si="25"/>
        <v>-1.0461404629379067</v>
      </c>
      <c r="AB111" s="25">
        <f t="shared" ca="1" si="25"/>
        <v>-1.0274334193715204</v>
      </c>
      <c r="AC111" s="25">
        <f t="shared" ca="1" si="25"/>
        <v>-0.5566529962057466</v>
      </c>
      <c r="AD111" s="25">
        <f t="shared" ca="1" si="25"/>
        <v>-0.58863067441256867</v>
      </c>
      <c r="AE111" s="25">
        <f t="shared" ca="1" si="25"/>
        <v>-0.68057211855868449</v>
      </c>
      <c r="AF111" s="25">
        <f t="shared" ca="1" si="25"/>
        <v>-5.97457146374245E-2</v>
      </c>
      <c r="AG111" s="25">
        <f t="shared" ca="1" si="25"/>
        <v>-0.17019540925715773</v>
      </c>
    </row>
    <row r="112" spans="1:33">
      <c r="G112"/>
      <c r="H112" s="13" t="s">
        <v>192</v>
      </c>
      <c r="I112" s="25">
        <f t="shared" ca="1" si="24"/>
        <v>-1.8006391609105778E-4</v>
      </c>
      <c r="J112" s="25">
        <f t="shared" ca="1" si="24"/>
        <v>7.2512503004986686E-4</v>
      </c>
      <c r="K112" s="25">
        <f t="shared" ca="1" si="24"/>
        <v>1.1036366429171494E-2</v>
      </c>
      <c r="L112" s="25">
        <f t="shared" ca="1" si="24"/>
        <v>1.4222011330452687E-2</v>
      </c>
      <c r="M112" s="25">
        <f t="shared" ca="1" si="24"/>
        <v>5.6417622024431693E-2</v>
      </c>
      <c r="N112" s="25">
        <f t="shared" ca="1" si="24"/>
        <v>8.0675106340415373E-2</v>
      </c>
      <c r="O112" s="25">
        <f t="shared" ca="1" si="24"/>
        <v>-2.0187530088462153E-2</v>
      </c>
      <c r="P112" s="25">
        <f t="shared" ca="1" si="24"/>
        <v>8.138900982248197E-2</v>
      </c>
      <c r="Q112" s="25">
        <f t="shared" ca="1" si="24"/>
        <v>-6.9484954521829428E-2</v>
      </c>
      <c r="R112" s="25">
        <f t="shared" ca="1" si="24"/>
        <v>0.15209389880475829</v>
      </c>
      <c r="S112" s="25">
        <f t="shared" ca="1" si="25"/>
        <v>9.0572695362629019E-2</v>
      </c>
      <c r="T112" s="25">
        <f t="shared" ca="1" si="25"/>
        <v>-0.10737522432977493</v>
      </c>
      <c r="U112" s="25">
        <f t="shared" ca="1" si="25"/>
        <v>0.14342053945259067</v>
      </c>
      <c r="V112" s="25">
        <f t="shared" ca="1" si="25"/>
        <v>0.13338635978427374</v>
      </c>
      <c r="W112" s="25">
        <f t="shared" ca="1" si="25"/>
        <v>0.20833573880849507</v>
      </c>
      <c r="X112" s="25">
        <f t="shared" ca="1" si="25"/>
        <v>0.61674519789653282</v>
      </c>
      <c r="Y112" s="25">
        <f t="shared" ca="1" si="25"/>
        <v>0.94592309643764561</v>
      </c>
      <c r="Z112" s="25">
        <f t="shared" ca="1" si="25"/>
        <v>0.96436592480943728</v>
      </c>
      <c r="AA112" s="25">
        <f t="shared" ca="1" si="25"/>
        <v>0.89407746502750163</v>
      </c>
      <c r="AB112" s="25">
        <f t="shared" ca="1" si="25"/>
        <v>0.90015402383940823</v>
      </c>
      <c r="AC112" s="25">
        <f t="shared" ca="1" si="25"/>
        <v>0.70744579995465395</v>
      </c>
      <c r="AD112" s="25">
        <f t="shared" ca="1" si="25"/>
        <v>0.76859184856833784</v>
      </c>
      <c r="AE112" s="25">
        <f t="shared" ca="1" si="25"/>
        <v>0.92882300625872816</v>
      </c>
      <c r="AF112" s="25">
        <f t="shared" ca="1" si="25"/>
        <v>0.72393195748833028</v>
      </c>
      <c r="AG112" s="25">
        <f t="shared" ca="1" si="25"/>
        <v>0.88612966843150931</v>
      </c>
    </row>
    <row r="113" spans="1:34">
      <c r="G113"/>
      <c r="H113" s="13" t="s">
        <v>15</v>
      </c>
      <c r="I113" s="25">
        <f t="shared" ca="1" si="24"/>
        <v>3.381700000005594E-6</v>
      </c>
      <c r="J113" s="25">
        <f t="shared" ca="1" si="24"/>
        <v>4.4371199999943655E-5</v>
      </c>
      <c r="K113" s="25">
        <f t="shared" ca="1" si="24"/>
        <v>3.0484160000000316E-4</v>
      </c>
      <c r="L113" s="25">
        <f t="shared" ca="1" si="24"/>
        <v>-3.8208520000000022E-3</v>
      </c>
      <c r="M113" s="25">
        <f t="shared" ca="1" si="24"/>
        <v>-1.2453870599999845E-3</v>
      </c>
      <c r="N113" s="25">
        <f t="shared" ca="1" si="24"/>
        <v>-1.3479326999999443E-3</v>
      </c>
      <c r="O113" s="25">
        <f t="shared" ca="1" si="24"/>
        <v>-6.172949600000038E-3</v>
      </c>
      <c r="P113" s="25">
        <f t="shared" ca="1" si="24"/>
        <v>-5.0031777000000372E-3</v>
      </c>
      <c r="Q113" s="25">
        <f t="shared" ca="1" si="24"/>
        <v>8.6701944999999798E-3</v>
      </c>
      <c r="R113" s="25">
        <f t="shared" ca="1" si="24"/>
        <v>-3.7707863000002815E-3</v>
      </c>
      <c r="S113" s="25">
        <f t="shared" ca="1" si="25"/>
        <v>-4.3487300000006144E-3</v>
      </c>
      <c r="T113" s="25">
        <f t="shared" ca="1" si="25"/>
        <v>-1.4197367400000075E-2</v>
      </c>
      <c r="U113" s="25">
        <f t="shared" ca="1" si="25"/>
        <v>-8.7013134999997417E-3</v>
      </c>
      <c r="V113" s="25">
        <f t="shared" ca="1" si="25"/>
        <v>7.8173250000004371E-3</v>
      </c>
      <c r="W113" s="25">
        <f t="shared" ca="1" si="25"/>
        <v>-1.4594780999999784E-2</v>
      </c>
      <c r="X113" s="25">
        <f t="shared" ca="1" si="25"/>
        <v>-2.2870658999999707E-2</v>
      </c>
      <c r="Y113" s="25">
        <f t="shared" ca="1" si="25"/>
        <v>1.6262947000000166E-2</v>
      </c>
      <c r="Z113" s="25">
        <f t="shared" ca="1" si="25"/>
        <v>-5.4026944000001097E-2</v>
      </c>
      <c r="AA113" s="25">
        <f t="shared" ca="1" si="25"/>
        <v>-3.6903330999999526E-2</v>
      </c>
      <c r="AB113" s="25">
        <f t="shared" ca="1" si="25"/>
        <v>1.3099474500001634E-2</v>
      </c>
      <c r="AC113" s="25">
        <f t="shared" ca="1" si="25"/>
        <v>3.0774899999960325E-4</v>
      </c>
      <c r="AD113" s="25">
        <f t="shared" ca="1" si="25"/>
        <v>4.6067070999999488E-2</v>
      </c>
      <c r="AE113" s="25">
        <f t="shared" ca="1" si="25"/>
        <v>0.12835883300000023</v>
      </c>
      <c r="AF113" s="25">
        <f t="shared" ca="1" si="25"/>
        <v>0.13473077100000228</v>
      </c>
      <c r="AG113" s="25">
        <f t="shared" ca="1" si="25"/>
        <v>0.16280455350000192</v>
      </c>
    </row>
    <row r="114" spans="1:34">
      <c r="G114"/>
      <c r="H114" s="64" t="s">
        <v>6</v>
      </c>
      <c r="I114" s="25">
        <f t="shared" ca="1" si="24"/>
        <v>-1.0807126689507673E-8</v>
      </c>
      <c r="J114" s="25">
        <f t="shared" ca="1" si="24"/>
        <v>-7.2306689169567842E-6</v>
      </c>
      <c r="K114" s="25">
        <f t="shared" ca="1" si="24"/>
        <v>-1.4729766479371075E-8</v>
      </c>
      <c r="L114" s="25">
        <f t="shared" ca="1" si="24"/>
        <v>1.50632479799458E-2</v>
      </c>
      <c r="M114" s="25">
        <f t="shared" ca="1" si="24"/>
        <v>-1.7528028951399998E-8</v>
      </c>
      <c r="N114" s="25">
        <f t="shared" ca="1" si="24"/>
        <v>-1.8981890396699995E-8</v>
      </c>
      <c r="O114" s="25">
        <f t="shared" ca="1" si="24"/>
        <v>-1.0463630791249337E-2</v>
      </c>
      <c r="P114" s="25">
        <f t="shared" ca="1" si="24"/>
        <v>4.6734774115482925E-4</v>
      </c>
      <c r="Q114" s="25">
        <f t="shared" ca="1" si="24"/>
        <v>2.3346141116601409E-5</v>
      </c>
      <c r="R114" s="25">
        <f t="shared" ca="1" si="24"/>
        <v>3.4893241113165471E-5</v>
      </c>
      <c r="S114" s="25">
        <f t="shared" ca="1" si="25"/>
        <v>6.1014406373128828E-5</v>
      </c>
      <c r="T114" s="25">
        <f t="shared" ca="1" si="25"/>
        <v>3.5977333347033769E-4</v>
      </c>
      <c r="U114" s="25">
        <f t="shared" ca="1" si="25"/>
        <v>4.5405380039759981E-4</v>
      </c>
      <c r="V114" s="25">
        <f t="shared" ca="1" si="25"/>
        <v>-2.7275585396574886E-3</v>
      </c>
      <c r="W114" s="25">
        <f t="shared" ca="1" si="25"/>
        <v>3.0157982252579152E-5</v>
      </c>
      <c r="X114" s="25">
        <f t="shared" ca="1" si="25"/>
        <v>-1.0169266682484744E-2</v>
      </c>
      <c r="Y114" s="25">
        <f t="shared" ca="1" si="25"/>
        <v>1.1981122087252579E-3</v>
      </c>
      <c r="Z114" s="25">
        <f t="shared" ca="1" si="25"/>
        <v>1.6540340172316234E-3</v>
      </c>
      <c r="AA114" s="25">
        <f t="shared" ca="1" si="25"/>
        <v>5.939058663356052E-3</v>
      </c>
      <c r="AB114" s="25">
        <f t="shared" ca="1" si="25"/>
        <v>4.1676372734439793E-3</v>
      </c>
      <c r="AC114" s="25">
        <f t="shared" ca="1" si="25"/>
        <v>2.7723754862748785E-3</v>
      </c>
      <c r="AD114" s="25">
        <f t="shared" ca="1" si="25"/>
        <v>2.6869774939549805E-4</v>
      </c>
      <c r="AE114" s="25">
        <f t="shared" ca="1" si="25"/>
        <v>1.9136304615152539E-3</v>
      </c>
      <c r="AF114" s="25">
        <f t="shared" ca="1" si="25"/>
        <v>3.6771787258944358E-3</v>
      </c>
      <c r="AG114" s="25">
        <f t="shared" ca="1" si="25"/>
        <v>3.4204020961841977E-3</v>
      </c>
    </row>
    <row r="115" spans="1:34">
      <c r="G115"/>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row>
    <row r="116" spans="1:34">
      <c r="G116"/>
      <c r="H116" s="13" t="s">
        <v>207</v>
      </c>
      <c r="I116" s="25">
        <f t="shared" ref="I116:R118" ca="1" si="26">(-SUMIFS(OFFSET(INDIRECT("'"&amp;$E$1 &amp; "_Generation'!C:C"), 0, I$1), INDIRECT("'"&amp;$E$1 &amp; "_Generation'!B:B"),$H116, INDIRECT("'"&amp;$E$1 &amp; "_Generation'!A:A"),$B$99) + SUMIFS(OFFSET(INDIRECT("'"&amp;$C$1 &amp; "_Generation'!C:C"), 0, I$1), INDIRECT("'"&amp;$C$1 &amp; "_Generation'!B:B"),$H116, INDIRECT("'"&amp;$C$1 &amp; "_Generation'!A:A"),$B$99)) / 1000</f>
        <v>9.4811690939877738E-5</v>
      </c>
      <c r="J116" s="25">
        <f t="shared" ca="1" si="26"/>
        <v>3.2797257336596885E-4</v>
      </c>
      <c r="K116" s="25">
        <f t="shared" ca="1" si="26"/>
        <v>-0.44885006599756705</v>
      </c>
      <c r="L116" s="25">
        <f t="shared" ca="1" si="26"/>
        <v>-1.2756664755294804</v>
      </c>
      <c r="M116" s="25">
        <f t="shared" ca="1" si="26"/>
        <v>-1.4130743744285537</v>
      </c>
      <c r="N116" s="25">
        <f t="shared" ca="1" si="26"/>
        <v>-1.1828996285431022</v>
      </c>
      <c r="O116" s="25">
        <f t="shared" ca="1" si="26"/>
        <v>-1.3642534123178247</v>
      </c>
      <c r="P116" s="25">
        <f t="shared" ca="1" si="26"/>
        <v>-1.4134528069328445</v>
      </c>
      <c r="Q116" s="25">
        <f t="shared" ca="1" si="26"/>
        <v>-1.444293266576673</v>
      </c>
      <c r="R116" s="25">
        <f t="shared" ca="1" si="26"/>
        <v>-1.4336895477093712</v>
      </c>
      <c r="S116" s="25">
        <f t="shared" ref="S116:AG118" ca="1" si="27">(-SUMIFS(OFFSET(INDIRECT("'"&amp;$E$1 &amp; "_Generation'!C:C"), 0, S$1), INDIRECT("'"&amp;$E$1 &amp; "_Generation'!B:B"),$H116, INDIRECT("'"&amp;$E$1 &amp; "_Generation'!A:A"),$B$99) + SUMIFS(OFFSET(INDIRECT("'"&amp;$C$1 &amp; "_Generation'!C:C"), 0, S$1), INDIRECT("'"&amp;$C$1 &amp; "_Generation'!B:B"),$H116, INDIRECT("'"&amp;$C$1 &amp; "_Generation'!A:A"),$B$99)) / 1000</f>
        <v>-1.5471397058346046</v>
      </c>
      <c r="T116" s="25">
        <f t="shared" ca="1" si="27"/>
        <v>-1.3612058042594599</v>
      </c>
      <c r="U116" s="25">
        <f t="shared" ca="1" si="27"/>
        <v>-1.3975256575136445</v>
      </c>
      <c r="V116" s="25">
        <f t="shared" ca="1" si="27"/>
        <v>-1.321254798721011</v>
      </c>
      <c r="W116" s="25">
        <f t="shared" ca="1" si="27"/>
        <v>-1.1528169587928514</v>
      </c>
      <c r="X116" s="25">
        <f t="shared" ca="1" si="27"/>
        <v>-3.2437737567009681</v>
      </c>
      <c r="Y116" s="25">
        <f t="shared" ca="1" si="27"/>
        <v>-2.5267969934518568</v>
      </c>
      <c r="Z116" s="25">
        <f t="shared" ca="1" si="27"/>
        <v>-1.3083030602290329</v>
      </c>
      <c r="AA116" s="25">
        <f t="shared" ca="1" si="27"/>
        <v>-1.2784855090983565</v>
      </c>
      <c r="AB116" s="25">
        <f t="shared" ca="1" si="27"/>
        <v>-1.2638820632954302</v>
      </c>
      <c r="AC116" s="25">
        <f t="shared" ca="1" si="27"/>
        <v>-0.68473326359364906</v>
      </c>
      <c r="AD116" s="25">
        <f t="shared" ca="1" si="27"/>
        <v>-0.73586377483832255</v>
      </c>
      <c r="AE116" s="25">
        <f t="shared" ca="1" si="27"/>
        <v>-0.82345722181164815</v>
      </c>
      <c r="AF116" s="25">
        <f t="shared" ca="1" si="27"/>
        <v>-7.4036426005439346E-2</v>
      </c>
      <c r="AG116" s="25">
        <f t="shared" ca="1" si="27"/>
        <v>-0.2056655045107891</v>
      </c>
    </row>
    <row r="117" spans="1:34">
      <c r="G117"/>
      <c r="H117" s="13" t="s">
        <v>193</v>
      </c>
      <c r="I117" s="25">
        <f t="shared" ca="1" si="26"/>
        <v>-4.9102852799524043E-4</v>
      </c>
      <c r="J117" s="25">
        <f t="shared" ca="1" si="26"/>
        <v>2.0133500688889398E-3</v>
      </c>
      <c r="K117" s="25">
        <f t="shared" ca="1" si="26"/>
        <v>6.3014965134040715E-2</v>
      </c>
      <c r="L117" s="25">
        <f t="shared" ca="1" si="26"/>
        <v>1.664965054665845E-2</v>
      </c>
      <c r="M117" s="25">
        <f t="shared" ca="1" si="26"/>
        <v>6.3931253218534045E-2</v>
      </c>
      <c r="N117" s="25">
        <f t="shared" ca="1" si="26"/>
        <v>0.10902347550020931</v>
      </c>
      <c r="O117" s="25">
        <f t="shared" ca="1" si="26"/>
        <v>-5.6039377516601235E-2</v>
      </c>
      <c r="P117" s="25">
        <f t="shared" ca="1" si="26"/>
        <v>0.1674080872254417</v>
      </c>
      <c r="Q117" s="25">
        <f t="shared" ca="1" si="26"/>
        <v>-0.10415071854720008</v>
      </c>
      <c r="R117" s="25">
        <f t="shared" ca="1" si="26"/>
        <v>0.16814921329014579</v>
      </c>
      <c r="S117" s="25">
        <f t="shared" ca="1" si="27"/>
        <v>0.15624743246688741</v>
      </c>
      <c r="T117" s="25">
        <f t="shared" ca="1" si="27"/>
        <v>-9.6833001890856391E-2</v>
      </c>
      <c r="U117" s="25">
        <f t="shared" ca="1" si="27"/>
        <v>0.18351445129929561</v>
      </c>
      <c r="V117" s="25">
        <f t="shared" ca="1" si="27"/>
        <v>0.31481732581777394</v>
      </c>
      <c r="W117" s="25">
        <f t="shared" ca="1" si="27"/>
        <v>0.2301044385864352</v>
      </c>
      <c r="X117" s="25">
        <f t="shared" ca="1" si="27"/>
        <v>0.91059792011179885</v>
      </c>
      <c r="Y117" s="25">
        <f t="shared" ca="1" si="27"/>
        <v>1.5210140030586989</v>
      </c>
      <c r="Z117" s="25">
        <f t="shared" ca="1" si="27"/>
        <v>1.1919742534531543</v>
      </c>
      <c r="AA117" s="25">
        <f t="shared" ca="1" si="27"/>
        <v>1.2177854930567409</v>
      </c>
      <c r="AB117" s="25">
        <f t="shared" ca="1" si="27"/>
        <v>1.2241614085736765</v>
      </c>
      <c r="AC117" s="25">
        <f t="shared" ca="1" si="27"/>
        <v>0.96416861280716692</v>
      </c>
      <c r="AD117" s="25">
        <f t="shared" ca="1" si="27"/>
        <v>1.0152272600306915</v>
      </c>
      <c r="AE117" s="25">
        <f t="shared" ca="1" si="27"/>
        <v>1.2691968887916028</v>
      </c>
      <c r="AF117" s="25">
        <f t="shared" ca="1" si="27"/>
        <v>0.95822005198524307</v>
      </c>
      <c r="AG117" s="25">
        <f t="shared" ca="1" si="27"/>
        <v>1.1012029469378248</v>
      </c>
    </row>
    <row r="118" spans="1:34">
      <c r="H118" s="13" t="s">
        <v>93</v>
      </c>
      <c r="I118" s="25">
        <f t="shared" ca="1" si="26"/>
        <v>3.7203999999917414E-6</v>
      </c>
      <c r="J118" s="25">
        <f t="shared" ca="1" si="26"/>
        <v>4.4928000000027167E-5</v>
      </c>
      <c r="K118" s="25">
        <f t="shared" ca="1" si="26"/>
        <v>3.6580029999998942E-4</v>
      </c>
      <c r="L118" s="25">
        <f t="shared" ca="1" si="26"/>
        <v>-4.4832176000000456E-3</v>
      </c>
      <c r="M118" s="25">
        <f t="shared" ca="1" si="26"/>
        <v>-1.4687744999999949E-3</v>
      </c>
      <c r="N118" s="25">
        <f t="shared" ca="1" si="26"/>
        <v>-1.5836082000000714E-3</v>
      </c>
      <c r="O118" s="25">
        <f t="shared" ca="1" si="26"/>
        <v>-7.2258845000001204E-3</v>
      </c>
      <c r="P118" s="25">
        <f t="shared" ca="1" si="26"/>
        <v>-5.7883813999999346E-3</v>
      </c>
      <c r="Q118" s="25">
        <f t="shared" ca="1" si="26"/>
        <v>9.6662734000001367E-3</v>
      </c>
      <c r="R118" s="25">
        <f t="shared" ca="1" si="26"/>
        <v>-4.1257155999999216E-3</v>
      </c>
      <c r="S118" s="25">
        <f t="shared" ca="1" si="27"/>
        <v>-4.9872050000001307E-3</v>
      </c>
      <c r="T118" s="25">
        <f t="shared" ca="1" si="27"/>
        <v>-1.6440976500000488E-2</v>
      </c>
      <c r="U118" s="25">
        <f t="shared" ca="1" si="27"/>
        <v>-1.1787022999999407E-2</v>
      </c>
      <c r="V118" s="25">
        <f t="shared" ca="1" si="27"/>
        <v>1.0434802000000219E-2</v>
      </c>
      <c r="W118" s="25">
        <f t="shared" ca="1" si="27"/>
        <v>-1.6505770000000211E-2</v>
      </c>
      <c r="X118" s="25">
        <f t="shared" ca="1" si="27"/>
        <v>-2.6875931000000491E-2</v>
      </c>
      <c r="Y118" s="25">
        <f t="shared" ca="1" si="27"/>
        <v>1.8670140500000345E-2</v>
      </c>
      <c r="Z118" s="25">
        <f t="shared" ca="1" si="27"/>
        <v>-6.3283123500001232E-2</v>
      </c>
      <c r="AA118" s="25">
        <f t="shared" ca="1" si="27"/>
        <v>-4.3923897000000579E-2</v>
      </c>
      <c r="AB118" s="25">
        <f t="shared" ca="1" si="27"/>
        <v>1.4949507500001345E-2</v>
      </c>
      <c r="AC118" s="25">
        <f t="shared" ca="1" si="27"/>
        <v>5.2468799999860489E-4</v>
      </c>
      <c r="AD118" s="25">
        <f t="shared" ca="1" si="27"/>
        <v>5.373940700000094E-2</v>
      </c>
      <c r="AE118" s="25">
        <f t="shared" ca="1" si="27"/>
        <v>0.1517224580000002</v>
      </c>
      <c r="AF118" s="25">
        <f t="shared" ca="1" si="27"/>
        <v>0.15935871000000223</v>
      </c>
      <c r="AG118" s="25">
        <f t="shared" ca="1" si="27"/>
        <v>0.19072565800000121</v>
      </c>
    </row>
    <row r="120" spans="1:34">
      <c r="H120" s="14" t="s">
        <v>89</v>
      </c>
      <c r="I120" s="14"/>
    </row>
    <row r="121" spans="1:34">
      <c r="H121" s="6" t="s">
        <v>195</v>
      </c>
    </row>
    <row r="122" spans="1:34" ht="23.25">
      <c r="A122" s="60" t="str">
        <f>B123&amp;" capacity difference by year"</f>
        <v>North West Tasmania capacity difference by year</v>
      </c>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28" t="s">
        <v>131</v>
      </c>
    </row>
    <row r="123" spans="1:34">
      <c r="A123" s="11" t="s">
        <v>189</v>
      </c>
      <c r="B123" s="27" t="s">
        <v>163</v>
      </c>
      <c r="AH123" s="28" t="s">
        <v>132</v>
      </c>
    </row>
    <row r="124" spans="1:34">
      <c r="AH124" s="28" t="s">
        <v>133</v>
      </c>
    </row>
    <row r="125" spans="1:34">
      <c r="H125" t="s">
        <v>186</v>
      </c>
      <c r="I125" s="7" t="str">
        <f>I101</f>
        <v>2026-27</v>
      </c>
      <c r="J125" s="7" t="str">
        <f t="shared" ref="J125:AG125" si="28">J101</f>
        <v>2027-28</v>
      </c>
      <c r="K125" s="7" t="str">
        <f t="shared" si="28"/>
        <v>2028-29</v>
      </c>
      <c r="L125" s="7" t="str">
        <f t="shared" si="28"/>
        <v>2029-30</v>
      </c>
      <c r="M125" s="7" t="str">
        <f t="shared" si="28"/>
        <v>2030-31</v>
      </c>
      <c r="N125" s="7" t="str">
        <f t="shared" si="28"/>
        <v>2031-32</v>
      </c>
      <c r="O125" s="7" t="str">
        <f t="shared" si="28"/>
        <v>2032-33</v>
      </c>
      <c r="P125" s="7" t="str">
        <f t="shared" si="28"/>
        <v>2033-34</v>
      </c>
      <c r="Q125" s="7" t="str">
        <f t="shared" si="28"/>
        <v>2034-35</v>
      </c>
      <c r="R125" s="7" t="str">
        <f t="shared" si="28"/>
        <v>2035-36</v>
      </c>
      <c r="S125" s="7" t="str">
        <f t="shared" si="28"/>
        <v>2036-37</v>
      </c>
      <c r="T125" s="7" t="str">
        <f t="shared" si="28"/>
        <v>2037-38</v>
      </c>
      <c r="U125" s="7" t="str">
        <f t="shared" si="28"/>
        <v>2038-39</v>
      </c>
      <c r="V125" s="7" t="str">
        <f t="shared" si="28"/>
        <v>2039-40</v>
      </c>
      <c r="W125" s="7" t="str">
        <f t="shared" si="28"/>
        <v>2040-41</v>
      </c>
      <c r="X125" s="7" t="str">
        <f t="shared" si="28"/>
        <v>2041-42</v>
      </c>
      <c r="Y125" s="7" t="str">
        <f t="shared" si="28"/>
        <v>2042-43</v>
      </c>
      <c r="Z125" s="7" t="str">
        <f t="shared" si="28"/>
        <v>2043-44</v>
      </c>
      <c r="AA125" s="7" t="str">
        <f t="shared" si="28"/>
        <v>2044-45</v>
      </c>
      <c r="AB125" s="7" t="str">
        <f t="shared" si="28"/>
        <v>2045-46</v>
      </c>
      <c r="AC125" s="7" t="str">
        <f t="shared" si="28"/>
        <v>2046-47</v>
      </c>
      <c r="AD125" s="7" t="str">
        <f t="shared" si="28"/>
        <v>2047-48</v>
      </c>
      <c r="AE125" s="7" t="str">
        <f t="shared" si="28"/>
        <v>2048-49</v>
      </c>
      <c r="AF125" s="7" t="str">
        <f t="shared" si="28"/>
        <v>2049-50</v>
      </c>
      <c r="AG125" s="7" t="str">
        <f t="shared" si="28"/>
        <v>2050-51</v>
      </c>
      <c r="AH125" s="28" t="s">
        <v>134</v>
      </c>
    </row>
    <row r="126" spans="1:34">
      <c r="H126" s="13" t="s">
        <v>8</v>
      </c>
      <c r="I126" s="25">
        <f ca="1">_xlfn.IFNA(INDEX(INDIRECT("'"&amp;$C$1 &amp; "_REZ Capacity'!$E$6:$AC$41"), MATCH($B$123, INDIRECT("'"&amp;$C$1 &amp; "_REZ Capacity'!$C$6:$C$41"),0),MATCH(I$125, INDIRECT("'"&amp;$C$1 &amp; "_REZ Capacity'!$E$5:$AC$5"),0))-INDEX(INDIRECT("'"&amp;$E$1 &amp; "_REZ Capacity'!$E$6:$AC$41"), MATCH($B$123, INDIRECT("'"&amp;$E$1 &amp; "_REZ Capacity'!$C$6:$C$41"),0),MATCH(I$125, INDIRECT("'"&amp;$E$1 &amp; "_REZ Capacity'!$E$5:$AC$5"),0)),0)</f>
        <v>0</v>
      </c>
      <c r="J126" s="25">
        <f t="shared" ref="J126:AG126" ca="1" si="29">_xlfn.IFNA(INDEX(INDIRECT("'"&amp;$C$1 &amp; "_REZ Capacity'!$E$6:$AC$41"), MATCH($B$123, INDIRECT("'"&amp;$C$1 &amp; "_REZ Capacity'!$C$6:$C$41"),0),MATCH(J$125, INDIRECT("'"&amp;$C$1 &amp; "_REZ Capacity'!$E$5:$AC$5"),0))-INDEX(INDIRECT("'"&amp;$E$1 &amp; "_REZ Capacity'!$E$6:$AC$41"), MATCH($B$123, INDIRECT("'"&amp;$E$1 &amp; "_REZ Capacity'!$C$6:$C$41"),0),MATCH(J$125, INDIRECT("'"&amp;$E$1 &amp; "_REZ Capacity'!$E$5:$AC$5"),0)),0)</f>
        <v>0</v>
      </c>
      <c r="K126" s="25">
        <f t="shared" ca="1" si="29"/>
        <v>0</v>
      </c>
      <c r="L126" s="25">
        <f t="shared" ca="1" si="29"/>
        <v>0</v>
      </c>
      <c r="M126" s="25">
        <f t="shared" ca="1" si="29"/>
        <v>0</v>
      </c>
      <c r="N126" s="25">
        <f t="shared" ca="1" si="29"/>
        <v>0</v>
      </c>
      <c r="O126" s="25">
        <f t="shared" ca="1" si="29"/>
        <v>0</v>
      </c>
      <c r="P126" s="25">
        <f t="shared" ca="1" si="29"/>
        <v>0</v>
      </c>
      <c r="Q126" s="25">
        <f t="shared" ca="1" si="29"/>
        <v>0</v>
      </c>
      <c r="R126" s="25">
        <f t="shared" ca="1" si="29"/>
        <v>0</v>
      </c>
      <c r="S126" s="25">
        <f t="shared" ca="1" si="29"/>
        <v>0</v>
      </c>
      <c r="T126" s="25">
        <f t="shared" ca="1" si="29"/>
        <v>0</v>
      </c>
      <c r="U126" s="25">
        <f t="shared" ca="1" si="29"/>
        <v>0</v>
      </c>
      <c r="V126" s="25">
        <f t="shared" ca="1" si="29"/>
        <v>0</v>
      </c>
      <c r="W126" s="25">
        <f t="shared" ca="1" si="29"/>
        <v>0</v>
      </c>
      <c r="X126" s="25">
        <f t="shared" ca="1" si="29"/>
        <v>0</v>
      </c>
      <c r="Y126" s="25">
        <f t="shared" ca="1" si="29"/>
        <v>0</v>
      </c>
      <c r="Z126" s="25">
        <f t="shared" ca="1" si="29"/>
        <v>0</v>
      </c>
      <c r="AA126" s="25">
        <f t="shared" ca="1" si="29"/>
        <v>0</v>
      </c>
      <c r="AB126" s="25">
        <f t="shared" ca="1" si="29"/>
        <v>0</v>
      </c>
      <c r="AC126" s="25">
        <f t="shared" ca="1" si="29"/>
        <v>0</v>
      </c>
      <c r="AD126" s="25">
        <f t="shared" ca="1" si="29"/>
        <v>0</v>
      </c>
      <c r="AE126" s="25">
        <f t="shared" ca="1" si="29"/>
        <v>0</v>
      </c>
      <c r="AF126" s="25">
        <f t="shared" ca="1" si="29"/>
        <v>0</v>
      </c>
      <c r="AG126" s="25">
        <f t="shared" ca="1" si="29"/>
        <v>0</v>
      </c>
      <c r="AH126" s="28" t="s">
        <v>135</v>
      </c>
    </row>
    <row r="127" spans="1:34">
      <c r="H127" s="13" t="s">
        <v>9</v>
      </c>
      <c r="I127" s="25">
        <f ca="1">_xlfn.IFNA(INDEX(INDIRECT("'"&amp;$C$1 &amp; "_REZ Capacity'!$E$44:$AC$79"), MATCH($B$123, INDIRECT("'"&amp;$C$1 &amp; "_REZ Capacity'!$C$44:$C$79"),0),MATCH(I$125, INDIRECT("'"&amp;$C$1 &amp; "_REZ Capacity'!$E$5:$AC$5"),0))-INDEX(INDIRECT("'"&amp;$E$1 &amp; "_REZ Capacity'!$E$44:$AC$79"), MATCH($B$123, INDIRECT("'"&amp;$E$1 &amp; "_REZ Capacity'!$C$44:$C$79"),0),MATCH(I$125, INDIRECT("'"&amp;$E$1 &amp; "_REZ Capacity'!$E$5:$AC$5"),0)),0)</f>
        <v>0</v>
      </c>
      <c r="J127" s="25">
        <f t="shared" ref="J127:AG127" ca="1" si="30">_xlfn.IFNA(INDEX(INDIRECT("'"&amp;$C$1 &amp; "_REZ Capacity'!$E$44:$AC$79"), MATCH($B$123, INDIRECT("'"&amp;$C$1 &amp; "_REZ Capacity'!$C$44:$C$79"),0),MATCH(J$125, INDIRECT("'"&amp;$C$1 &amp; "_REZ Capacity'!$E$5:$AC$5"),0))-INDEX(INDIRECT("'"&amp;$E$1 &amp; "_REZ Capacity'!$E$44:$AC$79"), MATCH($B$123, INDIRECT("'"&amp;$E$1 &amp; "_REZ Capacity'!$C$44:$C$79"),0),MATCH(J$125, INDIRECT("'"&amp;$E$1 &amp; "_REZ Capacity'!$E$5:$AC$5"),0)),0)</f>
        <v>0</v>
      </c>
      <c r="K127" s="25">
        <f t="shared" ca="1" si="30"/>
        <v>0</v>
      </c>
      <c r="L127" s="25">
        <f t="shared" ca="1" si="30"/>
        <v>0</v>
      </c>
      <c r="M127" s="25">
        <f t="shared" ca="1" si="30"/>
        <v>0</v>
      </c>
      <c r="N127" s="25">
        <f t="shared" ca="1" si="30"/>
        <v>0</v>
      </c>
      <c r="O127" s="25">
        <f t="shared" ca="1" si="30"/>
        <v>0</v>
      </c>
      <c r="P127" s="25">
        <f t="shared" ca="1" si="30"/>
        <v>0</v>
      </c>
      <c r="Q127" s="25">
        <f t="shared" ca="1" si="30"/>
        <v>0</v>
      </c>
      <c r="R127" s="25">
        <f t="shared" ca="1" si="30"/>
        <v>0</v>
      </c>
      <c r="S127" s="25">
        <f t="shared" ca="1" si="30"/>
        <v>125.38812000000001</v>
      </c>
      <c r="T127" s="25">
        <f t="shared" ca="1" si="30"/>
        <v>250.77616999999998</v>
      </c>
      <c r="U127" s="25">
        <f t="shared" ca="1" si="30"/>
        <v>376.16417515263606</v>
      </c>
      <c r="V127" s="25">
        <f t="shared" ca="1" si="30"/>
        <v>501.55221302887003</v>
      </c>
      <c r="W127" s="25">
        <f t="shared" ca="1" si="30"/>
        <v>501.55221301973</v>
      </c>
      <c r="X127" s="25">
        <f t="shared" ca="1" si="30"/>
        <v>501.55221300784001</v>
      </c>
      <c r="Y127" s="25">
        <f t="shared" ca="1" si="30"/>
        <v>501.55221299495997</v>
      </c>
      <c r="Z127" s="25">
        <f t="shared" ca="1" si="30"/>
        <v>501.55221298241997</v>
      </c>
      <c r="AA127" s="25">
        <f t="shared" ca="1" si="30"/>
        <v>501.55221297157999</v>
      </c>
      <c r="AB127" s="25">
        <f t="shared" ca="1" si="30"/>
        <v>501.55221295841</v>
      </c>
      <c r="AC127" s="25">
        <f t="shared" ca="1" si="30"/>
        <v>501.55221294161998</v>
      </c>
      <c r="AD127" s="25">
        <f t="shared" ca="1" si="30"/>
        <v>501.55221291962999</v>
      </c>
      <c r="AE127" s="25">
        <f t="shared" ca="1" si="30"/>
        <v>501.55221289575002</v>
      </c>
      <c r="AF127" s="25">
        <f t="shared" ca="1" si="30"/>
        <v>501.55221287538001</v>
      </c>
      <c r="AG127" s="25">
        <f t="shared" ca="1" si="30"/>
        <v>501.55221285051999</v>
      </c>
      <c r="AH127" s="28" t="s">
        <v>136</v>
      </c>
    </row>
    <row r="128" spans="1:34">
      <c r="H128" s="13" t="s">
        <v>169</v>
      </c>
      <c r="I128" s="25">
        <f ca="1">_xlfn.IFNA(INDEX(INDIRECT("'"&amp;$C$1 &amp; "_REZ Capacity'!$E$82:$AC$87"), MATCH($B$123, INDIRECT("'"&amp;$C$1 &amp; "_REZ Capacity'!$C$82:$C$87"),0),MATCH(I$125, INDIRECT("'"&amp;$C$1 &amp; "_REZ Capacity'!$E$5:$AC$5"),0))-INDEX(INDIRECT("'"&amp;$E$1 &amp; "_REZ Capacity'!$E$82:$AC$87"), MATCH($B$123, INDIRECT("'"&amp;$E$1 &amp; "_REZ Capacity'!$C$82:$C$87"),0),MATCH(I$131, INDIRECT("'"&amp;$E$1 &amp; "_REZ Capacity'!$E$5:$AC$5"),0)),0)</f>
        <v>0</v>
      </c>
      <c r="J128" s="25">
        <f t="shared" ref="J128:AG128" ca="1" si="31">_xlfn.IFNA(INDEX(INDIRECT("'"&amp;$C$1 &amp; "_REZ Capacity'!$E$82:$AC$87"), MATCH($B$123, INDIRECT("'"&amp;$C$1 &amp; "_REZ Capacity'!$C$82:$C$87"),0),MATCH(J$125, INDIRECT("'"&amp;$C$1 &amp; "_REZ Capacity'!$E$5:$AC$5"),0))-INDEX(INDIRECT("'"&amp;$E$1 &amp; "_REZ Capacity'!$E$82:$AC$87"), MATCH($B$123, INDIRECT("'"&amp;$E$1 &amp; "_REZ Capacity'!$C$82:$C$87"),0),MATCH(J$131, INDIRECT("'"&amp;$E$1 &amp; "_REZ Capacity'!$E$5:$AC$5"),0)),0)</f>
        <v>0</v>
      </c>
      <c r="K128" s="25">
        <f t="shared" ca="1" si="31"/>
        <v>0</v>
      </c>
      <c r="L128" s="25">
        <f t="shared" ca="1" si="31"/>
        <v>0</v>
      </c>
      <c r="M128" s="25">
        <f t="shared" ca="1" si="31"/>
        <v>0</v>
      </c>
      <c r="N128" s="25">
        <f t="shared" ca="1" si="31"/>
        <v>0</v>
      </c>
      <c r="O128" s="25">
        <f t="shared" ca="1" si="31"/>
        <v>0</v>
      </c>
      <c r="P128" s="25">
        <f t="shared" ca="1" si="31"/>
        <v>0</v>
      </c>
      <c r="Q128" s="25">
        <f t="shared" ca="1" si="31"/>
        <v>0</v>
      </c>
      <c r="R128" s="25">
        <f t="shared" ca="1" si="31"/>
        <v>0</v>
      </c>
      <c r="S128" s="25">
        <f t="shared" ca="1" si="31"/>
        <v>0</v>
      </c>
      <c r="T128" s="25">
        <f t="shared" ca="1" si="31"/>
        <v>0</v>
      </c>
      <c r="U128" s="25">
        <f t="shared" ca="1" si="31"/>
        <v>0</v>
      </c>
      <c r="V128" s="25">
        <f t="shared" ca="1" si="31"/>
        <v>0</v>
      </c>
      <c r="W128" s="25">
        <f t="shared" ca="1" si="31"/>
        <v>0</v>
      </c>
      <c r="X128" s="25">
        <f t="shared" ca="1" si="31"/>
        <v>0</v>
      </c>
      <c r="Y128" s="25">
        <f t="shared" ca="1" si="31"/>
        <v>0</v>
      </c>
      <c r="Z128" s="25">
        <f t="shared" ca="1" si="31"/>
        <v>0</v>
      </c>
      <c r="AA128" s="25">
        <f t="shared" ca="1" si="31"/>
        <v>0</v>
      </c>
      <c r="AB128" s="25">
        <f t="shared" ca="1" si="31"/>
        <v>0</v>
      </c>
      <c r="AC128" s="25">
        <f t="shared" ca="1" si="31"/>
        <v>0</v>
      </c>
      <c r="AD128" s="25">
        <f t="shared" ca="1" si="31"/>
        <v>0</v>
      </c>
      <c r="AE128" s="25">
        <f t="shared" ca="1" si="31"/>
        <v>0</v>
      </c>
      <c r="AF128" s="25">
        <f t="shared" ca="1" si="31"/>
        <v>0</v>
      </c>
      <c r="AG128" s="25">
        <f t="shared" ca="1" si="31"/>
        <v>0</v>
      </c>
      <c r="AH128" s="28" t="s">
        <v>137</v>
      </c>
    </row>
    <row r="129" spans="1:34">
      <c r="AH129" s="28" t="s">
        <v>27</v>
      </c>
    </row>
    <row r="130" spans="1:34">
      <c r="AH130" s="28" t="s">
        <v>138</v>
      </c>
    </row>
    <row r="131" spans="1:34">
      <c r="AH131" s="28" t="s">
        <v>139</v>
      </c>
    </row>
    <row r="132" spans="1:34">
      <c r="AH132" s="28" t="s">
        <v>140</v>
      </c>
    </row>
    <row r="133" spans="1:34">
      <c r="AH133" s="28" t="s">
        <v>141</v>
      </c>
    </row>
    <row r="134" spans="1:34">
      <c r="AH134" s="28" t="s">
        <v>142</v>
      </c>
    </row>
    <row r="135" spans="1:34">
      <c r="AH135" s="28" t="s">
        <v>143</v>
      </c>
    </row>
    <row r="136" spans="1:34">
      <c r="AH136" s="28" t="s">
        <v>144</v>
      </c>
    </row>
    <row r="137" spans="1:34">
      <c r="AH137" s="28" t="s">
        <v>145</v>
      </c>
    </row>
    <row r="138" spans="1:34">
      <c r="AH138" s="28" t="s">
        <v>146</v>
      </c>
    </row>
    <row r="139" spans="1:34">
      <c r="AH139" s="28" t="s">
        <v>191</v>
      </c>
    </row>
    <row r="140" spans="1:34">
      <c r="AH140" s="28" t="s">
        <v>147</v>
      </c>
    </row>
    <row r="141" spans="1:34" ht="23.25">
      <c r="A141" s="60" t="str">
        <f>B142&amp;" generation difference by year"</f>
        <v>North West Tasmania generation difference by year</v>
      </c>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28" t="s">
        <v>148</v>
      </c>
    </row>
    <row r="142" spans="1:34">
      <c r="A142" s="11" t="s">
        <v>189</v>
      </c>
      <c r="B142" s="27" t="s">
        <v>163</v>
      </c>
      <c r="AH142" s="28" t="s">
        <v>149</v>
      </c>
    </row>
    <row r="143" spans="1:34">
      <c r="AH143" s="28" t="s">
        <v>150</v>
      </c>
    </row>
    <row r="144" spans="1:34">
      <c r="H144" t="s">
        <v>188</v>
      </c>
      <c r="I144" s="7" t="str">
        <f>I125</f>
        <v>2026-27</v>
      </c>
      <c r="J144" s="7" t="str">
        <f t="shared" ref="J144:AG144" si="32">J125</f>
        <v>2027-28</v>
      </c>
      <c r="K144" s="7" t="str">
        <f t="shared" si="32"/>
        <v>2028-29</v>
      </c>
      <c r="L144" s="7" t="str">
        <f t="shared" si="32"/>
        <v>2029-30</v>
      </c>
      <c r="M144" s="7" t="str">
        <f t="shared" si="32"/>
        <v>2030-31</v>
      </c>
      <c r="N144" s="7" t="str">
        <f t="shared" si="32"/>
        <v>2031-32</v>
      </c>
      <c r="O144" s="7" t="str">
        <f t="shared" si="32"/>
        <v>2032-33</v>
      </c>
      <c r="P144" s="7" t="str">
        <f t="shared" si="32"/>
        <v>2033-34</v>
      </c>
      <c r="Q144" s="7" t="str">
        <f t="shared" si="32"/>
        <v>2034-35</v>
      </c>
      <c r="R144" s="7" t="str">
        <f t="shared" si="32"/>
        <v>2035-36</v>
      </c>
      <c r="S144" s="7" t="str">
        <f t="shared" si="32"/>
        <v>2036-37</v>
      </c>
      <c r="T144" s="7" t="str">
        <f t="shared" si="32"/>
        <v>2037-38</v>
      </c>
      <c r="U144" s="7" t="str">
        <f t="shared" si="32"/>
        <v>2038-39</v>
      </c>
      <c r="V144" s="7" t="str">
        <f t="shared" si="32"/>
        <v>2039-40</v>
      </c>
      <c r="W144" s="7" t="str">
        <f t="shared" si="32"/>
        <v>2040-41</v>
      </c>
      <c r="X144" s="7" t="str">
        <f t="shared" si="32"/>
        <v>2041-42</v>
      </c>
      <c r="Y144" s="7" t="str">
        <f t="shared" si="32"/>
        <v>2042-43</v>
      </c>
      <c r="Z144" s="7" t="str">
        <f t="shared" si="32"/>
        <v>2043-44</v>
      </c>
      <c r="AA144" s="7" t="str">
        <f t="shared" si="32"/>
        <v>2044-45</v>
      </c>
      <c r="AB144" s="7" t="str">
        <f t="shared" si="32"/>
        <v>2045-46</v>
      </c>
      <c r="AC144" s="7" t="str">
        <f t="shared" si="32"/>
        <v>2046-47</v>
      </c>
      <c r="AD144" s="7" t="str">
        <f t="shared" si="32"/>
        <v>2047-48</v>
      </c>
      <c r="AE144" s="7" t="str">
        <f t="shared" si="32"/>
        <v>2048-49</v>
      </c>
      <c r="AF144" s="7" t="str">
        <f t="shared" si="32"/>
        <v>2049-50</v>
      </c>
      <c r="AG144" s="7" t="str">
        <f t="shared" si="32"/>
        <v>2050-51</v>
      </c>
      <c r="AH144" s="5" t="s">
        <v>151</v>
      </c>
    </row>
    <row r="145" spans="8:34">
      <c r="H145" s="13" t="s">
        <v>8</v>
      </c>
      <c r="I145" s="25">
        <f ca="1">_xlfn.IFNA(INDEX(INDIRECT("'"&amp;$C$1 &amp; "_REZ Generation'!$E$6:$AC$41"), MATCH($B$142, INDIRECT("'"&amp;$C$1 &amp; "_REZ Generation'!$C$6:$C$41"),0),MATCH(I$144, INDIRECT("'"&amp;$C$1 &amp; "_REZ Generation'!$E$5:$AC$5"),0))-INDEX(INDIRECT("'"&amp;$E$1 &amp; "_REZ Generation'!$E$6:$AC$41"), MATCH($B$142, INDIRECT("'"&amp;$E$1 &amp; "_REZ Generation'!$C$6:$C$41"),0),MATCH(I$144, INDIRECT("'"&amp;$E$1 &amp; "_REZ Generation'!$E$5:$AC$5"),0)),0)</f>
        <v>-6.9148213000000009E-6</v>
      </c>
      <c r="J145" s="25">
        <f t="shared" ref="J145:AG145" ca="1" si="33">_xlfn.IFNA(INDEX(INDIRECT("'"&amp;$C$1 &amp; "_REZ Generation'!$E$6:$AC$41"), MATCH($B$142, INDIRECT("'"&amp;$C$1 &amp; "_REZ Generation'!$C$6:$C$41"),0),MATCH(J$144, INDIRECT("'"&amp;$C$1 &amp; "_REZ Generation'!$E$5:$AC$5"),0))-INDEX(INDIRECT("'"&amp;$E$1 &amp; "_REZ Generation'!$E$6:$AC$41"), MATCH($B$142, INDIRECT("'"&amp;$E$1 &amp; "_REZ Generation'!$C$6:$C$41"),0),MATCH(J$144, INDIRECT("'"&amp;$E$1 &amp; "_REZ Generation'!$E$5:$AC$5"),0)),0)</f>
        <v>-9.2212993999999996E-6</v>
      </c>
      <c r="K145" s="25">
        <f t="shared" ca="1" si="33"/>
        <v>-1.02607668E-5</v>
      </c>
      <c r="L145" s="25">
        <f t="shared" ca="1" si="33"/>
        <v>-1.9282803500000001E-5</v>
      </c>
      <c r="M145" s="25">
        <f t="shared" ca="1" si="33"/>
        <v>-1.9468619700000002E-5</v>
      </c>
      <c r="N145" s="25">
        <f t="shared" ca="1" si="33"/>
        <v>-2.1766439699999997E-5</v>
      </c>
      <c r="O145" s="25">
        <f t="shared" ca="1" si="33"/>
        <v>-2.2946902000000001E-5</v>
      </c>
      <c r="P145" s="25">
        <f t="shared" ca="1" si="33"/>
        <v>-2.6407245999999999E-5</v>
      </c>
      <c r="Q145" s="25">
        <f t="shared" ca="1" si="33"/>
        <v>-2.4209422999999995E-5</v>
      </c>
      <c r="R145" s="25">
        <f t="shared" ca="1" si="33"/>
        <v>-2.4893804500000001E-5</v>
      </c>
      <c r="S145" s="25">
        <f t="shared" ca="1" si="33"/>
        <v>-2.4575180999999996E-5</v>
      </c>
      <c r="T145" s="25">
        <f t="shared" ca="1" si="33"/>
        <v>-2.0785352000000001E-5</v>
      </c>
      <c r="U145" s="25">
        <f t="shared" ca="1" si="33"/>
        <v>-2.3350306999999998E-5</v>
      </c>
      <c r="V145" s="25">
        <f t="shared" ca="1" si="33"/>
        <v>-3.5444395999999998E-5</v>
      </c>
      <c r="W145" s="25">
        <f t="shared" ca="1" si="33"/>
        <v>-3.2605005999999993E-5</v>
      </c>
      <c r="X145" s="25">
        <f t="shared" ca="1" si="33"/>
        <v>-3.3190545000000003E-5</v>
      </c>
      <c r="Y145" s="25">
        <f t="shared" ca="1" si="33"/>
        <v>-3.7523761999999997E-5</v>
      </c>
      <c r="Z145" s="25">
        <f t="shared" ca="1" si="33"/>
        <v>-3.4665090500000005E-5</v>
      </c>
      <c r="AA145" s="25">
        <f t="shared" ca="1" si="33"/>
        <v>-3.6036140000000002E-5</v>
      </c>
      <c r="AB145" s="25">
        <f t="shared" ca="1" si="33"/>
        <v>-3.5508669000000003E-5</v>
      </c>
      <c r="AC145" s="25">
        <f t="shared" ca="1" si="33"/>
        <v>-2.9790538000000003E-5</v>
      </c>
      <c r="AD145" s="25">
        <f t="shared" ca="1" si="33"/>
        <v>-3.3633140000000004E-5</v>
      </c>
      <c r="AE145" s="25">
        <f t="shared" ca="1" si="33"/>
        <v>-3.3743537999999997E-5</v>
      </c>
      <c r="AF145" s="25">
        <f t="shared" ca="1" si="33"/>
        <v>-3.1298325999999996E-5</v>
      </c>
      <c r="AG145" s="25">
        <f t="shared" ca="1" si="33"/>
        <v>-3.2175373999999999E-5</v>
      </c>
      <c r="AH145" s="5" t="s">
        <v>152</v>
      </c>
    </row>
    <row r="146" spans="8:34">
      <c r="H146" s="13" t="s">
        <v>9</v>
      </c>
      <c r="I146" s="25">
        <f ca="1">_xlfn.IFNA(INDEX(INDIRECT("'"&amp;$C$1 &amp; "_REZ Generation'!$E$44:$AC$79"), MATCH($B$142, INDIRECT("'"&amp;$C$1 &amp; "_REZ Generation'!$C$44:$C$79"),0),MATCH(I$144, INDIRECT("'"&amp;$C$1 &amp; "_REZ Generation'!$E$5:$AC$5"),0))-INDEX(INDIRECT("'"&amp;$E$1 &amp; "_REZ Generation'!$E$44:$AC$79"), MATCH($B$142, INDIRECT("'"&amp;$E$1 &amp; "_REZ Generation'!$C$44:$C$79"),0),MATCH(I$144, INDIRECT("'"&amp;$E$1 &amp; "_REZ Generation'!$E$5:$AC$5"),0)),0)</f>
        <v>2.8345922581934246E-2</v>
      </c>
      <c r="J146" s="25">
        <f t="shared" ref="J146:AG146" ca="1" si="34">_xlfn.IFNA(INDEX(INDIRECT("'"&amp;$C$1 &amp; "_REZ Generation'!$E$44:$AC$79"), MATCH($B$142, INDIRECT("'"&amp;$C$1 &amp; "_REZ Generation'!$C$44:$C$79"),0),MATCH(J$144, INDIRECT("'"&amp;$C$1 &amp; "_REZ Generation'!$E$5:$AC$5"),0))-INDEX(INDIRECT("'"&amp;$E$1 &amp; "_REZ Generation'!$E$44:$AC$79"), MATCH($B$142, INDIRECT("'"&amp;$E$1 &amp; "_REZ Generation'!$C$44:$C$79"),0),MATCH(J$144, INDIRECT("'"&amp;$E$1 &amp; "_REZ Generation'!$E$5:$AC$5"),0)),0)</f>
        <v>-8.8791713769182934E-2</v>
      </c>
      <c r="K146" s="25">
        <f t="shared" ca="1" si="34"/>
        <v>0.62902721968987407</v>
      </c>
      <c r="L146" s="25">
        <f t="shared" ca="1" si="34"/>
        <v>-65.548411452445066</v>
      </c>
      <c r="M146" s="25">
        <f t="shared" ca="1" si="34"/>
        <v>23.579317556823412</v>
      </c>
      <c r="N146" s="25">
        <f t="shared" ca="1" si="34"/>
        <v>53.29000168306402</v>
      </c>
      <c r="O146" s="25">
        <f t="shared" ca="1" si="34"/>
        <v>67.898404332055975</v>
      </c>
      <c r="P146" s="25">
        <f t="shared" ca="1" si="34"/>
        <v>60.35393659788906</v>
      </c>
      <c r="Q146" s="25">
        <f t="shared" ca="1" si="34"/>
        <v>16.314315012551106</v>
      </c>
      <c r="R146" s="25">
        <f t="shared" ca="1" si="34"/>
        <v>2.8964600438880552</v>
      </c>
      <c r="S146" s="25">
        <f t="shared" ca="1" si="34"/>
        <v>487.41450954171478</v>
      </c>
      <c r="T146" s="25">
        <f t="shared" ca="1" si="34"/>
        <v>764.74819275719017</v>
      </c>
      <c r="U146" s="25">
        <f t="shared" ca="1" si="34"/>
        <v>1116.3788818299658</v>
      </c>
      <c r="V146" s="25">
        <f t="shared" ca="1" si="34"/>
        <v>1248.7256744357637</v>
      </c>
      <c r="W146" s="25">
        <f t="shared" ca="1" si="34"/>
        <v>1315.6943675330599</v>
      </c>
      <c r="X146" s="25">
        <f t="shared" ca="1" si="34"/>
        <v>1526.4538512831205</v>
      </c>
      <c r="Y146" s="25">
        <f t="shared" ca="1" si="34"/>
        <v>1547.3373171203302</v>
      </c>
      <c r="Z146" s="25">
        <f t="shared" ca="1" si="34"/>
        <v>1690.4741926635099</v>
      </c>
      <c r="AA146" s="25">
        <f t="shared" ca="1" si="34"/>
        <v>1783.1774411539836</v>
      </c>
      <c r="AB146" s="25">
        <f t="shared" ca="1" si="34"/>
        <v>1895.127021582995</v>
      </c>
      <c r="AC146" s="25">
        <f t="shared" ca="1" si="34"/>
        <v>1798.9529269529799</v>
      </c>
      <c r="AD146" s="25">
        <f t="shared" ca="1" si="34"/>
        <v>1832.9660315254903</v>
      </c>
      <c r="AE146" s="25">
        <f t="shared" ca="1" si="34"/>
        <v>1628.2207010568541</v>
      </c>
      <c r="AF146" s="25">
        <f t="shared" ca="1" si="34"/>
        <v>1804.2665495476599</v>
      </c>
      <c r="AG146" s="25">
        <f t="shared" ca="1" si="34"/>
        <v>1809.1716351953698</v>
      </c>
      <c r="AH146" s="5" t="s">
        <v>153</v>
      </c>
    </row>
    <row r="147" spans="8:34">
      <c r="H147" s="13" t="s">
        <v>187</v>
      </c>
      <c r="I147" s="25">
        <f ca="1">_xlfn.IFNA(INDEX(INDIRECT("'"&amp;$C$1 &amp; "_REZ Generation'!$E$82:$AC$87"), MATCH($B$142, INDIRECT("'"&amp;$C$1 &amp; "_REZ Generation'!$C$82:$C$87"),0),MATCH(I$144, INDIRECT("'"&amp;$C$1 &amp; "_REZ Generation'!$E$5:$AC$5"),0))-INDEX(INDIRECT("'"&amp;$E$1 &amp; "_REZ Generation'!$E$82:$AC$87"), MATCH($B$142, INDIRECT("'"&amp;$E$1 &amp; "_REZ Generation'!$C$82:$C$87"),0),MATCH(I$144, INDIRECT("'"&amp;$E$1 &amp; "_REZ Generation'!$E$5:$AC$5"),0)),0)</f>
        <v>0</v>
      </c>
      <c r="J147" s="25">
        <f t="shared" ref="J147:AG147" ca="1" si="35">_xlfn.IFNA(INDEX(INDIRECT("'"&amp;$C$1 &amp; "_REZ Generation'!$E$82:$AC$87"), MATCH($B$142, INDIRECT("'"&amp;$C$1 &amp; "_REZ Generation'!$C$82:$C$87"),0),MATCH(J$144, INDIRECT("'"&amp;$C$1 &amp; "_REZ Generation'!$E$5:$AC$5"),0))-INDEX(INDIRECT("'"&amp;$E$1 &amp; "_REZ Generation'!$E$82:$AC$87"), MATCH($B$142, INDIRECT("'"&amp;$E$1 &amp; "_REZ Generation'!$C$82:$C$87"),0),MATCH(J$144, INDIRECT("'"&amp;$E$1 &amp; "_REZ Generation'!$E$5:$AC$5"),0)),0)</f>
        <v>0</v>
      </c>
      <c r="K147" s="25">
        <f t="shared" ca="1" si="35"/>
        <v>0</v>
      </c>
      <c r="L147" s="25">
        <f t="shared" ca="1" si="35"/>
        <v>0</v>
      </c>
      <c r="M147" s="25">
        <f t="shared" ca="1" si="35"/>
        <v>0</v>
      </c>
      <c r="N147" s="25">
        <f t="shared" ca="1" si="35"/>
        <v>0</v>
      </c>
      <c r="O147" s="25">
        <f t="shared" ca="1" si="35"/>
        <v>0</v>
      </c>
      <c r="P147" s="25">
        <f t="shared" ca="1" si="35"/>
        <v>0</v>
      </c>
      <c r="Q147" s="25">
        <f t="shared" ca="1" si="35"/>
        <v>0</v>
      </c>
      <c r="R147" s="25">
        <f t="shared" ca="1" si="35"/>
        <v>0</v>
      </c>
      <c r="S147" s="25">
        <f t="shared" ca="1" si="35"/>
        <v>0</v>
      </c>
      <c r="T147" s="25">
        <f t="shared" ca="1" si="35"/>
        <v>0</v>
      </c>
      <c r="U147" s="25">
        <f t="shared" ca="1" si="35"/>
        <v>0</v>
      </c>
      <c r="V147" s="25">
        <f t="shared" ca="1" si="35"/>
        <v>0</v>
      </c>
      <c r="W147" s="25">
        <f t="shared" ca="1" si="35"/>
        <v>0</v>
      </c>
      <c r="X147" s="25">
        <f t="shared" ca="1" si="35"/>
        <v>0</v>
      </c>
      <c r="Y147" s="25">
        <f t="shared" ca="1" si="35"/>
        <v>0</v>
      </c>
      <c r="Z147" s="25">
        <f t="shared" ca="1" si="35"/>
        <v>0</v>
      </c>
      <c r="AA147" s="25">
        <f t="shared" ca="1" si="35"/>
        <v>0</v>
      </c>
      <c r="AB147" s="25">
        <f t="shared" ca="1" si="35"/>
        <v>0</v>
      </c>
      <c r="AC147" s="25">
        <f t="shared" ca="1" si="35"/>
        <v>0</v>
      </c>
      <c r="AD147" s="25">
        <f t="shared" ca="1" si="35"/>
        <v>0</v>
      </c>
      <c r="AE147" s="25">
        <f t="shared" ca="1" si="35"/>
        <v>0</v>
      </c>
      <c r="AF147" s="25">
        <f t="shared" ca="1" si="35"/>
        <v>0</v>
      </c>
      <c r="AG147" s="25">
        <f t="shared" ca="1" si="35"/>
        <v>0</v>
      </c>
      <c r="AH147" s="5" t="s">
        <v>154</v>
      </c>
    </row>
    <row r="148" spans="8:34">
      <c r="AH148" s="5" t="s">
        <v>155</v>
      </c>
    </row>
    <row r="149" spans="8:34">
      <c r="AH149" s="5" t="s">
        <v>156</v>
      </c>
    </row>
    <row r="150" spans="8:34">
      <c r="AH150" s="5" t="s">
        <v>157</v>
      </c>
    </row>
    <row r="151" spans="8:34">
      <c r="AH151" s="5" t="s">
        <v>158</v>
      </c>
    </row>
    <row r="152" spans="8:34">
      <c r="AH152" s="5" t="s">
        <v>159</v>
      </c>
    </row>
    <row r="153" spans="8:34">
      <c r="AH153" s="5" t="s">
        <v>160</v>
      </c>
    </row>
    <row r="154" spans="8:34">
      <c r="AH154" s="5" t="s">
        <v>161</v>
      </c>
    </row>
    <row r="155" spans="8:34">
      <c r="AH155" s="5" t="s">
        <v>162</v>
      </c>
    </row>
    <row r="156" spans="8:34">
      <c r="AH156" s="5" t="s">
        <v>163</v>
      </c>
    </row>
    <row r="157" spans="8:34">
      <c r="AH157" s="5" t="s">
        <v>164</v>
      </c>
    </row>
    <row r="158" spans="8:34">
      <c r="AH158" s="5" t="s">
        <v>170</v>
      </c>
    </row>
    <row r="159" spans="8:34">
      <c r="AH159" s="5" t="s">
        <v>171</v>
      </c>
    </row>
    <row r="160" spans="8:34">
      <c r="AH160" s="5" t="s">
        <v>172</v>
      </c>
    </row>
    <row r="161" spans="34:34">
      <c r="AH161" s="5" t="s">
        <v>175</v>
      </c>
    </row>
    <row r="162" spans="34:34">
      <c r="AH162" s="5" t="s">
        <v>173</v>
      </c>
    </row>
    <row r="163" spans="34:34">
      <c r="AH163" s="5" t="s">
        <v>174</v>
      </c>
    </row>
  </sheetData>
  <dataConsolidate/>
  <dataValidations count="3">
    <dataValidation type="list" allowBlank="1" showInputMessage="1" showErrorMessage="1" sqref="B4 B77 B99"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23 B142" xr:uid="{00000000-0002-0000-0700-000002000000}">
      <formula1>$AH$122:$AH$163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E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style="5" hidden="1" customWidth="1"/>
    <col min="32" max="16384" width="9.42578125" style="5"/>
  </cols>
  <sheetData>
    <row r="1" spans="1:27" s="19" customFormat="1" ht="23.25" customHeight="1">
      <c r="A1" s="65" t="s">
        <v>196</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s="19" customFormat="1"/>
    <row r="3" spans="1:27" s="19" customFormat="1"/>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15">
        <v>0.48944638553230652</v>
      </c>
      <c r="D6" s="15">
        <v>0.47081773112137421</v>
      </c>
      <c r="E6" s="15">
        <v>0.59471316448827904</v>
      </c>
      <c r="F6" s="15">
        <v>0.49320505727610808</v>
      </c>
      <c r="G6" s="15">
        <v>0.59243759333106427</v>
      </c>
      <c r="H6" s="15">
        <v>0.58840107705969702</v>
      </c>
      <c r="I6" s="15">
        <v>0.62049130206775693</v>
      </c>
      <c r="J6" s="15">
        <v>0.60971012036908434</v>
      </c>
      <c r="K6" s="15">
        <v>0.53740866867678061</v>
      </c>
      <c r="L6" s="15">
        <v>0.49161338057947185</v>
      </c>
      <c r="M6" s="15">
        <v>0.49306958599008943</v>
      </c>
      <c r="N6" s="15">
        <v>0.60118488267159742</v>
      </c>
      <c r="O6" s="15">
        <v>0.56077101619508307</v>
      </c>
      <c r="P6" s="15">
        <v>0.54235041813477058</v>
      </c>
      <c r="Q6" s="15">
        <v>0.59871623014142783</v>
      </c>
      <c r="R6" s="15">
        <v>0.59431088051638059</v>
      </c>
      <c r="S6" s="15">
        <v>0.62498887733962161</v>
      </c>
      <c r="T6" s="15">
        <v>0.62681974104447635</v>
      </c>
      <c r="U6" s="15">
        <v>0.58332186196265035</v>
      </c>
      <c r="V6" s="15">
        <v>0.64610701062305043</v>
      </c>
      <c r="W6" s="15">
        <v>0.67879962919783665</v>
      </c>
      <c r="X6" s="15">
        <v>0.57612342395587079</v>
      </c>
      <c r="Y6" s="15">
        <v>0.56345959902630693</v>
      </c>
      <c r="Z6" s="15">
        <v>0.62207930551507495</v>
      </c>
      <c r="AA6" s="15">
        <v>0.63513689859343458</v>
      </c>
    </row>
    <row r="7" spans="1:27">
      <c r="A7" s="16" t="s">
        <v>16</v>
      </c>
      <c r="B7" s="16" t="s">
        <v>11</v>
      </c>
      <c r="C7" s="15">
        <v>0.61958397198887494</v>
      </c>
      <c r="D7" s="15">
        <v>0.64128063067529861</v>
      </c>
      <c r="E7" s="15">
        <v>0.6499907866426553</v>
      </c>
      <c r="F7" s="15">
        <v>0.60419037815972065</v>
      </c>
      <c r="G7" s="15">
        <v>0.63571668856000652</v>
      </c>
      <c r="H7" s="15">
        <v>0.64725115807731681</v>
      </c>
      <c r="I7" s="15">
        <v>0.57756449797336773</v>
      </c>
      <c r="J7" s="15">
        <v>0.71107506286356881</v>
      </c>
      <c r="K7" s="15">
        <v>0.67478183971972305</v>
      </c>
      <c r="L7" s="15">
        <v>0.61990355849472523</v>
      </c>
      <c r="M7" s="15">
        <v>0.63279803377420873</v>
      </c>
      <c r="N7" s="15">
        <v>0.66807821602897177</v>
      </c>
      <c r="O7" s="15">
        <v>0.50082735002361845</v>
      </c>
      <c r="P7" s="15">
        <v>0.39060891001417103</v>
      </c>
      <c r="Q7" s="15">
        <v>0.61543822823177452</v>
      </c>
      <c r="R7" s="15">
        <v>0.64573513029444185</v>
      </c>
      <c r="S7" s="15">
        <v>0.64969616989450485</v>
      </c>
      <c r="T7" s="15">
        <v>0.67552390371595028</v>
      </c>
      <c r="U7" s="15">
        <v>0.63742547433475039</v>
      </c>
      <c r="V7" s="15">
        <v>0.60229061368288461</v>
      </c>
      <c r="W7" s="15">
        <v>0.65831707605101553</v>
      </c>
      <c r="X7" s="15" t="s">
        <v>258</v>
      </c>
      <c r="Y7" s="15" t="s">
        <v>258</v>
      </c>
      <c r="Z7" s="15" t="s">
        <v>258</v>
      </c>
      <c r="AA7" s="15" t="s">
        <v>258</v>
      </c>
    </row>
    <row r="8" spans="1:27">
      <c r="A8" s="16" t="s">
        <v>16</v>
      </c>
      <c r="B8" s="16" t="s">
        <v>7</v>
      </c>
      <c r="C8" s="15">
        <v>7.0905596400459417E-2</v>
      </c>
      <c r="D8" s="15">
        <v>4.9582991524269954E-2</v>
      </c>
      <c r="E8" s="15">
        <v>0.14483093164062663</v>
      </c>
      <c r="F8" s="15">
        <v>0.261025553935332</v>
      </c>
      <c r="G8" s="15">
        <v>0.21987174804335863</v>
      </c>
      <c r="H8" s="15">
        <v>0.22561772747642497</v>
      </c>
      <c r="I8" s="15">
        <v>0.21632759026890067</v>
      </c>
      <c r="J8" s="15">
        <v>0.26770301953995002</v>
      </c>
      <c r="K8" s="15">
        <v>0.14865658140133575</v>
      </c>
      <c r="L8" s="15">
        <v>8.362182339088485E-2</v>
      </c>
      <c r="M8" s="15">
        <v>0.13418938342938649</v>
      </c>
      <c r="N8" s="15">
        <v>0.18913364800743959</v>
      </c>
      <c r="O8" s="15">
        <v>0.24498609894410539</v>
      </c>
      <c r="P8" s="15">
        <v>0.2661727358898649</v>
      </c>
      <c r="Q8" s="15">
        <v>0.29106047204262941</v>
      </c>
      <c r="R8" s="15">
        <v>0.32084931057084104</v>
      </c>
      <c r="S8" s="15">
        <v>0.41024996294403215</v>
      </c>
      <c r="T8" s="15">
        <v>0.39818074044173007</v>
      </c>
      <c r="U8" s="15">
        <v>0.31186650436177249</v>
      </c>
      <c r="V8" s="15">
        <v>0.36367293664412537</v>
      </c>
      <c r="W8" s="15">
        <v>0.55264098388885385</v>
      </c>
      <c r="X8" s="15">
        <v>0.55324277327558302</v>
      </c>
      <c r="Y8" s="15">
        <v>0.53267920238659694</v>
      </c>
      <c r="Z8" s="15">
        <v>0.53478612698409744</v>
      </c>
      <c r="AA8" s="15">
        <v>0.63342693655269056</v>
      </c>
    </row>
    <row r="9" spans="1:27">
      <c r="A9" s="16" t="s">
        <v>16</v>
      </c>
      <c r="B9" s="16" t="s">
        <v>12</v>
      </c>
      <c r="C9" s="15">
        <v>1.2064197031963471E-2</v>
      </c>
      <c r="D9" s="15">
        <v>4.6372840182648404E-3</v>
      </c>
      <c r="E9" s="15">
        <v>2.8728411872146118E-2</v>
      </c>
      <c r="F9" s="15">
        <v>3.3328883561643839E-2</v>
      </c>
      <c r="G9" s="15">
        <v>0.15488541780821918</v>
      </c>
      <c r="H9" s="15">
        <v>7.4944732876712328E-2</v>
      </c>
      <c r="I9" s="15">
        <v>0.26439858447488584</v>
      </c>
      <c r="J9" s="15">
        <v>0.14026055936073059</v>
      </c>
      <c r="K9" s="15">
        <v>4.0971200913242009E-2</v>
      </c>
      <c r="L9" s="15">
        <v>1.4349378310502283E-2</v>
      </c>
      <c r="M9" s="15">
        <v>2.1386720547945205E-2</v>
      </c>
      <c r="N9" s="15">
        <v>4.0495812785388129E-2</v>
      </c>
      <c r="O9" s="15">
        <v>5.7384452054794519E-2</v>
      </c>
      <c r="P9" s="15" t="s">
        <v>258</v>
      </c>
      <c r="Q9" s="15" t="s">
        <v>258</v>
      </c>
      <c r="R9" s="15" t="s">
        <v>258</v>
      </c>
      <c r="S9" s="15" t="s">
        <v>258</v>
      </c>
      <c r="T9" s="15" t="s">
        <v>258</v>
      </c>
      <c r="U9" s="15" t="s">
        <v>258</v>
      </c>
      <c r="V9" s="15" t="s">
        <v>258</v>
      </c>
      <c r="W9" s="15" t="s">
        <v>258</v>
      </c>
      <c r="X9" s="15" t="s">
        <v>258</v>
      </c>
      <c r="Y9" s="15" t="s">
        <v>258</v>
      </c>
      <c r="Z9" s="15" t="s">
        <v>258</v>
      </c>
      <c r="AA9" s="15" t="s">
        <v>258</v>
      </c>
    </row>
    <row r="10" spans="1:27">
      <c r="A10" s="16" t="s">
        <v>16</v>
      </c>
      <c r="B10" s="16" t="s">
        <v>4</v>
      </c>
      <c r="C10" s="15">
        <v>4.3366499797855371E-3</v>
      </c>
      <c r="D10" s="15">
        <v>2.1370233343204412E-3</v>
      </c>
      <c r="E10" s="15">
        <v>7.0046024991539712E-3</v>
      </c>
      <c r="F10" s="15">
        <v>8.5833656120868324E-2</v>
      </c>
      <c r="G10" s="15">
        <v>2.9101770296218923E-2</v>
      </c>
      <c r="H10" s="15">
        <v>2.4276398872944263E-2</v>
      </c>
      <c r="I10" s="15">
        <v>5.3705337256824408E-2</v>
      </c>
      <c r="J10" s="15">
        <v>2.8067298144896283E-2</v>
      </c>
      <c r="K10" s="15">
        <v>1.1649042464579217E-2</v>
      </c>
      <c r="L10" s="15">
        <v>5.4958214932665792E-3</v>
      </c>
      <c r="M10" s="15">
        <v>8.517558727338604E-3</v>
      </c>
      <c r="N10" s="15">
        <v>2.8862111730608844E-2</v>
      </c>
      <c r="O10" s="15">
        <v>3.4495543155751443E-2</v>
      </c>
      <c r="P10" s="15">
        <v>5.7883171251260697E-2</v>
      </c>
      <c r="Q10" s="15">
        <v>6.9709634873173137E-2</v>
      </c>
      <c r="R10" s="15">
        <v>8.8998765258966786E-2</v>
      </c>
      <c r="S10" s="15">
        <v>0.12244611468926754</v>
      </c>
      <c r="T10" s="15">
        <v>0.16352677312516345</v>
      </c>
      <c r="U10" s="15">
        <v>0.10510859510796876</v>
      </c>
      <c r="V10" s="15">
        <v>0.14290651272567806</v>
      </c>
      <c r="W10" s="15">
        <v>0.12992878470347327</v>
      </c>
      <c r="X10" s="15">
        <v>0.20088689985621078</v>
      </c>
      <c r="Y10" s="15">
        <v>0.17101347535807107</v>
      </c>
      <c r="Z10" s="15">
        <v>0.18344821141258791</v>
      </c>
      <c r="AA10" s="15">
        <v>0.14898337452993446</v>
      </c>
    </row>
    <row r="11" spans="1:27">
      <c r="A11" s="16" t="s">
        <v>16</v>
      </c>
      <c r="B11" s="16" t="s">
        <v>2</v>
      </c>
      <c r="C11" s="15">
        <v>0.21216460388807865</v>
      </c>
      <c r="D11" s="15">
        <v>0.18530885761003527</v>
      </c>
      <c r="E11" s="15">
        <v>0.2358631722049867</v>
      </c>
      <c r="F11" s="15">
        <v>0.19965145984266158</v>
      </c>
      <c r="G11" s="15">
        <v>0.19276049446132884</v>
      </c>
      <c r="H11" s="15">
        <v>0.18989259839809575</v>
      </c>
      <c r="I11" s="15">
        <v>0.19503007492739444</v>
      </c>
      <c r="J11" s="15">
        <v>0.21507870432974982</v>
      </c>
      <c r="K11" s="15">
        <v>0.20354337743912274</v>
      </c>
      <c r="L11" s="15">
        <v>0.18724091082418862</v>
      </c>
      <c r="M11" s="15">
        <v>0.17662910003864607</v>
      </c>
      <c r="N11" s="15">
        <v>0.2156611570652964</v>
      </c>
      <c r="O11" s="15">
        <v>0.19087460651369317</v>
      </c>
      <c r="P11" s="15">
        <v>0.17703861163955917</v>
      </c>
      <c r="Q11" s="15">
        <v>0.16927936245174938</v>
      </c>
      <c r="R11" s="15">
        <v>0.1712144742180893</v>
      </c>
      <c r="S11" s="15">
        <v>0.18518478543994757</v>
      </c>
      <c r="T11" s="15">
        <v>0.19013157150387675</v>
      </c>
      <c r="U11" s="15">
        <v>0.18108620663880184</v>
      </c>
      <c r="V11" s="15">
        <v>0.16668813102107904</v>
      </c>
      <c r="W11" s="15">
        <v>0.20806207116278896</v>
      </c>
      <c r="X11" s="15">
        <v>0.18746920774467143</v>
      </c>
      <c r="Y11" s="15">
        <v>0.1756225639345444</v>
      </c>
      <c r="Z11" s="15">
        <v>0.17403410970097483</v>
      </c>
      <c r="AA11" s="15">
        <v>0.17306938621765675</v>
      </c>
    </row>
    <row r="12" spans="1:27">
      <c r="A12" s="16" t="s">
        <v>16</v>
      </c>
      <c r="B12" s="16" t="s">
        <v>90</v>
      </c>
      <c r="C12" s="15" t="s">
        <v>258</v>
      </c>
      <c r="D12" s="15" t="s">
        <v>258</v>
      </c>
      <c r="E12" s="15" t="s">
        <v>258</v>
      </c>
      <c r="F12" s="15" t="s">
        <v>258</v>
      </c>
      <c r="G12" s="15" t="s">
        <v>258</v>
      </c>
      <c r="H12" s="15" t="s">
        <v>258</v>
      </c>
      <c r="I12" s="15" t="s">
        <v>258</v>
      </c>
      <c r="J12" s="15" t="s">
        <v>258</v>
      </c>
      <c r="K12" s="15" t="s">
        <v>258</v>
      </c>
      <c r="L12" s="15" t="s">
        <v>258</v>
      </c>
      <c r="M12" s="15" t="s">
        <v>258</v>
      </c>
      <c r="N12" s="15" t="s">
        <v>258</v>
      </c>
      <c r="O12" s="15" t="s">
        <v>258</v>
      </c>
      <c r="P12" s="15" t="s">
        <v>258</v>
      </c>
      <c r="Q12" s="15" t="s">
        <v>258</v>
      </c>
      <c r="R12" s="15" t="s">
        <v>258</v>
      </c>
      <c r="S12" s="15" t="s">
        <v>258</v>
      </c>
      <c r="T12" s="15" t="s">
        <v>258</v>
      </c>
      <c r="U12" s="15" t="s">
        <v>258</v>
      </c>
      <c r="V12" s="15" t="s">
        <v>258</v>
      </c>
      <c r="W12" s="15" t="s">
        <v>258</v>
      </c>
      <c r="X12" s="15" t="s">
        <v>258</v>
      </c>
      <c r="Y12" s="15" t="s">
        <v>258</v>
      </c>
      <c r="Z12" s="15" t="s">
        <v>258</v>
      </c>
      <c r="AA12" s="15" t="s">
        <v>258</v>
      </c>
    </row>
    <row r="13" spans="1:27">
      <c r="A13" s="16" t="s">
        <v>16</v>
      </c>
      <c r="B13" s="16" t="s">
        <v>9</v>
      </c>
      <c r="C13" s="15">
        <v>0.32115730586847546</v>
      </c>
      <c r="D13" s="15">
        <v>0.33496746608892758</v>
      </c>
      <c r="E13" s="15">
        <v>0.31372797628508448</v>
      </c>
      <c r="F13" s="15">
        <v>0.3142240800119398</v>
      </c>
      <c r="G13" s="15">
        <v>0.3228642829492176</v>
      </c>
      <c r="H13" s="15">
        <v>0.33516653519068823</v>
      </c>
      <c r="I13" s="15">
        <v>0.32357738267135649</v>
      </c>
      <c r="J13" s="15">
        <v>0.31759925849605164</v>
      </c>
      <c r="K13" s="15">
        <v>0.30808615156366231</v>
      </c>
      <c r="L13" s="15">
        <v>0.31678831458380052</v>
      </c>
      <c r="M13" s="15">
        <v>0.32138764910904782</v>
      </c>
      <c r="N13" s="15">
        <v>0.31211967210295044</v>
      </c>
      <c r="O13" s="15">
        <v>0.30959953653027</v>
      </c>
      <c r="P13" s="15">
        <v>0.30343402552490711</v>
      </c>
      <c r="Q13" s="15">
        <v>0.31569076363570753</v>
      </c>
      <c r="R13" s="15">
        <v>0.30695948649852151</v>
      </c>
      <c r="S13" s="15">
        <v>0.30890011768590547</v>
      </c>
      <c r="T13" s="15">
        <v>0.3136164251044935</v>
      </c>
      <c r="U13" s="15">
        <v>0.32744985178756103</v>
      </c>
      <c r="V13" s="15">
        <v>0.33172777433427231</v>
      </c>
      <c r="W13" s="15">
        <v>0.32639707727023837</v>
      </c>
      <c r="X13" s="15">
        <v>0.32065784595304142</v>
      </c>
      <c r="Y13" s="15">
        <v>0.31619909605468965</v>
      </c>
      <c r="Z13" s="15">
        <v>0.3204571357829113</v>
      </c>
      <c r="AA13" s="15">
        <v>0.31501148364116227</v>
      </c>
    </row>
    <row r="14" spans="1:27">
      <c r="A14" s="16" t="s">
        <v>16</v>
      </c>
      <c r="B14" s="16" t="s">
        <v>8</v>
      </c>
      <c r="C14" s="15">
        <v>0.20415524407706614</v>
      </c>
      <c r="D14" s="15">
        <v>0.20491078112019023</v>
      </c>
      <c r="E14" s="15">
        <v>0.19414204320324308</v>
      </c>
      <c r="F14" s="15">
        <v>0.20849334928733373</v>
      </c>
      <c r="G14" s="15">
        <v>0.23852610804167917</v>
      </c>
      <c r="H14" s="15">
        <v>0.23740986047358181</v>
      </c>
      <c r="I14" s="15">
        <v>0.2425269259221986</v>
      </c>
      <c r="J14" s="15">
        <v>0.23574655119545015</v>
      </c>
      <c r="K14" s="15">
        <v>0.20785977241223125</v>
      </c>
      <c r="L14" s="15">
        <v>0.20812819842874272</v>
      </c>
      <c r="M14" s="15">
        <v>0.21751201916347834</v>
      </c>
      <c r="N14" s="15">
        <v>0.19722576739636657</v>
      </c>
      <c r="O14" s="15">
        <v>0.20564523535572857</v>
      </c>
      <c r="P14" s="15">
        <v>0.20809930844905708</v>
      </c>
      <c r="Q14" s="15">
        <v>0.2117614889029957</v>
      </c>
      <c r="R14" s="15">
        <v>0.22613229983663075</v>
      </c>
      <c r="S14" s="15">
        <v>0.22958214862859083</v>
      </c>
      <c r="T14" s="15">
        <v>0.23422137143464603</v>
      </c>
      <c r="U14" s="15">
        <v>0.23963950748161794</v>
      </c>
      <c r="V14" s="15">
        <v>0.24446484847693314</v>
      </c>
      <c r="W14" s="15">
        <v>0.21208135052111771</v>
      </c>
      <c r="X14" s="15">
        <v>0.22154492554583929</v>
      </c>
      <c r="Y14" s="15">
        <v>0.22188992385856826</v>
      </c>
      <c r="Z14" s="15">
        <v>0.21936861322260637</v>
      </c>
      <c r="AA14" s="15">
        <v>0.23590784508742776</v>
      </c>
    </row>
    <row r="15" spans="1:27">
      <c r="A15" s="16" t="s">
        <v>16</v>
      </c>
      <c r="B15" s="16" t="s">
        <v>83</v>
      </c>
      <c r="C15" s="15">
        <v>9.2508269063771159E-2</v>
      </c>
      <c r="D15" s="15">
        <v>0.12415250325667408</v>
      </c>
      <c r="E15" s="15">
        <v>0.13289271117754745</v>
      </c>
      <c r="F15" s="15">
        <v>0.1638338686769808</v>
      </c>
      <c r="G15" s="15">
        <v>0.18118054489542421</v>
      </c>
      <c r="H15" s="15">
        <v>0.17223478261370656</v>
      </c>
      <c r="I15" s="15">
        <v>0.18143676744394013</v>
      </c>
      <c r="J15" s="15">
        <v>0.1829385899189635</v>
      </c>
      <c r="K15" s="15">
        <v>0.12814514065655952</v>
      </c>
      <c r="L15" s="15">
        <v>0.12795377707364916</v>
      </c>
      <c r="M15" s="15">
        <v>0.13314174810877111</v>
      </c>
      <c r="N15" s="15">
        <v>0.13006126685688393</v>
      </c>
      <c r="O15" s="15">
        <v>0.13071753943168171</v>
      </c>
      <c r="P15" s="15">
        <v>0.12861570369456848</v>
      </c>
      <c r="Q15" s="15">
        <v>0.11954631385046263</v>
      </c>
      <c r="R15" s="15">
        <v>0.14318405093968234</v>
      </c>
      <c r="S15" s="15">
        <v>0.1402601778609493</v>
      </c>
      <c r="T15" s="15">
        <v>0.14343581888604659</v>
      </c>
      <c r="U15" s="15">
        <v>0.14737759421105379</v>
      </c>
      <c r="V15" s="15">
        <v>0.14867345591998291</v>
      </c>
      <c r="W15" s="15">
        <v>0.14121605527430853</v>
      </c>
      <c r="X15" s="15">
        <v>0.14460397404320199</v>
      </c>
      <c r="Y15" s="15">
        <v>0.14966424961998534</v>
      </c>
      <c r="Z15" s="15">
        <v>0.11582327698891343</v>
      </c>
      <c r="AA15" s="15">
        <v>0.14121617449188723</v>
      </c>
    </row>
    <row r="16" spans="1:27">
      <c r="A16" s="16" t="s">
        <v>16</v>
      </c>
      <c r="B16" s="16" t="s">
        <v>192</v>
      </c>
      <c r="C16" s="15">
        <v>0.12638732425990987</v>
      </c>
      <c r="D16" s="15">
        <v>0.12859086537512299</v>
      </c>
      <c r="E16" s="15">
        <v>0.1212484395036631</v>
      </c>
      <c r="F16" s="15">
        <v>0.19174317128254481</v>
      </c>
      <c r="G16" s="15">
        <v>0.21452158712837643</v>
      </c>
      <c r="H16" s="15">
        <v>0.20197831827349794</v>
      </c>
      <c r="I16" s="15">
        <v>0.22974615887501973</v>
      </c>
      <c r="J16" s="15">
        <v>0.23309493443857168</v>
      </c>
      <c r="K16" s="15">
        <v>0.23867835663157691</v>
      </c>
      <c r="L16" s="15">
        <v>0.24188451412444745</v>
      </c>
      <c r="M16" s="15">
        <v>0.24677891030135898</v>
      </c>
      <c r="N16" s="15">
        <v>0.24960572835771086</v>
      </c>
      <c r="O16" s="15">
        <v>0.23609256864314529</v>
      </c>
      <c r="P16" s="15">
        <v>0.2444419619361328</v>
      </c>
      <c r="Q16" s="15">
        <v>0.22649652105202936</v>
      </c>
      <c r="R16" s="15">
        <v>0.23670655631395413</v>
      </c>
      <c r="S16" s="15">
        <v>0.22617655025068925</v>
      </c>
      <c r="T16" s="15">
        <v>0.22638621587998331</v>
      </c>
      <c r="U16" s="15">
        <v>0.24436501448095069</v>
      </c>
      <c r="V16" s="15">
        <v>0.23908000088953804</v>
      </c>
      <c r="W16" s="15">
        <v>0.21056818239753439</v>
      </c>
      <c r="X16" s="15">
        <v>0.21285042871809395</v>
      </c>
      <c r="Y16" s="15">
        <v>0.20825234380498861</v>
      </c>
      <c r="Z16" s="15">
        <v>0.2172055045063408</v>
      </c>
      <c r="AA16" s="15">
        <v>0.22443988162494577</v>
      </c>
    </row>
    <row r="17" spans="1:27">
      <c r="A17" s="16" t="s">
        <v>16</v>
      </c>
      <c r="B17" s="16" t="s">
        <v>15</v>
      </c>
      <c r="C17" s="15">
        <v>8.5148315870633789E-2</v>
      </c>
      <c r="D17" s="15">
        <v>9.515496933673287E-2</v>
      </c>
      <c r="E17" s="15">
        <v>0.1026180444652989</v>
      </c>
      <c r="F17" s="15">
        <v>8.2731215759539914E-2</v>
      </c>
      <c r="G17" s="15">
        <v>0.10531062318487612</v>
      </c>
      <c r="H17" s="15">
        <v>0.12798516056271442</v>
      </c>
      <c r="I17" s="15">
        <v>0.15645125218701028</v>
      </c>
      <c r="J17" s="15">
        <v>0.17082296842972053</v>
      </c>
      <c r="K17" s="15">
        <v>0.17844744791045372</v>
      </c>
      <c r="L17" s="15">
        <v>0.18731746099417268</v>
      </c>
      <c r="M17" s="15">
        <v>0.19814716414793776</v>
      </c>
      <c r="N17" s="15">
        <v>0.20514144810092461</v>
      </c>
      <c r="O17" s="15">
        <v>0.20988550253518459</v>
      </c>
      <c r="P17" s="15">
        <v>0.20992542435773179</v>
      </c>
      <c r="Q17" s="15">
        <v>0.20237564817772513</v>
      </c>
      <c r="R17" s="15">
        <v>0.2107123786455033</v>
      </c>
      <c r="S17" s="15">
        <v>0.20845212852089559</v>
      </c>
      <c r="T17" s="15">
        <v>0.20669597061395403</v>
      </c>
      <c r="U17" s="15">
        <v>0.20946648718757782</v>
      </c>
      <c r="V17" s="15">
        <v>0.20910217232136938</v>
      </c>
      <c r="W17" s="15">
        <v>0.20102218418637408</v>
      </c>
      <c r="X17" s="15">
        <v>0.2060180948284506</v>
      </c>
      <c r="Y17" s="15">
        <v>0.20073425031535069</v>
      </c>
      <c r="Z17" s="15">
        <v>0.19539249738363298</v>
      </c>
      <c r="AA17" s="15">
        <v>0.18648606913379112</v>
      </c>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15">
        <v>0.43643333360741554</v>
      </c>
      <c r="D21" s="15">
        <v>0.39076044349246553</v>
      </c>
      <c r="E21" s="15">
        <v>0.59066305140128184</v>
      </c>
      <c r="F21" s="15">
        <v>0.50083621049562987</v>
      </c>
      <c r="G21" s="15">
        <v>0.6016509360311515</v>
      </c>
      <c r="H21" s="15">
        <v>0.56374174017939949</v>
      </c>
      <c r="I21" s="15">
        <v>0.62865756575051501</v>
      </c>
      <c r="J21" s="15">
        <v>0.63377143490686905</v>
      </c>
      <c r="K21" s="15">
        <v>0.55402951611313689</v>
      </c>
      <c r="L21" s="15">
        <v>0.47690565355934428</v>
      </c>
      <c r="M21" s="15">
        <v>0.46717263723267966</v>
      </c>
      <c r="N21" s="15">
        <v>0.55735579481620179</v>
      </c>
      <c r="O21" s="15">
        <v>0.5551692372129694</v>
      </c>
      <c r="P21" s="15">
        <v>0.51729879931671108</v>
      </c>
      <c r="Q21" s="15" t="s">
        <v>258</v>
      </c>
      <c r="R21" s="15" t="s">
        <v>258</v>
      </c>
      <c r="S21" s="15" t="s">
        <v>258</v>
      </c>
      <c r="T21" s="15" t="s">
        <v>258</v>
      </c>
      <c r="U21" s="15" t="s">
        <v>258</v>
      </c>
      <c r="V21" s="15" t="s">
        <v>258</v>
      </c>
      <c r="W21" s="15" t="s">
        <v>258</v>
      </c>
      <c r="X21" s="15" t="s">
        <v>258</v>
      </c>
      <c r="Y21" s="15" t="s">
        <v>258</v>
      </c>
      <c r="Z21" s="15" t="s">
        <v>258</v>
      </c>
      <c r="AA21" s="15" t="s">
        <v>258</v>
      </c>
    </row>
    <row r="22" spans="1:27" s="19" customFormat="1">
      <c r="A22" s="16" t="s">
        <v>22</v>
      </c>
      <c r="B22" s="16" t="s">
        <v>11</v>
      </c>
      <c r="C22" s="15" t="s">
        <v>258</v>
      </c>
      <c r="D22" s="15" t="s">
        <v>258</v>
      </c>
      <c r="E22" s="15" t="s">
        <v>258</v>
      </c>
      <c r="F22" s="15" t="s">
        <v>258</v>
      </c>
      <c r="G22" s="15" t="s">
        <v>258</v>
      </c>
      <c r="H22" s="15" t="s">
        <v>258</v>
      </c>
      <c r="I22" s="15" t="s">
        <v>258</v>
      </c>
      <c r="J22" s="15" t="s">
        <v>258</v>
      </c>
      <c r="K22" s="15" t="s">
        <v>258</v>
      </c>
      <c r="L22" s="15" t="s">
        <v>258</v>
      </c>
      <c r="M22" s="15" t="s">
        <v>258</v>
      </c>
      <c r="N22" s="15" t="s">
        <v>258</v>
      </c>
      <c r="O22" s="15" t="s">
        <v>258</v>
      </c>
      <c r="P22" s="15" t="s">
        <v>258</v>
      </c>
      <c r="Q22" s="15" t="s">
        <v>258</v>
      </c>
      <c r="R22" s="15" t="s">
        <v>258</v>
      </c>
      <c r="S22" s="15" t="s">
        <v>258</v>
      </c>
      <c r="T22" s="15" t="s">
        <v>258</v>
      </c>
      <c r="U22" s="15" t="s">
        <v>258</v>
      </c>
      <c r="V22" s="15" t="s">
        <v>258</v>
      </c>
      <c r="W22" s="15" t="s">
        <v>258</v>
      </c>
      <c r="X22" s="15" t="s">
        <v>258</v>
      </c>
      <c r="Y22" s="15" t="s">
        <v>258</v>
      </c>
      <c r="Z22" s="15" t="s">
        <v>258</v>
      </c>
      <c r="AA22" s="15" t="s">
        <v>258</v>
      </c>
    </row>
    <row r="23" spans="1:27" s="19" customFormat="1">
      <c r="A23" s="16" t="s">
        <v>22</v>
      </c>
      <c r="B23" s="16" t="s">
        <v>7</v>
      </c>
      <c r="C23" s="15">
        <v>1.4392902192561749E-2</v>
      </c>
      <c r="D23" s="15">
        <v>2.1706553149994812E-2</v>
      </c>
      <c r="E23" s="15">
        <v>0.1037538689970439</v>
      </c>
      <c r="F23" s="15">
        <v>0.33878614359515102</v>
      </c>
      <c r="G23" s="15">
        <v>0.29867419758085978</v>
      </c>
      <c r="H23" s="15">
        <v>0.30308225114730747</v>
      </c>
      <c r="I23" s="15">
        <v>0.29755908386685348</v>
      </c>
      <c r="J23" s="15">
        <v>0.34290642728552434</v>
      </c>
      <c r="K23" s="15">
        <v>0.13632492005723848</v>
      </c>
      <c r="L23" s="15">
        <v>5.1545581973225403E-2</v>
      </c>
      <c r="M23" s="15">
        <v>9.6361081280261537E-2</v>
      </c>
      <c r="N23" s="15">
        <v>0.18301604370845528</v>
      </c>
      <c r="O23" s="15">
        <v>0.24622645468703222</v>
      </c>
      <c r="P23" s="15">
        <v>0.30478506500814784</v>
      </c>
      <c r="Q23" s="15">
        <v>0.33048963759812339</v>
      </c>
      <c r="R23" s="15">
        <v>0.38240461859427927</v>
      </c>
      <c r="S23" s="15">
        <v>0.49429106253915273</v>
      </c>
      <c r="T23" s="15" t="s">
        <v>258</v>
      </c>
      <c r="U23" s="15" t="s">
        <v>258</v>
      </c>
      <c r="V23" s="15" t="s">
        <v>258</v>
      </c>
      <c r="W23" s="15" t="s">
        <v>258</v>
      </c>
      <c r="X23" s="15" t="s">
        <v>258</v>
      </c>
      <c r="Y23" s="15" t="s">
        <v>258</v>
      </c>
      <c r="Z23" s="15" t="s">
        <v>258</v>
      </c>
      <c r="AA23" s="15" t="s">
        <v>258</v>
      </c>
    </row>
    <row r="24" spans="1:27" s="19" customFormat="1">
      <c r="A24" s="16" t="s">
        <v>22</v>
      </c>
      <c r="B24" s="16" t="s">
        <v>12</v>
      </c>
      <c r="C24" s="15" t="s">
        <v>258</v>
      </c>
      <c r="D24" s="15" t="s">
        <v>258</v>
      </c>
      <c r="E24" s="15" t="s">
        <v>258</v>
      </c>
      <c r="F24" s="15" t="s">
        <v>258</v>
      </c>
      <c r="G24" s="15" t="s">
        <v>258</v>
      </c>
      <c r="H24" s="15" t="s">
        <v>258</v>
      </c>
      <c r="I24" s="15" t="s">
        <v>258</v>
      </c>
      <c r="J24" s="15" t="s">
        <v>258</v>
      </c>
      <c r="K24" s="15" t="s">
        <v>258</v>
      </c>
      <c r="L24" s="15" t="s">
        <v>258</v>
      </c>
      <c r="M24" s="15" t="s">
        <v>258</v>
      </c>
      <c r="N24" s="15" t="s">
        <v>258</v>
      </c>
      <c r="O24" s="15" t="s">
        <v>258</v>
      </c>
      <c r="P24" s="15" t="s">
        <v>258</v>
      </c>
      <c r="Q24" s="15" t="s">
        <v>258</v>
      </c>
      <c r="R24" s="15" t="s">
        <v>258</v>
      </c>
      <c r="S24" s="15" t="s">
        <v>258</v>
      </c>
      <c r="T24" s="15" t="s">
        <v>258</v>
      </c>
      <c r="U24" s="15" t="s">
        <v>258</v>
      </c>
      <c r="V24" s="15" t="s">
        <v>258</v>
      </c>
      <c r="W24" s="15" t="s">
        <v>258</v>
      </c>
      <c r="X24" s="15" t="s">
        <v>258</v>
      </c>
      <c r="Y24" s="15" t="s">
        <v>258</v>
      </c>
      <c r="Z24" s="15" t="s">
        <v>258</v>
      </c>
      <c r="AA24" s="15" t="s">
        <v>258</v>
      </c>
    </row>
    <row r="25" spans="1:27" s="19" customFormat="1">
      <c r="A25" s="16" t="s">
        <v>22</v>
      </c>
      <c r="B25" s="16" t="s">
        <v>4</v>
      </c>
      <c r="C25" s="15">
        <v>1.1073028214489927E-3</v>
      </c>
      <c r="D25" s="15">
        <v>2.3281029114836298E-3</v>
      </c>
      <c r="E25" s="15">
        <v>3.7476244215116934E-3</v>
      </c>
      <c r="F25" s="15">
        <v>0.11971859602449846</v>
      </c>
      <c r="G25" s="15">
        <v>2.9818403429714709E-2</v>
      </c>
      <c r="H25" s="15">
        <v>1.6804549904251464E-2</v>
      </c>
      <c r="I25" s="15">
        <v>5.7686527096357014E-2</v>
      </c>
      <c r="J25" s="15">
        <v>1.3839257396238293E-2</v>
      </c>
      <c r="K25" s="15">
        <v>6.5569307835935467E-3</v>
      </c>
      <c r="L25" s="15">
        <v>2.94177124971144E-3</v>
      </c>
      <c r="M25" s="15">
        <v>3.713370441682436E-3</v>
      </c>
      <c r="N25" s="15">
        <v>2.2859159965645606E-2</v>
      </c>
      <c r="O25" s="15">
        <v>2.2754751657031433E-2</v>
      </c>
      <c r="P25" s="15">
        <v>5.0992405331865519E-2</v>
      </c>
      <c r="Q25" s="15">
        <v>7.0044875056906458E-2</v>
      </c>
      <c r="R25" s="15">
        <v>8.5573724587631531E-2</v>
      </c>
      <c r="S25" s="15">
        <v>0.11046708605843487</v>
      </c>
      <c r="T25" s="15">
        <v>0.17681381896907078</v>
      </c>
      <c r="U25" s="15">
        <v>0.12406195745355104</v>
      </c>
      <c r="V25" s="15">
        <v>0.15985022630583792</v>
      </c>
      <c r="W25" s="15">
        <v>0.1508755612690362</v>
      </c>
      <c r="X25" s="15">
        <v>0.22695814517084947</v>
      </c>
      <c r="Y25" s="15">
        <v>0.19845747719888196</v>
      </c>
      <c r="Z25" s="15">
        <v>0.22266671034901314</v>
      </c>
      <c r="AA25" s="15">
        <v>0.15917598384405354</v>
      </c>
    </row>
    <row r="26" spans="1:27" s="19" customFormat="1">
      <c r="A26" s="16" t="s">
        <v>22</v>
      </c>
      <c r="B26" s="16" t="s">
        <v>2</v>
      </c>
      <c r="C26" s="15">
        <v>0.15767068493150688</v>
      </c>
      <c r="D26" s="15">
        <v>0.13433847081694469</v>
      </c>
      <c r="E26" s="15">
        <v>0.20224639676296396</v>
      </c>
      <c r="F26" s="15">
        <v>0.15995947714634479</v>
      </c>
      <c r="G26" s="15">
        <v>0.13448880464758806</v>
      </c>
      <c r="H26" s="15">
        <v>0.13814134924725349</v>
      </c>
      <c r="I26" s="15">
        <v>0.12908008409060084</v>
      </c>
      <c r="J26" s="15">
        <v>0.15491318007143179</v>
      </c>
      <c r="K26" s="15">
        <v>0.15548421131154211</v>
      </c>
      <c r="L26" s="15">
        <v>0.14940556630046567</v>
      </c>
      <c r="M26" s="15">
        <v>0.13258629070030289</v>
      </c>
      <c r="N26" s="15">
        <v>0.1887174707717347</v>
      </c>
      <c r="O26" s="15">
        <v>0.15644208418102087</v>
      </c>
      <c r="P26" s="15">
        <v>0.14194251051132512</v>
      </c>
      <c r="Q26" s="15">
        <v>0.13840982774989827</v>
      </c>
      <c r="R26" s="15">
        <v>0.13053751571047514</v>
      </c>
      <c r="S26" s="15">
        <v>0.14579488177584882</v>
      </c>
      <c r="T26" s="15">
        <v>0.15812911252769113</v>
      </c>
      <c r="U26" s="15">
        <v>0.14897776526967768</v>
      </c>
      <c r="V26" s="15">
        <v>0.12474557828111581</v>
      </c>
      <c r="W26" s="15">
        <v>0.17503549102581492</v>
      </c>
      <c r="X26" s="15">
        <v>0.14742709480537095</v>
      </c>
      <c r="Y26" s="15">
        <v>0.12951353316153533</v>
      </c>
      <c r="Z26" s="15">
        <v>0.13103004566210047</v>
      </c>
      <c r="AA26" s="15">
        <v>0.1277893207649532</v>
      </c>
    </row>
    <row r="27" spans="1:27" s="19" customFormat="1">
      <c r="A27" s="16" t="s">
        <v>22</v>
      </c>
      <c r="B27" s="16" t="s">
        <v>90</v>
      </c>
      <c r="C27" s="15" t="s">
        <v>258</v>
      </c>
      <c r="D27" s="15" t="s">
        <v>258</v>
      </c>
      <c r="E27" s="15" t="s">
        <v>258</v>
      </c>
      <c r="F27" s="15" t="s">
        <v>258</v>
      </c>
      <c r="G27" s="15" t="s">
        <v>258</v>
      </c>
      <c r="H27" s="15" t="s">
        <v>258</v>
      </c>
      <c r="I27" s="15" t="s">
        <v>258</v>
      </c>
      <c r="J27" s="15" t="s">
        <v>258</v>
      </c>
      <c r="K27" s="15" t="s">
        <v>258</v>
      </c>
      <c r="L27" s="15" t="s">
        <v>258</v>
      </c>
      <c r="M27" s="15" t="s">
        <v>258</v>
      </c>
      <c r="N27" s="15" t="s">
        <v>258</v>
      </c>
      <c r="O27" s="15" t="s">
        <v>258</v>
      </c>
      <c r="P27" s="15" t="s">
        <v>258</v>
      </c>
      <c r="Q27" s="15" t="s">
        <v>258</v>
      </c>
      <c r="R27" s="15" t="s">
        <v>258</v>
      </c>
      <c r="S27" s="15" t="s">
        <v>258</v>
      </c>
      <c r="T27" s="15" t="s">
        <v>258</v>
      </c>
      <c r="U27" s="15" t="s">
        <v>258</v>
      </c>
      <c r="V27" s="15" t="s">
        <v>258</v>
      </c>
      <c r="W27" s="15" t="s">
        <v>258</v>
      </c>
      <c r="X27" s="15" t="s">
        <v>258</v>
      </c>
      <c r="Y27" s="15" t="s">
        <v>258</v>
      </c>
      <c r="Z27" s="15" t="s">
        <v>258</v>
      </c>
      <c r="AA27" s="15" t="s">
        <v>258</v>
      </c>
    </row>
    <row r="28" spans="1:27" s="19" customFormat="1">
      <c r="A28" s="16" t="s">
        <v>22</v>
      </c>
      <c r="B28" s="16" t="s">
        <v>9</v>
      </c>
      <c r="C28" s="15">
        <v>0.32778605083364087</v>
      </c>
      <c r="D28" s="15">
        <v>0.32101108278013379</v>
      </c>
      <c r="E28" s="15">
        <v>0.29881868736537009</v>
      </c>
      <c r="F28" s="15">
        <v>0.29346359800001548</v>
      </c>
      <c r="G28" s="15">
        <v>0.31626324647599163</v>
      </c>
      <c r="H28" s="15">
        <v>0.32704961209335975</v>
      </c>
      <c r="I28" s="15">
        <v>0.32956393304174647</v>
      </c>
      <c r="J28" s="15">
        <v>0.32519563746031799</v>
      </c>
      <c r="K28" s="15">
        <v>0.32185940113425432</v>
      </c>
      <c r="L28" s="15">
        <v>0.33837598346744679</v>
      </c>
      <c r="M28" s="15">
        <v>0.34398488007706124</v>
      </c>
      <c r="N28" s="15">
        <v>0.33025502480020652</v>
      </c>
      <c r="O28" s="15">
        <v>0.30263977845273521</v>
      </c>
      <c r="P28" s="15">
        <v>0.31778592539252493</v>
      </c>
      <c r="Q28" s="15">
        <v>0.33042320530206071</v>
      </c>
      <c r="R28" s="15">
        <v>0.33356347558324201</v>
      </c>
      <c r="S28" s="15">
        <v>0.33140179033495187</v>
      </c>
      <c r="T28" s="15">
        <v>0.3364687103665101</v>
      </c>
      <c r="U28" s="15">
        <v>0.35312500351752468</v>
      </c>
      <c r="V28" s="15">
        <v>0.35041024268756971</v>
      </c>
      <c r="W28" s="15">
        <v>0.35065211565697363</v>
      </c>
      <c r="X28" s="15">
        <v>0.31700214270941879</v>
      </c>
      <c r="Y28" s="15">
        <v>0.32990785895867503</v>
      </c>
      <c r="Z28" s="15">
        <v>0.31313232249626283</v>
      </c>
      <c r="AA28" s="15">
        <v>0.32497111393686257</v>
      </c>
    </row>
    <row r="29" spans="1:27" s="19" customFormat="1">
      <c r="A29" s="16" t="s">
        <v>22</v>
      </c>
      <c r="B29" s="16" t="s">
        <v>8</v>
      </c>
      <c r="C29" s="15">
        <v>0.21409352227796138</v>
      </c>
      <c r="D29" s="15">
        <v>0.20517214423267507</v>
      </c>
      <c r="E29" s="15">
        <v>0.19910347760683128</v>
      </c>
      <c r="F29" s="15">
        <v>0.22682413471199242</v>
      </c>
      <c r="G29" s="15">
        <v>0.25568370792519057</v>
      </c>
      <c r="H29" s="15">
        <v>0.24776836576406064</v>
      </c>
      <c r="I29" s="15">
        <v>0.2564006921615295</v>
      </c>
      <c r="J29" s="15">
        <v>0.24858181389984696</v>
      </c>
      <c r="K29" s="15">
        <v>0.23338680248982069</v>
      </c>
      <c r="L29" s="15">
        <v>0.24547260446127694</v>
      </c>
      <c r="M29" s="15">
        <v>0.25688661639534349</v>
      </c>
      <c r="N29" s="15">
        <v>0.2311286254638619</v>
      </c>
      <c r="O29" s="15">
        <v>0.23795998743210203</v>
      </c>
      <c r="P29" s="15">
        <v>0.25175240742680344</v>
      </c>
      <c r="Q29" s="15">
        <v>0.24822860153280507</v>
      </c>
      <c r="R29" s="15">
        <v>0.26043993487332079</v>
      </c>
      <c r="S29" s="15">
        <v>0.25764004302889459</v>
      </c>
      <c r="T29" s="15">
        <v>0.25702758408534004</v>
      </c>
      <c r="U29" s="15">
        <v>0.26620732429567451</v>
      </c>
      <c r="V29" s="15">
        <v>0.26578635056430044</v>
      </c>
      <c r="W29" s="15">
        <v>0.23153921873475769</v>
      </c>
      <c r="X29" s="15">
        <v>0.23370488311168891</v>
      </c>
      <c r="Y29" s="15">
        <v>0.24518789279629355</v>
      </c>
      <c r="Z29" s="15">
        <v>0.23363891854290109</v>
      </c>
      <c r="AA29" s="15">
        <v>0.24563120525711124</v>
      </c>
    </row>
    <row r="30" spans="1:27" s="19" customFormat="1">
      <c r="A30" s="16" t="s">
        <v>22</v>
      </c>
      <c r="B30" s="16" t="s">
        <v>83</v>
      </c>
      <c r="C30" s="15">
        <v>0.1389312618725039</v>
      </c>
      <c r="D30" s="15">
        <v>0.21812870208313445</v>
      </c>
      <c r="E30" s="15">
        <v>0.23085587476313718</v>
      </c>
      <c r="F30" s="15">
        <v>0.22344936559733916</v>
      </c>
      <c r="G30" s="15">
        <v>0.24571152629085749</v>
      </c>
      <c r="H30" s="15">
        <v>0.23499392410570275</v>
      </c>
      <c r="I30" s="15">
        <v>0.24402849920907668</v>
      </c>
      <c r="J30" s="15">
        <v>0.24122103929053834</v>
      </c>
      <c r="K30" s="15">
        <v>0.23659217294843038</v>
      </c>
      <c r="L30" s="15">
        <v>0.2416053322449184</v>
      </c>
      <c r="M30" s="15">
        <v>0.2516941824055085</v>
      </c>
      <c r="N30" s="15">
        <v>0.24840016166114523</v>
      </c>
      <c r="O30" s="15">
        <v>0.25147861951049538</v>
      </c>
      <c r="P30" s="15">
        <v>0.24919777331507989</v>
      </c>
      <c r="Q30" s="15">
        <v>0.23747378825539719</v>
      </c>
      <c r="R30" s="15">
        <v>0.24464631400492048</v>
      </c>
      <c r="S30" s="15">
        <v>0.23740619529594506</v>
      </c>
      <c r="T30" s="15">
        <v>0.23538482906468436</v>
      </c>
      <c r="U30" s="15">
        <v>0.24670825176275732</v>
      </c>
      <c r="V30" s="15">
        <v>0.24331804253301814</v>
      </c>
      <c r="W30" s="15">
        <v>0.21558698453124434</v>
      </c>
      <c r="X30" s="15">
        <v>0.2273360451424204</v>
      </c>
      <c r="Y30" s="15">
        <v>0.21758911443425324</v>
      </c>
      <c r="Z30" s="15">
        <v>0.14068132635947991</v>
      </c>
      <c r="AA30" s="15">
        <v>0.16829810268412493</v>
      </c>
    </row>
    <row r="31" spans="1:27" s="19" customFormat="1">
      <c r="A31" s="16" t="s">
        <v>22</v>
      </c>
      <c r="B31" s="16" t="s">
        <v>192</v>
      </c>
      <c r="C31" s="15">
        <v>0.20532057648401825</v>
      </c>
      <c r="D31" s="15">
        <v>0.21417916191019784</v>
      </c>
      <c r="E31" s="15">
        <v>0.21570320673244814</v>
      </c>
      <c r="F31" s="15">
        <v>0.52980127252561637</v>
      </c>
      <c r="G31" s="15">
        <v>0.21442143408639416</v>
      </c>
      <c r="H31" s="15">
        <v>0.2077445456160458</v>
      </c>
      <c r="I31" s="15">
        <v>0.23557131766911818</v>
      </c>
      <c r="J31" s="15">
        <v>0.23835072646538114</v>
      </c>
      <c r="K31" s="15">
        <v>0.2246790819859901</v>
      </c>
      <c r="L31" s="15">
        <v>0.23483593891744767</v>
      </c>
      <c r="M31" s="15">
        <v>0.24309024933387954</v>
      </c>
      <c r="N31" s="15">
        <v>0.25704631236998476</v>
      </c>
      <c r="O31" s="15">
        <v>0.2234574986617158</v>
      </c>
      <c r="P31" s="15">
        <v>0.24007416229377321</v>
      </c>
      <c r="Q31" s="15">
        <v>0.20797963814679674</v>
      </c>
      <c r="R31" s="15">
        <v>0.23012831197161432</v>
      </c>
      <c r="S31" s="15">
        <v>0.21339511179076026</v>
      </c>
      <c r="T31" s="15">
        <v>0.21485081964018773</v>
      </c>
      <c r="U31" s="15">
        <v>0.24878573609767021</v>
      </c>
      <c r="V31" s="15">
        <v>0.24027590589438666</v>
      </c>
      <c r="W31" s="15">
        <v>0.2157865016858154</v>
      </c>
      <c r="X31" s="15">
        <v>0.20052230592540504</v>
      </c>
      <c r="Y31" s="15">
        <v>0.19769230995528339</v>
      </c>
      <c r="Z31" s="15">
        <v>0.20601834614505604</v>
      </c>
      <c r="AA31" s="15">
        <v>0.22044516860313373</v>
      </c>
    </row>
    <row r="32" spans="1:27" s="19" customFormat="1">
      <c r="A32" s="16" t="s">
        <v>22</v>
      </c>
      <c r="B32" s="16" t="s">
        <v>15</v>
      </c>
      <c r="C32" s="15">
        <v>8.0992748742166165E-2</v>
      </c>
      <c r="D32" s="15">
        <v>9.3124487656938065E-2</v>
      </c>
      <c r="E32" s="15">
        <v>0.10175801177845822</v>
      </c>
      <c r="F32" s="15">
        <v>8.3310643808382295E-2</v>
      </c>
      <c r="G32" s="15">
        <v>0.10171119544395349</v>
      </c>
      <c r="H32" s="15">
        <v>0.12575741104201629</v>
      </c>
      <c r="I32" s="15">
        <v>0.15031622953756035</v>
      </c>
      <c r="J32" s="15">
        <v>0.16680978461964455</v>
      </c>
      <c r="K32" s="15">
        <v>0.1734905348662594</v>
      </c>
      <c r="L32" s="15">
        <v>0.18684703192168065</v>
      </c>
      <c r="M32" s="15">
        <v>0.19582049247399699</v>
      </c>
      <c r="N32" s="15">
        <v>0.20974328443780005</v>
      </c>
      <c r="O32" s="15">
        <v>0.21983518927900245</v>
      </c>
      <c r="P32" s="15">
        <v>0.22547382166677502</v>
      </c>
      <c r="Q32" s="15">
        <v>0.22134407142881868</v>
      </c>
      <c r="R32" s="15">
        <v>0.22604577128069006</v>
      </c>
      <c r="S32" s="15">
        <v>0.22423461147473889</v>
      </c>
      <c r="T32" s="15">
        <v>0.22162419827922672</v>
      </c>
      <c r="U32" s="15">
        <v>0.22733336691472714</v>
      </c>
      <c r="V32" s="15">
        <v>0.22494799977204419</v>
      </c>
      <c r="W32" s="15">
        <v>0.2137327568476127</v>
      </c>
      <c r="X32" s="15">
        <v>0.22111785493053185</v>
      </c>
      <c r="Y32" s="15">
        <v>0.21198098322697453</v>
      </c>
      <c r="Z32" s="15">
        <v>0.20381364199512164</v>
      </c>
      <c r="AA32" s="15">
        <v>0.19566390892118463</v>
      </c>
    </row>
    <row r="34" spans="1:27" s="19" customFormat="1"/>
    <row r="35" spans="1:27" s="19" customFormat="1">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s="19" customFormat="1">
      <c r="A36" s="16" t="s">
        <v>23</v>
      </c>
      <c r="B36" s="16" t="s">
        <v>1</v>
      </c>
      <c r="C36" s="15">
        <v>0.54379030905363812</v>
      </c>
      <c r="D36" s="15">
        <v>0.55288482513427228</v>
      </c>
      <c r="E36" s="15">
        <v>0.59766701544956902</v>
      </c>
      <c r="F36" s="15">
        <v>0.48902147495236553</v>
      </c>
      <c r="G36" s="15">
        <v>0.58738661655810875</v>
      </c>
      <c r="H36" s="15">
        <v>0.6019199205319683</v>
      </c>
      <c r="I36" s="15">
        <v>0.61601435927661841</v>
      </c>
      <c r="J36" s="15">
        <v>0.5968600020774294</v>
      </c>
      <c r="K36" s="15">
        <v>0.52853218541858871</v>
      </c>
      <c r="L36" s="15">
        <v>0.49946814810321816</v>
      </c>
      <c r="M36" s="15">
        <v>0.50690003795492689</v>
      </c>
      <c r="N36" s="15">
        <v>0.62459212264898178</v>
      </c>
      <c r="O36" s="15">
        <v>0.56376268659824591</v>
      </c>
      <c r="P36" s="15">
        <v>0.55572941555837629</v>
      </c>
      <c r="Q36" s="15">
        <v>0.59871623014142783</v>
      </c>
      <c r="R36" s="15">
        <v>0.59431088051638059</v>
      </c>
      <c r="S36" s="15">
        <v>0.62498887733962161</v>
      </c>
      <c r="T36" s="15">
        <v>0.62681974104447635</v>
      </c>
      <c r="U36" s="15">
        <v>0.58332186196265035</v>
      </c>
      <c r="V36" s="15">
        <v>0.64610701062305043</v>
      </c>
      <c r="W36" s="15">
        <v>0.67879962919783665</v>
      </c>
      <c r="X36" s="15">
        <v>0.57612342395587079</v>
      </c>
      <c r="Y36" s="15">
        <v>0.56345959902630693</v>
      </c>
      <c r="Z36" s="15">
        <v>0.62207930551507495</v>
      </c>
      <c r="AA36" s="15">
        <v>0.63513689859343458</v>
      </c>
    </row>
    <row r="37" spans="1:27" s="19" customFormat="1">
      <c r="A37" s="16" t="s">
        <v>23</v>
      </c>
      <c r="B37" s="16" t="s">
        <v>11</v>
      </c>
      <c r="C37" s="15" t="s">
        <v>258</v>
      </c>
      <c r="D37" s="15" t="s">
        <v>258</v>
      </c>
      <c r="E37" s="15" t="s">
        <v>258</v>
      </c>
      <c r="F37" s="15" t="s">
        <v>258</v>
      </c>
      <c r="G37" s="15" t="s">
        <v>258</v>
      </c>
      <c r="H37" s="15" t="s">
        <v>258</v>
      </c>
      <c r="I37" s="15" t="s">
        <v>258</v>
      </c>
      <c r="J37" s="15" t="s">
        <v>258</v>
      </c>
      <c r="K37" s="15" t="s">
        <v>258</v>
      </c>
      <c r="L37" s="15" t="s">
        <v>258</v>
      </c>
      <c r="M37" s="15" t="s">
        <v>258</v>
      </c>
      <c r="N37" s="15" t="s">
        <v>258</v>
      </c>
      <c r="O37" s="15" t="s">
        <v>258</v>
      </c>
      <c r="P37" s="15" t="s">
        <v>258</v>
      </c>
      <c r="Q37" s="15" t="s">
        <v>258</v>
      </c>
      <c r="R37" s="15" t="s">
        <v>258</v>
      </c>
      <c r="S37" s="15" t="s">
        <v>258</v>
      </c>
      <c r="T37" s="15" t="s">
        <v>258</v>
      </c>
      <c r="U37" s="15" t="s">
        <v>258</v>
      </c>
      <c r="V37" s="15" t="s">
        <v>258</v>
      </c>
      <c r="W37" s="15" t="s">
        <v>258</v>
      </c>
      <c r="X37" s="15" t="s">
        <v>258</v>
      </c>
      <c r="Y37" s="15" t="s">
        <v>258</v>
      </c>
      <c r="Z37" s="15" t="s">
        <v>258</v>
      </c>
      <c r="AA37" s="15" t="s">
        <v>258</v>
      </c>
    </row>
    <row r="38" spans="1:27" s="19" customFormat="1">
      <c r="A38" s="16" t="s">
        <v>23</v>
      </c>
      <c r="B38" s="16" t="s">
        <v>7</v>
      </c>
      <c r="C38" s="15">
        <v>6.5098668589838843E-2</v>
      </c>
      <c r="D38" s="15">
        <v>6.9361474090518294E-2</v>
      </c>
      <c r="E38" s="15">
        <v>0.12466124299207877</v>
      </c>
      <c r="F38" s="15">
        <v>0.24023582918592351</v>
      </c>
      <c r="G38" s="15">
        <v>0.18497268801865435</v>
      </c>
      <c r="H38" s="15">
        <v>0.2076217842279752</v>
      </c>
      <c r="I38" s="15">
        <v>0.17468765294823232</v>
      </c>
      <c r="J38" s="15">
        <v>0.24313195275234789</v>
      </c>
      <c r="K38" s="15">
        <v>0.15243228617241128</v>
      </c>
      <c r="L38" s="15">
        <v>0.10397314417732288</v>
      </c>
      <c r="M38" s="15">
        <v>0.17308579862123702</v>
      </c>
      <c r="N38" s="15">
        <v>0.22378739992615404</v>
      </c>
      <c r="O38" s="15">
        <v>0.2865487526961365</v>
      </c>
      <c r="P38" s="15">
        <v>0.30208709496473102</v>
      </c>
      <c r="Q38" s="15">
        <v>0.33148324566653453</v>
      </c>
      <c r="R38" s="15">
        <v>0.35795953637833094</v>
      </c>
      <c r="S38" s="15">
        <v>0.45550393654412041</v>
      </c>
      <c r="T38" s="15">
        <v>0.47569269397085068</v>
      </c>
      <c r="U38" s="15">
        <v>0.37257605843852498</v>
      </c>
      <c r="V38" s="15">
        <v>0.54207835353061196</v>
      </c>
      <c r="W38" s="15">
        <v>0.66175482464960533</v>
      </c>
      <c r="X38" s="15">
        <v>0.66247543034833256</v>
      </c>
      <c r="Y38" s="15">
        <v>0.63785177199226628</v>
      </c>
      <c r="Z38" s="15">
        <v>0.64037468838476563</v>
      </c>
      <c r="AA38" s="15">
        <v>0.63342688792357105</v>
      </c>
    </row>
    <row r="39" spans="1:27" s="19" customFormat="1">
      <c r="A39" s="16" t="s">
        <v>23</v>
      </c>
      <c r="B39" s="16" t="s">
        <v>12</v>
      </c>
      <c r="C39" s="15" t="s">
        <v>258</v>
      </c>
      <c r="D39" s="15" t="s">
        <v>258</v>
      </c>
      <c r="E39" s="15" t="s">
        <v>258</v>
      </c>
      <c r="F39" s="15" t="s">
        <v>258</v>
      </c>
      <c r="G39" s="15" t="s">
        <v>258</v>
      </c>
      <c r="H39" s="15" t="s">
        <v>258</v>
      </c>
      <c r="I39" s="15" t="s">
        <v>258</v>
      </c>
      <c r="J39" s="15" t="s">
        <v>258</v>
      </c>
      <c r="K39" s="15" t="s">
        <v>258</v>
      </c>
      <c r="L39" s="15" t="s">
        <v>258</v>
      </c>
      <c r="M39" s="15" t="s">
        <v>258</v>
      </c>
      <c r="N39" s="15" t="s">
        <v>258</v>
      </c>
      <c r="O39" s="15" t="s">
        <v>258</v>
      </c>
      <c r="P39" s="15" t="s">
        <v>258</v>
      </c>
      <c r="Q39" s="15" t="s">
        <v>258</v>
      </c>
      <c r="R39" s="15" t="s">
        <v>258</v>
      </c>
      <c r="S39" s="15" t="s">
        <v>258</v>
      </c>
      <c r="T39" s="15" t="s">
        <v>258</v>
      </c>
      <c r="U39" s="15" t="s">
        <v>258</v>
      </c>
      <c r="V39" s="15" t="s">
        <v>258</v>
      </c>
      <c r="W39" s="15" t="s">
        <v>258</v>
      </c>
      <c r="X39" s="15" t="s">
        <v>258</v>
      </c>
      <c r="Y39" s="15" t="s">
        <v>258</v>
      </c>
      <c r="Z39" s="15" t="s">
        <v>258</v>
      </c>
      <c r="AA39" s="15" t="s">
        <v>258</v>
      </c>
    </row>
    <row r="40" spans="1:27" s="19" customFormat="1">
      <c r="A40" s="16" t="s">
        <v>23</v>
      </c>
      <c r="B40" s="16" t="s">
        <v>4</v>
      </c>
      <c r="C40" s="15">
        <v>2.9331493513754875E-4</v>
      </c>
      <c r="D40" s="15">
        <v>5.0636869808648737E-4</v>
      </c>
      <c r="E40" s="15">
        <v>1.8780850798112861E-3</v>
      </c>
      <c r="F40" s="15">
        <v>3.0793749197661008E-2</v>
      </c>
      <c r="G40" s="15">
        <v>7.7739289207044997E-4</v>
      </c>
      <c r="H40" s="15">
        <v>1.6127396242852851E-3</v>
      </c>
      <c r="I40" s="15">
        <v>4.0788532185488825E-3</v>
      </c>
      <c r="J40" s="15">
        <v>2.5960284244600589E-3</v>
      </c>
      <c r="K40" s="15">
        <v>8.0386821346947019E-4</v>
      </c>
      <c r="L40" s="15">
        <v>3.1963400503604326E-3</v>
      </c>
      <c r="M40" s="15">
        <v>7.9110341790863369E-3</v>
      </c>
      <c r="N40" s="15">
        <v>2.368716820248341E-2</v>
      </c>
      <c r="O40" s="15">
        <v>3.0386150053539989E-2</v>
      </c>
      <c r="P40" s="15">
        <v>5.1569806572217013E-2</v>
      </c>
      <c r="Q40" s="15">
        <v>6.6949209866697043E-2</v>
      </c>
      <c r="R40" s="15">
        <v>6.864647454955132E-2</v>
      </c>
      <c r="S40" s="15">
        <v>0.16348773902182648</v>
      </c>
      <c r="T40" s="15">
        <v>0.1823303177830316</v>
      </c>
      <c r="U40" s="15">
        <v>0.14096211673128289</v>
      </c>
      <c r="V40" s="15">
        <v>0.18254756311871403</v>
      </c>
      <c r="W40" s="15">
        <v>0.14948382793780379</v>
      </c>
      <c r="X40" s="15">
        <v>0.18660697499760753</v>
      </c>
      <c r="Y40" s="15">
        <v>0.10547813697526819</v>
      </c>
      <c r="Z40" s="15">
        <v>6.3834762269295783E-2</v>
      </c>
      <c r="AA40" s="15">
        <v>5.6182031741245867E-3</v>
      </c>
    </row>
    <row r="41" spans="1:27" s="19" customFormat="1">
      <c r="A41" s="16" t="s">
        <v>23</v>
      </c>
      <c r="B41" s="16" t="s">
        <v>2</v>
      </c>
      <c r="C41" s="15">
        <v>0.51198604156662098</v>
      </c>
      <c r="D41" s="15">
        <v>0.48961896823982987</v>
      </c>
      <c r="E41" s="15">
        <v>0.51124310361938607</v>
      </c>
      <c r="F41" s="15">
        <v>0.50258066767500464</v>
      </c>
      <c r="G41" s="15">
        <v>0.50343725900860625</v>
      </c>
      <c r="H41" s="15">
        <v>0.50720957317642401</v>
      </c>
      <c r="I41" s="15">
        <v>0.47052239039198446</v>
      </c>
      <c r="J41" s="15">
        <v>0.51926324400098012</v>
      </c>
      <c r="K41" s="15">
        <v>0.4765850378941735</v>
      </c>
      <c r="L41" s="15">
        <v>0.47397932446492419</v>
      </c>
      <c r="M41" s="15">
        <v>0.48960258651202482</v>
      </c>
      <c r="N41" s="15">
        <v>0.16654828510483644</v>
      </c>
      <c r="O41" s="15">
        <v>0.15844143467245608</v>
      </c>
      <c r="P41" s="15">
        <v>0.15046736836846974</v>
      </c>
      <c r="Q41" s="15">
        <v>0.15170993028749968</v>
      </c>
      <c r="R41" s="15">
        <v>0.16415169150954118</v>
      </c>
      <c r="S41" s="15">
        <v>4.9145812616913786E-5</v>
      </c>
      <c r="T41" s="15">
        <v>4.9145790145407875E-5</v>
      </c>
      <c r="U41" s="15">
        <v>1.6204704771896676E-10</v>
      </c>
      <c r="V41" s="15">
        <v>1.6112713168172413E-10</v>
      </c>
      <c r="W41" s="15">
        <v>1.4743706332564292E-4</v>
      </c>
      <c r="X41" s="15">
        <v>1.6203954223599439E-10</v>
      </c>
      <c r="Y41" s="15">
        <v>4.7043501368652295E-4</v>
      </c>
      <c r="Z41" s="15">
        <v>1.8239152072324348E-10</v>
      </c>
      <c r="AA41" s="15">
        <v>5.8187747353022783E-10</v>
      </c>
    </row>
    <row r="42" spans="1:27" s="19" customFormat="1">
      <c r="A42" s="16" t="s">
        <v>23</v>
      </c>
      <c r="B42" s="16" t="s">
        <v>90</v>
      </c>
      <c r="C42" s="15" t="s">
        <v>258</v>
      </c>
      <c r="D42" s="15" t="s">
        <v>258</v>
      </c>
      <c r="E42" s="15" t="s">
        <v>258</v>
      </c>
      <c r="F42" s="15" t="s">
        <v>258</v>
      </c>
      <c r="G42" s="15" t="s">
        <v>258</v>
      </c>
      <c r="H42" s="15" t="s">
        <v>258</v>
      </c>
      <c r="I42" s="15" t="s">
        <v>258</v>
      </c>
      <c r="J42" s="15" t="s">
        <v>258</v>
      </c>
      <c r="K42" s="15" t="s">
        <v>258</v>
      </c>
      <c r="L42" s="15" t="s">
        <v>258</v>
      </c>
      <c r="M42" s="15" t="s">
        <v>258</v>
      </c>
      <c r="N42" s="15" t="s">
        <v>258</v>
      </c>
      <c r="O42" s="15" t="s">
        <v>258</v>
      </c>
      <c r="P42" s="15" t="s">
        <v>258</v>
      </c>
      <c r="Q42" s="15" t="s">
        <v>258</v>
      </c>
      <c r="R42" s="15" t="s">
        <v>258</v>
      </c>
      <c r="S42" s="15" t="s">
        <v>258</v>
      </c>
      <c r="T42" s="15" t="s">
        <v>258</v>
      </c>
      <c r="U42" s="15" t="s">
        <v>258</v>
      </c>
      <c r="V42" s="15" t="s">
        <v>258</v>
      </c>
      <c r="W42" s="15" t="s">
        <v>258</v>
      </c>
      <c r="X42" s="15" t="s">
        <v>258</v>
      </c>
      <c r="Y42" s="15" t="s">
        <v>258</v>
      </c>
      <c r="Z42" s="15" t="s">
        <v>258</v>
      </c>
      <c r="AA42" s="15" t="s">
        <v>258</v>
      </c>
    </row>
    <row r="43" spans="1:27" s="19" customFormat="1">
      <c r="A43" s="16" t="s">
        <v>23</v>
      </c>
      <c r="B43" s="16" t="s">
        <v>9</v>
      </c>
      <c r="C43" s="15">
        <v>0.31234807986758567</v>
      </c>
      <c r="D43" s="15">
        <v>0.32494508557729213</v>
      </c>
      <c r="E43" s="15">
        <v>0.32722597362201256</v>
      </c>
      <c r="F43" s="15">
        <v>0.30642008295523782</v>
      </c>
      <c r="G43" s="15">
        <v>0.33058687268635528</v>
      </c>
      <c r="H43" s="15">
        <v>0.32276240618980356</v>
      </c>
      <c r="I43" s="15">
        <v>0.33495739151707027</v>
      </c>
      <c r="J43" s="15">
        <v>0.3150307898581281</v>
      </c>
      <c r="K43" s="15">
        <v>0.30192128984308042</v>
      </c>
      <c r="L43" s="15">
        <v>0.30582211696034567</v>
      </c>
      <c r="M43" s="15">
        <v>0.30638722009667246</v>
      </c>
      <c r="N43" s="15">
        <v>0.3173408313151832</v>
      </c>
      <c r="O43" s="15">
        <v>0.3117909914326672</v>
      </c>
      <c r="P43" s="15">
        <v>0.31626187242948289</v>
      </c>
      <c r="Q43" s="15">
        <v>0.30948877525612828</v>
      </c>
      <c r="R43" s="15">
        <v>0.32142521222085968</v>
      </c>
      <c r="S43" s="15">
        <v>0.30784637005568727</v>
      </c>
      <c r="T43" s="15">
        <v>0.31737439804233292</v>
      </c>
      <c r="U43" s="15">
        <v>0.32505505382627198</v>
      </c>
      <c r="V43" s="15">
        <v>0.32155940802358346</v>
      </c>
      <c r="W43" s="15">
        <v>0.33145490363058178</v>
      </c>
      <c r="X43" s="15">
        <v>0.32494817225333156</v>
      </c>
      <c r="Y43" s="15">
        <v>0.32319425052001544</v>
      </c>
      <c r="Z43" s="15">
        <v>0.31343142216832043</v>
      </c>
      <c r="AA43" s="15">
        <v>0.31715404400636737</v>
      </c>
    </row>
    <row r="44" spans="1:27" s="19" customFormat="1">
      <c r="A44" s="16" t="s">
        <v>23</v>
      </c>
      <c r="B44" s="16" t="s">
        <v>8</v>
      </c>
      <c r="C44" s="15">
        <v>0.20178606440234592</v>
      </c>
      <c r="D44" s="15">
        <v>0.20667543167176725</v>
      </c>
      <c r="E44" s="15">
        <v>0.1830819805405986</v>
      </c>
      <c r="F44" s="15">
        <v>0.18522219170627921</v>
      </c>
      <c r="G44" s="15">
        <v>0.23579360614668707</v>
      </c>
      <c r="H44" s="15">
        <v>0.24631776901276672</v>
      </c>
      <c r="I44" s="15">
        <v>0.24490206837316927</v>
      </c>
      <c r="J44" s="15">
        <v>0.23927228905503389</v>
      </c>
      <c r="K44" s="15">
        <v>0.19330204168204318</v>
      </c>
      <c r="L44" s="15">
        <v>0.18823226445891675</v>
      </c>
      <c r="M44" s="15">
        <v>0.19468354951318231</v>
      </c>
      <c r="N44" s="15">
        <v>0.17842982198013058</v>
      </c>
      <c r="O44" s="15">
        <v>0.18794984385448538</v>
      </c>
      <c r="P44" s="15">
        <v>0.18366333589558573</v>
      </c>
      <c r="Q44" s="15">
        <v>0.19653254513240329</v>
      </c>
      <c r="R44" s="15">
        <v>0.21206653366856443</v>
      </c>
      <c r="S44" s="15">
        <v>0.22318729777514762</v>
      </c>
      <c r="T44" s="15">
        <v>0.23338527596284742</v>
      </c>
      <c r="U44" s="15">
        <v>0.23572440515376089</v>
      </c>
      <c r="V44" s="15">
        <v>0.23877099783135405</v>
      </c>
      <c r="W44" s="15">
        <v>0.2079193479937988</v>
      </c>
      <c r="X44" s="15">
        <v>0.22323534477626658</v>
      </c>
      <c r="Y44" s="15">
        <v>0.21926486122872663</v>
      </c>
      <c r="Z44" s="15">
        <v>0.22396714553528177</v>
      </c>
      <c r="AA44" s="15">
        <v>0.24302662112752677</v>
      </c>
    </row>
    <row r="45" spans="1:27" s="19" customFormat="1">
      <c r="A45" s="16" t="s">
        <v>23</v>
      </c>
      <c r="B45" s="16" t="s">
        <v>83</v>
      </c>
      <c r="C45" s="15">
        <v>7.2091077745848192E-2</v>
      </c>
      <c r="D45" s="15">
        <v>7.4748515407924251E-2</v>
      </c>
      <c r="E45" s="15">
        <v>7.6776307180219494E-2</v>
      </c>
      <c r="F45" s="15">
        <v>0.20051367592238115</v>
      </c>
      <c r="G45" s="15">
        <v>0.20522892741397555</v>
      </c>
      <c r="H45" s="15">
        <v>0.20186414796804691</v>
      </c>
      <c r="I45" s="15">
        <v>0.21045428213896619</v>
      </c>
      <c r="J45" s="15">
        <v>0.20914643069285632</v>
      </c>
      <c r="K45" s="15">
        <v>0.20778096685523162</v>
      </c>
      <c r="L45" s="15">
        <v>0.20954621791624717</v>
      </c>
      <c r="M45" s="15">
        <v>0.21083460593289374</v>
      </c>
      <c r="N45" s="15">
        <v>0.20851454261774663</v>
      </c>
      <c r="O45" s="15">
        <v>0.21174197509356657</v>
      </c>
      <c r="P45" s="15">
        <v>0.20915523978910305</v>
      </c>
      <c r="Q45" s="15">
        <v>0.20649855338900105</v>
      </c>
      <c r="R45" s="15">
        <v>0.2365378360640906</v>
      </c>
      <c r="S45" s="15">
        <v>0.23821019294738499</v>
      </c>
      <c r="T45" s="15">
        <v>0.23572787006085461</v>
      </c>
      <c r="U45" s="15">
        <v>0.24045417144899328</v>
      </c>
      <c r="V45" s="15">
        <v>0.2385796519822409</v>
      </c>
      <c r="W45" s="15">
        <v>0.23201802324073656</v>
      </c>
      <c r="X45" s="15">
        <v>0.24241280915745936</v>
      </c>
      <c r="Y45" s="15">
        <v>0.24090551006936478</v>
      </c>
      <c r="Z45" s="15">
        <v>0.23673595789001609</v>
      </c>
      <c r="AA45" s="15">
        <v>0.2428610618662034</v>
      </c>
    </row>
    <row r="46" spans="1:27" s="19" customFormat="1">
      <c r="A46" s="16" t="s">
        <v>23</v>
      </c>
      <c r="B46" s="16" t="s">
        <v>192</v>
      </c>
      <c r="C46" s="15">
        <v>0.10328490897480495</v>
      </c>
      <c r="D46" s="15">
        <v>0.10354063224290594</v>
      </c>
      <c r="E46" s="15">
        <v>9.3603113075201319E-2</v>
      </c>
      <c r="F46" s="15">
        <v>9.2799290232048678E-2</v>
      </c>
      <c r="G46" s="15">
        <v>0.21460260317382851</v>
      </c>
      <c r="H46" s="15">
        <v>0.19731293653877852</v>
      </c>
      <c r="I46" s="15">
        <v>0.22503309602055216</v>
      </c>
      <c r="J46" s="15">
        <v>0.22884253681133179</v>
      </c>
      <c r="K46" s="15">
        <v>0.25000493284141062</v>
      </c>
      <c r="L46" s="15">
        <v>0.24758738625735988</v>
      </c>
      <c r="M46" s="15">
        <v>0.24976332756944492</v>
      </c>
      <c r="N46" s="15">
        <v>0.24358564597640056</v>
      </c>
      <c r="O46" s="15">
        <v>0.24631538505547107</v>
      </c>
      <c r="P46" s="15">
        <v>0.2479758569595307</v>
      </c>
      <c r="Q46" s="15">
        <v>0.24147821859904511</v>
      </c>
      <c r="R46" s="15">
        <v>0.24202888489225913</v>
      </c>
      <c r="S46" s="15">
        <v>0.23651778604987317</v>
      </c>
      <c r="T46" s="15">
        <v>0.23571929602045016</v>
      </c>
      <c r="U46" s="15">
        <v>0.24078824525685377</v>
      </c>
      <c r="V46" s="15">
        <v>0.23811237964941551</v>
      </c>
      <c r="W46" s="15">
        <v>0.20634608629541579</v>
      </c>
      <c r="X46" s="15">
        <v>0.22282488449884982</v>
      </c>
      <c r="Y46" s="15">
        <v>0.21679626236055694</v>
      </c>
      <c r="Z46" s="15">
        <v>0.22625681800369932</v>
      </c>
      <c r="AA46" s="15">
        <v>0.22767189346521882</v>
      </c>
    </row>
    <row r="47" spans="1:27" s="19" customFormat="1">
      <c r="A47" s="16" t="s">
        <v>23</v>
      </c>
      <c r="B47" s="16" t="s">
        <v>15</v>
      </c>
      <c r="C47" s="15">
        <v>8.7468402510524734E-2</v>
      </c>
      <c r="D47" s="15">
        <v>0.11313231287685235</v>
      </c>
      <c r="E47" s="15">
        <v>0.13821533290973925</v>
      </c>
      <c r="F47" s="15">
        <v>0.10885178770694225</v>
      </c>
      <c r="G47" s="15">
        <v>0.13837670986038506</v>
      </c>
      <c r="H47" s="15">
        <v>0.16975631080514389</v>
      </c>
      <c r="I47" s="15">
        <v>0.20066048865168082</v>
      </c>
      <c r="J47" s="15">
        <v>0.21151028881621831</v>
      </c>
      <c r="K47" s="15">
        <v>0.21315753836144397</v>
      </c>
      <c r="L47" s="15">
        <v>0.22170652728127765</v>
      </c>
      <c r="M47" s="15">
        <v>0.22622601840123208</v>
      </c>
      <c r="N47" s="15">
        <v>0.22800631312912201</v>
      </c>
      <c r="O47" s="15">
        <v>0.23087426617440326</v>
      </c>
      <c r="P47" s="15">
        <v>0.22947565547261398</v>
      </c>
      <c r="Q47" s="15">
        <v>0.22834645785240032</v>
      </c>
      <c r="R47" s="15">
        <v>0.23151034707751825</v>
      </c>
      <c r="S47" s="15">
        <v>0.23044676322417715</v>
      </c>
      <c r="T47" s="15">
        <v>0.22851242861391569</v>
      </c>
      <c r="U47" s="15">
        <v>0.22729449316316658</v>
      </c>
      <c r="V47" s="15">
        <v>0.22475645228491498</v>
      </c>
      <c r="W47" s="15">
        <v>0.22068331694351859</v>
      </c>
      <c r="X47" s="15">
        <v>0.2212451105496793</v>
      </c>
      <c r="Y47" s="15">
        <v>0.21717185023155935</v>
      </c>
      <c r="Z47" s="15">
        <v>0.2134904670324492</v>
      </c>
      <c r="AA47" s="15">
        <v>0.20309896510429243</v>
      </c>
    </row>
    <row r="49" spans="1:27" s="19" customFormat="1"/>
    <row r="50" spans="1:27" s="19" customFormat="1">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s="19" customFormat="1">
      <c r="A51" s="16" t="s">
        <v>24</v>
      </c>
      <c r="B51" s="16" t="s">
        <v>1</v>
      </c>
      <c r="C51" s="15" t="s">
        <v>258</v>
      </c>
      <c r="D51" s="15" t="s">
        <v>258</v>
      </c>
      <c r="E51" s="15" t="s">
        <v>258</v>
      </c>
      <c r="F51" s="15" t="s">
        <v>258</v>
      </c>
      <c r="G51" s="15" t="s">
        <v>258</v>
      </c>
      <c r="H51" s="15" t="s">
        <v>258</v>
      </c>
      <c r="I51" s="15" t="s">
        <v>258</v>
      </c>
      <c r="J51" s="15" t="s">
        <v>258</v>
      </c>
      <c r="K51" s="15" t="s">
        <v>258</v>
      </c>
      <c r="L51" s="15" t="s">
        <v>258</v>
      </c>
      <c r="M51" s="15" t="s">
        <v>258</v>
      </c>
      <c r="N51" s="15" t="s">
        <v>258</v>
      </c>
      <c r="O51" s="15" t="s">
        <v>258</v>
      </c>
      <c r="P51" s="15" t="s">
        <v>258</v>
      </c>
      <c r="Q51" s="15" t="s">
        <v>258</v>
      </c>
      <c r="R51" s="15" t="s">
        <v>258</v>
      </c>
      <c r="S51" s="15" t="s">
        <v>258</v>
      </c>
      <c r="T51" s="15" t="s">
        <v>258</v>
      </c>
      <c r="U51" s="15" t="s">
        <v>258</v>
      </c>
      <c r="V51" s="15" t="s">
        <v>258</v>
      </c>
      <c r="W51" s="15" t="s">
        <v>258</v>
      </c>
      <c r="X51" s="15" t="s">
        <v>258</v>
      </c>
      <c r="Y51" s="15" t="s">
        <v>258</v>
      </c>
      <c r="Z51" s="15" t="s">
        <v>258</v>
      </c>
      <c r="AA51" s="15" t="s">
        <v>258</v>
      </c>
    </row>
    <row r="52" spans="1:27" s="19" customFormat="1">
      <c r="A52" s="16" t="s">
        <v>24</v>
      </c>
      <c r="B52" s="16" t="s">
        <v>11</v>
      </c>
      <c r="C52" s="15">
        <v>0.61958397198887494</v>
      </c>
      <c r="D52" s="15">
        <v>0.64128063067529861</v>
      </c>
      <c r="E52" s="15">
        <v>0.6499907866426553</v>
      </c>
      <c r="F52" s="15">
        <v>0.60419037815972065</v>
      </c>
      <c r="G52" s="15">
        <v>0.63571668856000652</v>
      </c>
      <c r="H52" s="15">
        <v>0.64725115807731681</v>
      </c>
      <c r="I52" s="15">
        <v>0.57756449797336773</v>
      </c>
      <c r="J52" s="15">
        <v>0.71107506286356881</v>
      </c>
      <c r="K52" s="15">
        <v>0.67478183971972305</v>
      </c>
      <c r="L52" s="15">
        <v>0.61990355849472523</v>
      </c>
      <c r="M52" s="15">
        <v>0.63279803377420873</v>
      </c>
      <c r="N52" s="15">
        <v>0.66807821602897177</v>
      </c>
      <c r="O52" s="15">
        <v>0.50082735002361845</v>
      </c>
      <c r="P52" s="15">
        <v>0.39060891001417103</v>
      </c>
      <c r="Q52" s="15">
        <v>0.61543822823177452</v>
      </c>
      <c r="R52" s="15">
        <v>0.64573513029444185</v>
      </c>
      <c r="S52" s="15">
        <v>0.64969616989450485</v>
      </c>
      <c r="T52" s="15">
        <v>0.67552390371595028</v>
      </c>
      <c r="U52" s="15">
        <v>0.63742547433475039</v>
      </c>
      <c r="V52" s="15">
        <v>0.60229061368288461</v>
      </c>
      <c r="W52" s="15">
        <v>0.65831707605101553</v>
      </c>
      <c r="X52" s="15" t="s">
        <v>258</v>
      </c>
      <c r="Y52" s="15" t="s">
        <v>258</v>
      </c>
      <c r="Z52" s="15" t="s">
        <v>258</v>
      </c>
      <c r="AA52" s="15" t="s">
        <v>258</v>
      </c>
    </row>
    <row r="53" spans="1:27" s="19" customFormat="1">
      <c r="A53" s="16" t="s">
        <v>24</v>
      </c>
      <c r="B53" s="16" t="s">
        <v>7</v>
      </c>
      <c r="C53" s="15" t="s">
        <v>258</v>
      </c>
      <c r="D53" s="15" t="s">
        <v>258</v>
      </c>
      <c r="E53" s="15" t="s">
        <v>258</v>
      </c>
      <c r="F53" s="15" t="s">
        <v>258</v>
      </c>
      <c r="G53" s="15" t="s">
        <v>258</v>
      </c>
      <c r="H53" s="15" t="s">
        <v>258</v>
      </c>
      <c r="I53" s="15" t="s">
        <v>258</v>
      </c>
      <c r="J53" s="15" t="s">
        <v>258</v>
      </c>
      <c r="K53" s="15" t="s">
        <v>258</v>
      </c>
      <c r="L53" s="15" t="s">
        <v>258</v>
      </c>
      <c r="M53" s="15" t="s">
        <v>258</v>
      </c>
      <c r="N53" s="15" t="s">
        <v>258</v>
      </c>
      <c r="O53" s="15" t="s">
        <v>258</v>
      </c>
      <c r="P53" s="15" t="s">
        <v>258</v>
      </c>
      <c r="Q53" s="15" t="s">
        <v>258</v>
      </c>
      <c r="R53" s="15" t="s">
        <v>258</v>
      </c>
      <c r="S53" s="15" t="s">
        <v>258</v>
      </c>
      <c r="T53" s="15" t="s">
        <v>258</v>
      </c>
      <c r="U53" s="15" t="s">
        <v>258</v>
      </c>
      <c r="V53" s="15" t="s">
        <v>258</v>
      </c>
      <c r="W53" s="15" t="s">
        <v>258</v>
      </c>
      <c r="X53" s="15" t="s">
        <v>258</v>
      </c>
      <c r="Y53" s="15" t="s">
        <v>258</v>
      </c>
      <c r="Z53" s="15" t="s">
        <v>258</v>
      </c>
      <c r="AA53" s="15" t="s">
        <v>258</v>
      </c>
    </row>
    <row r="54" spans="1:27" s="19" customFormat="1">
      <c r="A54" s="16" t="s">
        <v>24</v>
      </c>
      <c r="B54" s="16" t="s">
        <v>12</v>
      </c>
      <c r="C54" s="15">
        <v>1.2064197031963471E-2</v>
      </c>
      <c r="D54" s="15">
        <v>4.6372840182648404E-3</v>
      </c>
      <c r="E54" s="15">
        <v>2.8728411872146118E-2</v>
      </c>
      <c r="F54" s="15">
        <v>3.3328883561643839E-2</v>
      </c>
      <c r="G54" s="15">
        <v>0.15488541780821918</v>
      </c>
      <c r="H54" s="15">
        <v>7.4944732876712328E-2</v>
      </c>
      <c r="I54" s="15">
        <v>0.26439858447488584</v>
      </c>
      <c r="J54" s="15">
        <v>0.14026055936073059</v>
      </c>
      <c r="K54" s="15">
        <v>4.0971200913242009E-2</v>
      </c>
      <c r="L54" s="15">
        <v>1.4349378310502283E-2</v>
      </c>
      <c r="M54" s="15">
        <v>2.1386720547945205E-2</v>
      </c>
      <c r="N54" s="15">
        <v>4.0495812785388129E-2</v>
      </c>
      <c r="O54" s="15">
        <v>5.7384452054794519E-2</v>
      </c>
      <c r="P54" s="15" t="s">
        <v>258</v>
      </c>
      <c r="Q54" s="15" t="s">
        <v>258</v>
      </c>
      <c r="R54" s="15" t="s">
        <v>258</v>
      </c>
      <c r="S54" s="15" t="s">
        <v>258</v>
      </c>
      <c r="T54" s="15" t="s">
        <v>258</v>
      </c>
      <c r="U54" s="15" t="s">
        <v>258</v>
      </c>
      <c r="V54" s="15" t="s">
        <v>258</v>
      </c>
      <c r="W54" s="15" t="s">
        <v>258</v>
      </c>
      <c r="X54" s="15" t="s">
        <v>258</v>
      </c>
      <c r="Y54" s="15" t="s">
        <v>258</v>
      </c>
      <c r="Z54" s="15" t="s">
        <v>258</v>
      </c>
      <c r="AA54" s="15" t="s">
        <v>258</v>
      </c>
    </row>
    <row r="55" spans="1:27" s="19" customFormat="1">
      <c r="A55" s="16" t="s">
        <v>24</v>
      </c>
      <c r="B55" s="16" t="s">
        <v>4</v>
      </c>
      <c r="C55" s="15">
        <v>3.5264143639591088E-3</v>
      </c>
      <c r="D55" s="15">
        <v>7.0523740139964556E-4</v>
      </c>
      <c r="E55" s="15">
        <v>5.7986425421084117E-3</v>
      </c>
      <c r="F55" s="15">
        <v>6.769281465511634E-2</v>
      </c>
      <c r="G55" s="15">
        <v>3.0683535516749221E-2</v>
      </c>
      <c r="H55" s="15">
        <v>2.504795269506702E-2</v>
      </c>
      <c r="I55" s="15">
        <v>7.2114091594969246E-2</v>
      </c>
      <c r="J55" s="15">
        <v>2.4943322341562546E-2</v>
      </c>
      <c r="K55" s="15">
        <v>1.0758506451040812E-2</v>
      </c>
      <c r="L55" s="15">
        <v>5.7142853491835184E-3</v>
      </c>
      <c r="M55" s="15">
        <v>5.9116127139945823E-3</v>
      </c>
      <c r="N55" s="15">
        <v>2.3663976041130994E-2</v>
      </c>
      <c r="O55" s="15">
        <v>2.1190125265675694E-2</v>
      </c>
      <c r="P55" s="15">
        <v>4.9085769708199709E-2</v>
      </c>
      <c r="Q55" s="15">
        <v>3.7329093005673254E-2</v>
      </c>
      <c r="R55" s="15">
        <v>8.6317130699567576E-2</v>
      </c>
      <c r="S55" s="15">
        <v>5.2060082114830993E-2</v>
      </c>
      <c r="T55" s="15">
        <v>0.11472704140020452</v>
      </c>
      <c r="U55" s="15">
        <v>5.9380279946096681E-2</v>
      </c>
      <c r="V55" s="15">
        <v>0.10433028853487086</v>
      </c>
      <c r="W55" s="15">
        <v>9.5667598587417108E-2</v>
      </c>
      <c r="X55" s="15">
        <v>0.18760954119710627</v>
      </c>
      <c r="Y55" s="15">
        <v>0.18459731556628758</v>
      </c>
      <c r="Z55" s="15">
        <v>0.19568947193085084</v>
      </c>
      <c r="AA55" s="15">
        <v>0.18086188819513541</v>
      </c>
    </row>
    <row r="56" spans="1:27" s="19" customFormat="1">
      <c r="A56" s="16" t="s">
        <v>24</v>
      </c>
      <c r="B56" s="16" t="s">
        <v>2</v>
      </c>
      <c r="C56" s="15">
        <v>0.16238768066516479</v>
      </c>
      <c r="D56" s="15">
        <v>0.13649654443398609</v>
      </c>
      <c r="E56" s="15">
        <v>0.20392055549598381</v>
      </c>
      <c r="F56" s="15">
        <v>0.16947158966258721</v>
      </c>
      <c r="G56" s="15">
        <v>0.1465410162530778</v>
      </c>
      <c r="H56" s="15">
        <v>0.14715287451730277</v>
      </c>
      <c r="I56" s="15">
        <v>0.13427761768080471</v>
      </c>
      <c r="J56" s="15">
        <v>0.1635712776098576</v>
      </c>
      <c r="K56" s="15">
        <v>0.1685881497723469</v>
      </c>
      <c r="L56" s="15">
        <v>0.15969836046294519</v>
      </c>
      <c r="M56" s="15">
        <v>0.13443168519530571</v>
      </c>
      <c r="N56" s="15">
        <v>0.20178663549068507</v>
      </c>
      <c r="O56" s="15">
        <v>0.16821822258204081</v>
      </c>
      <c r="P56" s="15">
        <v>0.1465128353305083</v>
      </c>
      <c r="Q56" s="15">
        <v>0.14574922354207748</v>
      </c>
      <c r="R56" s="15">
        <v>0.1332718681987618</v>
      </c>
      <c r="S56" s="15">
        <v>0.1624189322318684</v>
      </c>
      <c r="T56" s="15">
        <v>0.16861128762162367</v>
      </c>
      <c r="U56" s="15">
        <v>0.15973387180142329</v>
      </c>
      <c r="V56" s="15">
        <v>0.13443810342909723</v>
      </c>
      <c r="W56" s="15">
        <v>0.20191257753182884</v>
      </c>
      <c r="X56" s="15">
        <v>0.16939373335859925</v>
      </c>
      <c r="Y56" s="15">
        <v>0.14624846430602431</v>
      </c>
      <c r="Z56" s="15">
        <v>0.1464197247328545</v>
      </c>
      <c r="AA56" s="15">
        <v>0.13309970345388522</v>
      </c>
    </row>
    <row r="57" spans="1:27" s="19" customFormat="1">
      <c r="A57" s="16" t="s">
        <v>24</v>
      </c>
      <c r="B57" s="16" t="s">
        <v>90</v>
      </c>
      <c r="C57" s="15" t="s">
        <v>258</v>
      </c>
      <c r="D57" s="15" t="s">
        <v>258</v>
      </c>
      <c r="E57" s="15" t="s">
        <v>258</v>
      </c>
      <c r="F57" s="15" t="s">
        <v>258</v>
      </c>
      <c r="G57" s="15" t="s">
        <v>258</v>
      </c>
      <c r="H57" s="15" t="s">
        <v>258</v>
      </c>
      <c r="I57" s="15" t="s">
        <v>258</v>
      </c>
      <c r="J57" s="15" t="s">
        <v>258</v>
      </c>
      <c r="K57" s="15" t="s">
        <v>258</v>
      </c>
      <c r="L57" s="15" t="s">
        <v>258</v>
      </c>
      <c r="M57" s="15" t="s">
        <v>258</v>
      </c>
      <c r="N57" s="15" t="s">
        <v>258</v>
      </c>
      <c r="O57" s="15" t="s">
        <v>258</v>
      </c>
      <c r="P57" s="15" t="s">
        <v>258</v>
      </c>
      <c r="Q57" s="15" t="s">
        <v>258</v>
      </c>
      <c r="R57" s="15" t="s">
        <v>258</v>
      </c>
      <c r="S57" s="15" t="s">
        <v>258</v>
      </c>
      <c r="T57" s="15" t="s">
        <v>258</v>
      </c>
      <c r="U57" s="15" t="s">
        <v>258</v>
      </c>
      <c r="V57" s="15" t="s">
        <v>258</v>
      </c>
      <c r="W57" s="15" t="s">
        <v>258</v>
      </c>
      <c r="X57" s="15" t="s">
        <v>258</v>
      </c>
      <c r="Y57" s="15" t="s">
        <v>258</v>
      </c>
      <c r="Z57" s="15" t="s">
        <v>258</v>
      </c>
      <c r="AA57" s="15" t="s">
        <v>258</v>
      </c>
    </row>
    <row r="58" spans="1:27" s="19" customFormat="1">
      <c r="A58" s="16" t="s">
        <v>24</v>
      </c>
      <c r="B58" s="16" t="s">
        <v>9</v>
      </c>
      <c r="C58" s="15">
        <v>0.30870497088865501</v>
      </c>
      <c r="D58" s="15">
        <v>0.32122310932507075</v>
      </c>
      <c r="E58" s="15">
        <v>0.30445021636373165</v>
      </c>
      <c r="F58" s="15">
        <v>0.32929769519994584</v>
      </c>
      <c r="G58" s="15">
        <v>0.32205392237430158</v>
      </c>
      <c r="H58" s="15">
        <v>0.35302644576282322</v>
      </c>
      <c r="I58" s="15">
        <v>0.32055783028246554</v>
      </c>
      <c r="J58" s="15">
        <v>0.32466500411575622</v>
      </c>
      <c r="K58" s="15">
        <v>0.31376661381648541</v>
      </c>
      <c r="L58" s="15">
        <v>0.31767709308375053</v>
      </c>
      <c r="M58" s="15">
        <v>0.32753324683721097</v>
      </c>
      <c r="N58" s="15">
        <v>0.30974650581665181</v>
      </c>
      <c r="O58" s="15">
        <v>0.32315851417770058</v>
      </c>
      <c r="P58" s="15">
        <v>0.30199830447589221</v>
      </c>
      <c r="Q58" s="15">
        <v>0.32603325780090953</v>
      </c>
      <c r="R58" s="15">
        <v>0.30093187973253971</v>
      </c>
      <c r="S58" s="15">
        <v>0.31427943461692592</v>
      </c>
      <c r="T58" s="15">
        <v>0.32245871853496721</v>
      </c>
      <c r="U58" s="15">
        <v>0.33324373866869444</v>
      </c>
      <c r="V58" s="15">
        <v>0.34709995008450673</v>
      </c>
      <c r="W58" s="15">
        <v>0.32751402326072648</v>
      </c>
      <c r="X58" s="15">
        <v>0.34428150515579997</v>
      </c>
      <c r="Y58" s="15">
        <v>0.32539084895696796</v>
      </c>
      <c r="Z58" s="15">
        <v>0.35514394153558893</v>
      </c>
      <c r="AA58" s="15">
        <v>0.32768667855565808</v>
      </c>
    </row>
    <row r="59" spans="1:27" s="19" customFormat="1">
      <c r="A59" s="16" t="s">
        <v>24</v>
      </c>
      <c r="B59" s="16" t="s">
        <v>8</v>
      </c>
      <c r="C59" s="15">
        <v>0.18484858595231232</v>
      </c>
      <c r="D59" s="15">
        <v>0.19073706792335296</v>
      </c>
      <c r="E59" s="15">
        <v>0.19349237490455004</v>
      </c>
      <c r="F59" s="15">
        <v>0.20174178729547113</v>
      </c>
      <c r="G59" s="15">
        <v>0.20813078681222924</v>
      </c>
      <c r="H59" s="15">
        <v>0.20115758893492275</v>
      </c>
      <c r="I59" s="15">
        <v>0.21221386373078466</v>
      </c>
      <c r="J59" s="15">
        <v>0.20525596685351841</v>
      </c>
      <c r="K59" s="15">
        <v>0.20028759101798216</v>
      </c>
      <c r="L59" s="15">
        <v>0.19282552524820867</v>
      </c>
      <c r="M59" s="15">
        <v>0.20429180064717964</v>
      </c>
      <c r="N59" s="15">
        <v>0.18369210416194381</v>
      </c>
      <c r="O59" s="15">
        <v>0.19166568358131356</v>
      </c>
      <c r="P59" s="15">
        <v>0.19194926384284047</v>
      </c>
      <c r="Q59" s="15">
        <v>0.18508977647384886</v>
      </c>
      <c r="R59" s="15">
        <v>0.19890196422868039</v>
      </c>
      <c r="S59" s="15">
        <v>0.19746687973044191</v>
      </c>
      <c r="T59" s="15">
        <v>0.20522119792434398</v>
      </c>
      <c r="U59" s="15">
        <v>0.21542385609177164</v>
      </c>
      <c r="V59" s="15">
        <v>0.22897124020120696</v>
      </c>
      <c r="W59" s="15">
        <v>0.19821189565738856</v>
      </c>
      <c r="X59" s="15">
        <v>0.21235084266243007</v>
      </c>
      <c r="Y59" s="15">
        <v>0.20970546043370511</v>
      </c>
      <c r="Z59" s="15">
        <v>0.20246282901020313</v>
      </c>
      <c r="AA59" s="15">
        <v>0.21301364886364482</v>
      </c>
    </row>
    <row r="60" spans="1:27" s="19" customFormat="1">
      <c r="A60" s="16" t="s">
        <v>24</v>
      </c>
      <c r="B60" s="16" t="s">
        <v>83</v>
      </c>
      <c r="C60" s="15">
        <v>0.11446999777623774</v>
      </c>
      <c r="D60" s="15">
        <v>0.12517710900562717</v>
      </c>
      <c r="E60" s="15">
        <v>0.11984878543956994</v>
      </c>
      <c r="F60" s="15">
        <v>0.12296977299184594</v>
      </c>
      <c r="G60" s="15">
        <v>0.13932632301804354</v>
      </c>
      <c r="H60" s="15">
        <v>0.1292932678917505</v>
      </c>
      <c r="I60" s="15">
        <v>0.13918031525521213</v>
      </c>
      <c r="J60" s="15">
        <v>0.1450786677884901</v>
      </c>
      <c r="K60" s="15">
        <v>7.8863598912125438E-2</v>
      </c>
      <c r="L60" s="15">
        <v>7.63514171402635E-2</v>
      </c>
      <c r="M60" s="15">
        <v>8.1223617449858718E-2</v>
      </c>
      <c r="N60" s="15">
        <v>7.798471931258702E-2</v>
      </c>
      <c r="O60" s="15">
        <v>7.7369703936297163E-2</v>
      </c>
      <c r="P60" s="15">
        <v>7.5152705864306252E-2</v>
      </c>
      <c r="Q60" s="15">
        <v>6.5867125615180017E-2</v>
      </c>
      <c r="R60" s="15">
        <v>7.4153832455838301E-2</v>
      </c>
      <c r="S60" s="15">
        <v>7.2334062950230191E-2</v>
      </c>
      <c r="T60" s="15">
        <v>7.2115590540754171E-2</v>
      </c>
      <c r="U60" s="15">
        <v>7.2645079107958435E-2</v>
      </c>
      <c r="V60" s="15">
        <v>7.5914079597564132E-2</v>
      </c>
      <c r="W60" s="15">
        <v>6.8547300310205131E-2</v>
      </c>
      <c r="X60" s="15">
        <v>6.3302761638896046E-2</v>
      </c>
      <c r="Y60" s="15">
        <v>6.0662545768834321E-2</v>
      </c>
      <c r="Z60" s="15">
        <v>3.291204661820589E-2</v>
      </c>
      <c r="AA60" s="15">
        <v>3.3578541383521655E-2</v>
      </c>
    </row>
    <row r="61" spans="1:27" s="19" customFormat="1">
      <c r="A61" s="16" t="s">
        <v>24</v>
      </c>
      <c r="B61" s="16" t="s">
        <v>192</v>
      </c>
      <c r="C61" s="15" t="s">
        <v>258</v>
      </c>
      <c r="D61" s="15" t="s">
        <v>258</v>
      </c>
      <c r="E61" s="15" t="s">
        <v>258</v>
      </c>
      <c r="F61" s="15" t="s">
        <v>258</v>
      </c>
      <c r="G61" s="15" t="s">
        <v>258</v>
      </c>
      <c r="H61" s="15" t="s">
        <v>258</v>
      </c>
      <c r="I61" s="15" t="s">
        <v>258</v>
      </c>
      <c r="J61" s="15" t="s">
        <v>258</v>
      </c>
      <c r="K61" s="15" t="s">
        <v>258</v>
      </c>
      <c r="L61" s="15" t="s">
        <v>258</v>
      </c>
      <c r="M61" s="15" t="s">
        <v>258</v>
      </c>
      <c r="N61" s="15" t="s">
        <v>258</v>
      </c>
      <c r="O61" s="15" t="s">
        <v>258</v>
      </c>
      <c r="P61" s="15" t="s">
        <v>258</v>
      </c>
      <c r="Q61" s="15" t="s">
        <v>258</v>
      </c>
      <c r="R61" s="15" t="s">
        <v>258</v>
      </c>
      <c r="S61" s="15" t="s">
        <v>258</v>
      </c>
      <c r="T61" s="15" t="s">
        <v>258</v>
      </c>
      <c r="U61" s="15" t="s">
        <v>258</v>
      </c>
      <c r="V61" s="15" t="s">
        <v>258</v>
      </c>
      <c r="W61" s="15" t="s">
        <v>258</v>
      </c>
      <c r="X61" s="15" t="s">
        <v>258</v>
      </c>
      <c r="Y61" s="15" t="s">
        <v>258</v>
      </c>
      <c r="Z61" s="15" t="s">
        <v>258</v>
      </c>
      <c r="AA61" s="15" t="s">
        <v>258</v>
      </c>
    </row>
    <row r="62" spans="1:27" s="19" customFormat="1">
      <c r="A62" s="16" t="s">
        <v>24</v>
      </c>
      <c r="B62" s="16" t="s">
        <v>15</v>
      </c>
      <c r="C62" s="15">
        <v>9.6190052207174526E-2</v>
      </c>
      <c r="D62" s="15">
        <v>0.10633833137571969</v>
      </c>
      <c r="E62" s="15">
        <v>0.11566557203029357</v>
      </c>
      <c r="F62" s="15">
        <v>8.7745044589359111E-2</v>
      </c>
      <c r="G62" s="15">
        <v>0.1172515875339694</v>
      </c>
      <c r="H62" s="15">
        <v>0.13368768799788874</v>
      </c>
      <c r="I62" s="15">
        <v>0.16724596663986391</v>
      </c>
      <c r="J62" s="15">
        <v>0.185540767606932</v>
      </c>
      <c r="K62" s="15">
        <v>0.19784301240675603</v>
      </c>
      <c r="L62" s="15">
        <v>0.19682915546102028</v>
      </c>
      <c r="M62" s="15">
        <v>0.21478343335849276</v>
      </c>
      <c r="N62" s="15">
        <v>0.2177229445610524</v>
      </c>
      <c r="O62" s="15">
        <v>0.21424257532108559</v>
      </c>
      <c r="P62" s="15">
        <v>0.20677046575634353</v>
      </c>
      <c r="Q62" s="15">
        <v>0.18413702347553201</v>
      </c>
      <c r="R62" s="15">
        <v>0.20097917087965825</v>
      </c>
      <c r="S62" s="15">
        <v>0.19461537994432432</v>
      </c>
      <c r="T62" s="15">
        <v>0.19350896216554903</v>
      </c>
      <c r="U62" s="15">
        <v>0.19444973482420477</v>
      </c>
      <c r="V62" s="15">
        <v>0.19728830912435313</v>
      </c>
      <c r="W62" s="15">
        <v>0.18700479398346392</v>
      </c>
      <c r="X62" s="15">
        <v>0.19484891052902312</v>
      </c>
      <c r="Y62" s="15">
        <v>0.19098842945739353</v>
      </c>
      <c r="Z62" s="15">
        <v>0.18606047530238468</v>
      </c>
      <c r="AA62" s="15">
        <v>0.17597333645417312</v>
      </c>
    </row>
    <row r="64" spans="1:27" s="19" customFormat="1"/>
    <row r="65" spans="1:27" s="19" customFormat="1">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s="19" customFormat="1">
      <c r="A66" s="16" t="s">
        <v>25</v>
      </c>
      <c r="B66" s="16" t="s">
        <v>1</v>
      </c>
      <c r="C66" s="15" t="s">
        <v>258</v>
      </c>
      <c r="D66" s="15" t="s">
        <v>258</v>
      </c>
      <c r="E66" s="15" t="s">
        <v>258</v>
      </c>
      <c r="F66" s="15" t="s">
        <v>258</v>
      </c>
      <c r="G66" s="15" t="s">
        <v>258</v>
      </c>
      <c r="H66" s="15" t="s">
        <v>258</v>
      </c>
      <c r="I66" s="15" t="s">
        <v>258</v>
      </c>
      <c r="J66" s="15" t="s">
        <v>258</v>
      </c>
      <c r="K66" s="15" t="s">
        <v>258</v>
      </c>
      <c r="L66" s="15" t="s">
        <v>258</v>
      </c>
      <c r="M66" s="15" t="s">
        <v>258</v>
      </c>
      <c r="N66" s="15" t="s">
        <v>258</v>
      </c>
      <c r="O66" s="15" t="s">
        <v>258</v>
      </c>
      <c r="P66" s="15" t="s">
        <v>258</v>
      </c>
      <c r="Q66" s="15" t="s">
        <v>258</v>
      </c>
      <c r="R66" s="15" t="s">
        <v>258</v>
      </c>
      <c r="S66" s="15" t="s">
        <v>258</v>
      </c>
      <c r="T66" s="15" t="s">
        <v>258</v>
      </c>
      <c r="U66" s="15" t="s">
        <v>258</v>
      </c>
      <c r="V66" s="15" t="s">
        <v>258</v>
      </c>
      <c r="W66" s="15" t="s">
        <v>258</v>
      </c>
      <c r="X66" s="15" t="s">
        <v>258</v>
      </c>
      <c r="Y66" s="15" t="s">
        <v>258</v>
      </c>
      <c r="Z66" s="15" t="s">
        <v>258</v>
      </c>
      <c r="AA66" s="15" t="s">
        <v>258</v>
      </c>
    </row>
    <row r="67" spans="1:27" s="19" customFormat="1">
      <c r="A67" s="16" t="s">
        <v>25</v>
      </c>
      <c r="B67" s="16" t="s">
        <v>11</v>
      </c>
      <c r="C67" s="15" t="s">
        <v>258</v>
      </c>
      <c r="D67" s="15" t="s">
        <v>258</v>
      </c>
      <c r="E67" s="15" t="s">
        <v>258</v>
      </c>
      <c r="F67" s="15" t="s">
        <v>258</v>
      </c>
      <c r="G67" s="15" t="s">
        <v>258</v>
      </c>
      <c r="H67" s="15" t="s">
        <v>258</v>
      </c>
      <c r="I67" s="15" t="s">
        <v>258</v>
      </c>
      <c r="J67" s="15" t="s">
        <v>258</v>
      </c>
      <c r="K67" s="15" t="s">
        <v>258</v>
      </c>
      <c r="L67" s="15" t="s">
        <v>258</v>
      </c>
      <c r="M67" s="15" t="s">
        <v>258</v>
      </c>
      <c r="N67" s="15" t="s">
        <v>258</v>
      </c>
      <c r="O67" s="15" t="s">
        <v>258</v>
      </c>
      <c r="P67" s="15" t="s">
        <v>258</v>
      </c>
      <c r="Q67" s="15" t="s">
        <v>258</v>
      </c>
      <c r="R67" s="15" t="s">
        <v>258</v>
      </c>
      <c r="S67" s="15" t="s">
        <v>258</v>
      </c>
      <c r="T67" s="15" t="s">
        <v>258</v>
      </c>
      <c r="U67" s="15" t="s">
        <v>258</v>
      </c>
      <c r="V67" s="15" t="s">
        <v>258</v>
      </c>
      <c r="W67" s="15" t="s">
        <v>258</v>
      </c>
      <c r="X67" s="15" t="s">
        <v>258</v>
      </c>
      <c r="Y67" s="15" t="s">
        <v>258</v>
      </c>
      <c r="Z67" s="15" t="s">
        <v>258</v>
      </c>
      <c r="AA67" s="15" t="s">
        <v>258</v>
      </c>
    </row>
    <row r="68" spans="1:27" s="19" customFormat="1">
      <c r="A68" s="16" t="s">
        <v>25</v>
      </c>
      <c r="B68" s="16" t="s">
        <v>7</v>
      </c>
      <c r="C68" s="15">
        <v>0.13986587673693507</v>
      </c>
      <c r="D68" s="15">
        <v>3.685359418932576E-2</v>
      </c>
      <c r="E68" s="15">
        <v>0.2968685234183861</v>
      </c>
      <c r="F68" s="15">
        <v>0.36177896850561453</v>
      </c>
      <c r="G68" s="15">
        <v>0.34619585379347245</v>
      </c>
      <c r="H68" s="15">
        <v>0.3042563150365456</v>
      </c>
      <c r="I68" s="15">
        <v>0.35959930165978776</v>
      </c>
      <c r="J68" s="15">
        <v>0.384630872431722</v>
      </c>
      <c r="K68" s="15">
        <v>0.20595960442654421</v>
      </c>
      <c r="L68" s="15">
        <v>8.1707849668467475E-2</v>
      </c>
      <c r="M68" s="15">
        <v>0.12923358118635275</v>
      </c>
      <c r="N68" s="15" t="s">
        <v>258</v>
      </c>
      <c r="O68" s="15" t="s">
        <v>258</v>
      </c>
      <c r="P68" s="15" t="s">
        <v>258</v>
      </c>
      <c r="Q68" s="15" t="s">
        <v>258</v>
      </c>
      <c r="R68" s="15" t="s">
        <v>258</v>
      </c>
      <c r="S68" s="15" t="s">
        <v>258</v>
      </c>
      <c r="T68" s="15" t="s">
        <v>258</v>
      </c>
      <c r="U68" s="15" t="s">
        <v>258</v>
      </c>
      <c r="V68" s="15" t="s">
        <v>258</v>
      </c>
      <c r="W68" s="15" t="s">
        <v>258</v>
      </c>
      <c r="X68" s="15" t="s">
        <v>258</v>
      </c>
      <c r="Y68" s="15" t="s">
        <v>258</v>
      </c>
      <c r="Z68" s="15" t="s">
        <v>258</v>
      </c>
      <c r="AA68" s="15" t="s">
        <v>258</v>
      </c>
    </row>
    <row r="69" spans="1:27" s="19" customFormat="1">
      <c r="A69" s="16" t="s">
        <v>25</v>
      </c>
      <c r="B69" s="16" t="s">
        <v>12</v>
      </c>
      <c r="C69" s="15" t="s">
        <v>258</v>
      </c>
      <c r="D69" s="15" t="s">
        <v>258</v>
      </c>
      <c r="E69" s="15" t="s">
        <v>258</v>
      </c>
      <c r="F69" s="15" t="s">
        <v>258</v>
      </c>
      <c r="G69" s="15" t="s">
        <v>258</v>
      </c>
      <c r="H69" s="15" t="s">
        <v>258</v>
      </c>
      <c r="I69" s="15" t="s">
        <v>258</v>
      </c>
      <c r="J69" s="15" t="s">
        <v>258</v>
      </c>
      <c r="K69" s="15" t="s">
        <v>258</v>
      </c>
      <c r="L69" s="15" t="s">
        <v>258</v>
      </c>
      <c r="M69" s="15" t="s">
        <v>258</v>
      </c>
      <c r="N69" s="15" t="s">
        <v>258</v>
      </c>
      <c r="O69" s="15" t="s">
        <v>258</v>
      </c>
      <c r="P69" s="15" t="s">
        <v>258</v>
      </c>
      <c r="Q69" s="15" t="s">
        <v>258</v>
      </c>
      <c r="R69" s="15" t="s">
        <v>258</v>
      </c>
      <c r="S69" s="15" t="s">
        <v>258</v>
      </c>
      <c r="T69" s="15" t="s">
        <v>258</v>
      </c>
      <c r="U69" s="15" t="s">
        <v>258</v>
      </c>
      <c r="V69" s="15" t="s">
        <v>258</v>
      </c>
      <c r="W69" s="15" t="s">
        <v>258</v>
      </c>
      <c r="X69" s="15" t="s">
        <v>258</v>
      </c>
      <c r="Y69" s="15" t="s">
        <v>258</v>
      </c>
      <c r="Z69" s="15" t="s">
        <v>258</v>
      </c>
      <c r="AA69" s="15" t="s">
        <v>258</v>
      </c>
    </row>
    <row r="70" spans="1:27" s="19" customFormat="1">
      <c r="A70" s="16" t="s">
        <v>25</v>
      </c>
      <c r="B70" s="16" t="s">
        <v>4</v>
      </c>
      <c r="C70" s="15">
        <v>1.6563559091001316E-2</v>
      </c>
      <c r="D70" s="15">
        <v>6.0032180373088499E-3</v>
      </c>
      <c r="E70" s="15">
        <v>2.2843054666831841E-2</v>
      </c>
      <c r="F70" s="15">
        <v>0.1446724745472566</v>
      </c>
      <c r="G70" s="15">
        <v>8.1336524689466047E-2</v>
      </c>
      <c r="H70" s="15">
        <v>8.3500702743472904E-2</v>
      </c>
      <c r="I70" s="15">
        <v>0.13420082670968378</v>
      </c>
      <c r="J70" s="15">
        <v>0.1246884681854868</v>
      </c>
      <c r="K70" s="15">
        <v>4.8180802456647659E-2</v>
      </c>
      <c r="L70" s="15">
        <v>1.7936874967796994E-2</v>
      </c>
      <c r="M70" s="15">
        <v>2.9919150872139717E-2</v>
      </c>
      <c r="N70" s="15">
        <v>7.1398974571377755E-2</v>
      </c>
      <c r="O70" s="15">
        <v>0.10754963677041775</v>
      </c>
      <c r="P70" s="15">
        <v>0.11331278029473074</v>
      </c>
      <c r="Q70" s="15">
        <v>0.12367782679521731</v>
      </c>
      <c r="R70" s="15">
        <v>0.14798392669189953</v>
      </c>
      <c r="S70" s="15">
        <v>0.1748039711225331</v>
      </c>
      <c r="T70" s="15">
        <v>0.17706045440785428</v>
      </c>
      <c r="U70" s="15">
        <v>8.7857905596992358E-2</v>
      </c>
      <c r="V70" s="15">
        <v>0.10453269104638435</v>
      </c>
      <c r="W70" s="15">
        <v>0.12193189183589073</v>
      </c>
      <c r="X70" s="15">
        <v>0.14351721167894579</v>
      </c>
      <c r="Y70" s="15">
        <v>0.13530244629665211</v>
      </c>
      <c r="Z70" s="15">
        <v>0.13897512344959009</v>
      </c>
      <c r="AA70" s="15">
        <v>0.12570416501445342</v>
      </c>
    </row>
    <row r="71" spans="1:27" s="19" customFormat="1">
      <c r="A71" s="16" t="s">
        <v>25</v>
      </c>
      <c r="B71" s="16" t="s">
        <v>2</v>
      </c>
      <c r="C71" s="15" t="s">
        <v>258</v>
      </c>
      <c r="D71" s="15" t="s">
        <v>258</v>
      </c>
      <c r="E71" s="15" t="s">
        <v>258</v>
      </c>
      <c r="F71" s="15" t="s">
        <v>258</v>
      </c>
      <c r="G71" s="15" t="s">
        <v>258</v>
      </c>
      <c r="H71" s="15" t="s">
        <v>258</v>
      </c>
      <c r="I71" s="15" t="s">
        <v>258</v>
      </c>
      <c r="J71" s="15" t="s">
        <v>258</v>
      </c>
      <c r="K71" s="15" t="s">
        <v>258</v>
      </c>
      <c r="L71" s="15" t="s">
        <v>258</v>
      </c>
      <c r="M71" s="15" t="s">
        <v>258</v>
      </c>
      <c r="N71" s="15" t="s">
        <v>258</v>
      </c>
      <c r="O71" s="15" t="s">
        <v>258</v>
      </c>
      <c r="P71" s="15" t="s">
        <v>258</v>
      </c>
      <c r="Q71" s="15" t="s">
        <v>258</v>
      </c>
      <c r="R71" s="15" t="s">
        <v>258</v>
      </c>
      <c r="S71" s="15" t="s">
        <v>258</v>
      </c>
      <c r="T71" s="15" t="s">
        <v>258</v>
      </c>
      <c r="U71" s="15" t="s">
        <v>258</v>
      </c>
      <c r="V71" s="15" t="s">
        <v>258</v>
      </c>
      <c r="W71" s="15" t="s">
        <v>258</v>
      </c>
      <c r="X71" s="15" t="s">
        <v>258</v>
      </c>
      <c r="Y71" s="15" t="s">
        <v>258</v>
      </c>
      <c r="Z71" s="15" t="s">
        <v>258</v>
      </c>
      <c r="AA71" s="15" t="s">
        <v>258</v>
      </c>
    </row>
    <row r="72" spans="1:27" s="19" customFormat="1">
      <c r="A72" s="16" t="s">
        <v>25</v>
      </c>
      <c r="B72" s="16" t="s">
        <v>90</v>
      </c>
      <c r="C72" s="15" t="s">
        <v>258</v>
      </c>
      <c r="D72" s="15" t="s">
        <v>258</v>
      </c>
      <c r="E72" s="15" t="s">
        <v>258</v>
      </c>
      <c r="F72" s="15" t="s">
        <v>258</v>
      </c>
      <c r="G72" s="15" t="s">
        <v>258</v>
      </c>
      <c r="H72" s="15" t="s">
        <v>258</v>
      </c>
      <c r="I72" s="15" t="s">
        <v>258</v>
      </c>
      <c r="J72" s="15" t="s">
        <v>258</v>
      </c>
      <c r="K72" s="15" t="s">
        <v>258</v>
      </c>
      <c r="L72" s="15" t="s">
        <v>258</v>
      </c>
      <c r="M72" s="15" t="s">
        <v>258</v>
      </c>
      <c r="N72" s="15" t="s">
        <v>258</v>
      </c>
      <c r="O72" s="15" t="s">
        <v>258</v>
      </c>
      <c r="P72" s="15" t="s">
        <v>258</v>
      </c>
      <c r="Q72" s="15" t="s">
        <v>258</v>
      </c>
      <c r="R72" s="15" t="s">
        <v>258</v>
      </c>
      <c r="S72" s="15" t="s">
        <v>258</v>
      </c>
      <c r="T72" s="15" t="s">
        <v>258</v>
      </c>
      <c r="U72" s="15" t="s">
        <v>258</v>
      </c>
      <c r="V72" s="15" t="s">
        <v>258</v>
      </c>
      <c r="W72" s="15" t="s">
        <v>258</v>
      </c>
      <c r="X72" s="15" t="s">
        <v>258</v>
      </c>
      <c r="Y72" s="15" t="s">
        <v>258</v>
      </c>
      <c r="Z72" s="15" t="s">
        <v>258</v>
      </c>
      <c r="AA72" s="15" t="s">
        <v>258</v>
      </c>
    </row>
    <row r="73" spans="1:27" s="19" customFormat="1">
      <c r="A73" s="16" t="s">
        <v>25</v>
      </c>
      <c r="B73" s="16" t="s">
        <v>9</v>
      </c>
      <c r="C73" s="15">
        <v>0.31860487703024953</v>
      </c>
      <c r="D73" s="15">
        <v>0.35186728333860423</v>
      </c>
      <c r="E73" s="15">
        <v>0.3259631686918335</v>
      </c>
      <c r="F73" s="15">
        <v>0.33151204617920116</v>
      </c>
      <c r="G73" s="15">
        <v>0.33779695703018026</v>
      </c>
      <c r="H73" s="15">
        <v>0.36087343216821921</v>
      </c>
      <c r="I73" s="15">
        <v>0.32541391816583154</v>
      </c>
      <c r="J73" s="15">
        <v>0.33115398747385616</v>
      </c>
      <c r="K73" s="15">
        <v>0.31386800162646855</v>
      </c>
      <c r="L73" s="15">
        <v>0.35609026568080121</v>
      </c>
      <c r="M73" s="15">
        <v>0.35789307816638499</v>
      </c>
      <c r="N73" s="15">
        <v>0.34387939946127027</v>
      </c>
      <c r="O73" s="15">
        <v>0.35214931445762832</v>
      </c>
      <c r="P73" s="15">
        <v>0.35627652895288692</v>
      </c>
      <c r="Q73" s="15">
        <v>0.37773941706975578</v>
      </c>
      <c r="R73" s="15">
        <v>0.35506436324352564</v>
      </c>
      <c r="S73" s="15">
        <v>0.3560476376825214</v>
      </c>
      <c r="T73" s="15">
        <v>0.32873161429779701</v>
      </c>
      <c r="U73" s="15">
        <v>0.35576996437985592</v>
      </c>
      <c r="V73" s="15">
        <v>0.3492269685644771</v>
      </c>
      <c r="W73" s="15">
        <v>0.32755446517441061</v>
      </c>
      <c r="X73" s="15">
        <v>0.31949889579325502</v>
      </c>
      <c r="Y73" s="15">
        <v>0.31591695290576999</v>
      </c>
      <c r="Z73" s="15">
        <v>0.32890164315177989</v>
      </c>
      <c r="AA73" s="15">
        <v>0.31677285565294439</v>
      </c>
    </row>
    <row r="74" spans="1:27" s="19" customFormat="1">
      <c r="A74" s="16" t="s">
        <v>25</v>
      </c>
      <c r="B74" s="16" t="s">
        <v>8</v>
      </c>
      <c r="C74" s="15">
        <v>0.17353197226185393</v>
      </c>
      <c r="D74" s="15">
        <v>0.21706759364086597</v>
      </c>
      <c r="E74" s="15">
        <v>0.19698957897063349</v>
      </c>
      <c r="F74" s="15">
        <v>0.21039468023483662</v>
      </c>
      <c r="G74" s="15">
        <v>0.21028907129010607</v>
      </c>
      <c r="H74" s="15">
        <v>0.21520134482167816</v>
      </c>
      <c r="I74" s="15">
        <v>0.21216916620588125</v>
      </c>
      <c r="J74" s="15">
        <v>0.20500034714276599</v>
      </c>
      <c r="K74" s="15">
        <v>0.20470054147032171</v>
      </c>
      <c r="L74" s="15">
        <v>0.20676608094741936</v>
      </c>
      <c r="M74" s="15">
        <v>0.22030262488947164</v>
      </c>
      <c r="N74" s="15">
        <v>0.19915967845628987</v>
      </c>
      <c r="O74" s="15">
        <v>0.20971272593115137</v>
      </c>
      <c r="P74" s="15">
        <v>0.20771269921284236</v>
      </c>
      <c r="Q74" s="15">
        <v>0.21430493544406887</v>
      </c>
      <c r="R74" s="15">
        <v>0.23510789614636166</v>
      </c>
      <c r="S74" s="15">
        <v>0.22937943628983504</v>
      </c>
      <c r="T74" s="15">
        <v>0.22284009729665397</v>
      </c>
      <c r="U74" s="15">
        <v>0.22255716168393866</v>
      </c>
      <c r="V74" s="15">
        <v>0.23393864440712475</v>
      </c>
      <c r="W74" s="15">
        <v>0.19728559039935203</v>
      </c>
      <c r="X74" s="15">
        <v>0.19434617074038246</v>
      </c>
      <c r="Y74" s="15">
        <v>0.18424394297913349</v>
      </c>
      <c r="Z74" s="15">
        <v>0.18359750032123068</v>
      </c>
      <c r="AA74" s="15">
        <v>0.21302784315860768</v>
      </c>
    </row>
    <row r="75" spans="1:27" s="19" customFormat="1">
      <c r="A75" s="16" t="s">
        <v>25</v>
      </c>
      <c r="B75" s="16" t="s">
        <v>83</v>
      </c>
      <c r="C75" s="15">
        <v>4.2474888446111067E-2</v>
      </c>
      <c r="D75" s="15">
        <v>4.1390660870737755E-2</v>
      </c>
      <c r="E75" s="15">
        <v>7.1413541234746011E-2</v>
      </c>
      <c r="F75" s="15">
        <v>9.1806329077742818E-2</v>
      </c>
      <c r="G75" s="15">
        <v>0.10964446460088721</v>
      </c>
      <c r="H75" s="15">
        <v>0.10341275495734795</v>
      </c>
      <c r="I75" s="15">
        <v>0.1113971029236752</v>
      </c>
      <c r="J75" s="15">
        <v>0.11065939506596345</v>
      </c>
      <c r="K75" s="15">
        <v>0.11049004158196407</v>
      </c>
      <c r="L75" s="15">
        <v>0.11128655634678442</v>
      </c>
      <c r="M75" s="15">
        <v>0.11670782125203831</v>
      </c>
      <c r="N75" s="15">
        <v>0.1146852871819684</v>
      </c>
      <c r="O75" s="15">
        <v>0.11559187801495931</v>
      </c>
      <c r="P75" s="15">
        <v>0.11555591427318702</v>
      </c>
      <c r="Q75" s="15">
        <v>0.10867361636332025</v>
      </c>
      <c r="R75" s="15">
        <v>0.16738222383376783</v>
      </c>
      <c r="S75" s="15">
        <v>0.16122573589416239</v>
      </c>
      <c r="T75" s="15">
        <v>0.20478395024983578</v>
      </c>
      <c r="U75" s="15">
        <v>0.2109627664930192</v>
      </c>
      <c r="V75" s="15">
        <v>0.21692051127173129</v>
      </c>
      <c r="W75" s="15">
        <v>0.20130593858619597</v>
      </c>
      <c r="X75" s="15">
        <v>0.19511994315138684</v>
      </c>
      <c r="Y75" s="15">
        <v>0.19822932046652472</v>
      </c>
      <c r="Z75" s="15">
        <v>0.18221271481911971</v>
      </c>
      <c r="AA75" s="15">
        <v>0.20036609752645201</v>
      </c>
    </row>
    <row r="76" spans="1:27" s="19" customFormat="1">
      <c r="A76" s="16" t="s">
        <v>25</v>
      </c>
      <c r="B76" s="16" t="s">
        <v>192</v>
      </c>
      <c r="C76" s="15" t="s">
        <v>258</v>
      </c>
      <c r="D76" s="15" t="s">
        <v>258</v>
      </c>
      <c r="E76" s="15" t="s">
        <v>258</v>
      </c>
      <c r="F76" s="15" t="s">
        <v>258</v>
      </c>
      <c r="G76" s="15" t="s">
        <v>258</v>
      </c>
      <c r="H76" s="15" t="s">
        <v>258</v>
      </c>
      <c r="I76" s="15" t="s">
        <v>258</v>
      </c>
      <c r="J76" s="15" t="s">
        <v>258</v>
      </c>
      <c r="K76" s="15" t="s">
        <v>258</v>
      </c>
      <c r="L76" s="15" t="s">
        <v>258</v>
      </c>
      <c r="M76" s="15" t="s">
        <v>258</v>
      </c>
      <c r="N76" s="15" t="s">
        <v>258</v>
      </c>
      <c r="O76" s="15" t="s">
        <v>258</v>
      </c>
      <c r="P76" s="15" t="s">
        <v>258</v>
      </c>
      <c r="Q76" s="15" t="s">
        <v>258</v>
      </c>
      <c r="R76" s="15" t="s">
        <v>258</v>
      </c>
      <c r="S76" s="15" t="s">
        <v>258</v>
      </c>
      <c r="T76" s="15" t="s">
        <v>258</v>
      </c>
      <c r="U76" s="15" t="s">
        <v>258</v>
      </c>
      <c r="V76" s="15" t="s">
        <v>258</v>
      </c>
      <c r="W76" s="15" t="s">
        <v>258</v>
      </c>
      <c r="X76" s="15" t="s">
        <v>258</v>
      </c>
      <c r="Y76" s="15" t="s">
        <v>258</v>
      </c>
      <c r="Z76" s="15" t="s">
        <v>258</v>
      </c>
      <c r="AA76" s="15" t="s">
        <v>258</v>
      </c>
    </row>
    <row r="77" spans="1:27" s="19" customFormat="1">
      <c r="A77" s="16" t="s">
        <v>25</v>
      </c>
      <c r="B77" s="16" t="s">
        <v>15</v>
      </c>
      <c r="C77" s="15">
        <v>8.4600889956643152E-2</v>
      </c>
      <c r="D77" s="15">
        <v>8.2987540483640293E-2</v>
      </c>
      <c r="E77" s="15">
        <v>7.9012599076704979E-2</v>
      </c>
      <c r="F77" s="15">
        <v>6.1245342688388112E-2</v>
      </c>
      <c r="G77" s="15">
        <v>7.6688661423417126E-2</v>
      </c>
      <c r="H77" s="15">
        <v>9.2140330095487985E-2</v>
      </c>
      <c r="I77" s="15">
        <v>0.11618649352415794</v>
      </c>
      <c r="J77" s="15">
        <v>0.12103515697430532</v>
      </c>
      <c r="K77" s="15">
        <v>0.12413637670541113</v>
      </c>
      <c r="L77" s="15">
        <v>0.13322378972957113</v>
      </c>
      <c r="M77" s="15">
        <v>0.14039058277796174</v>
      </c>
      <c r="N77" s="15">
        <v>0.1445746765097892</v>
      </c>
      <c r="O77" s="15">
        <v>0.15059258893806471</v>
      </c>
      <c r="P77" s="15">
        <v>0.15162806128891698</v>
      </c>
      <c r="Q77" s="15">
        <v>0.15142797513637271</v>
      </c>
      <c r="R77" s="15">
        <v>0.15816977147753083</v>
      </c>
      <c r="S77" s="15">
        <v>0.15921749357376883</v>
      </c>
      <c r="T77" s="15">
        <v>0.1596225331119262</v>
      </c>
      <c r="U77" s="15">
        <v>0.16437460119424552</v>
      </c>
      <c r="V77" s="15">
        <v>0.16588155531315907</v>
      </c>
      <c r="W77" s="15">
        <v>0.16523419719680602</v>
      </c>
      <c r="X77" s="15">
        <v>0.16466510653407995</v>
      </c>
      <c r="Y77" s="15">
        <v>0.16334102805326683</v>
      </c>
      <c r="Z77" s="15">
        <v>0.15903285262201197</v>
      </c>
      <c r="AA77" s="15">
        <v>0.15591185077681666</v>
      </c>
    </row>
    <row r="79" spans="1:27" s="19" customFormat="1"/>
    <row r="80" spans="1:27" s="19" customFormat="1">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s="19" customFormat="1">
      <c r="A81" s="16" t="s">
        <v>26</v>
      </c>
      <c r="B81" s="16" t="s">
        <v>1</v>
      </c>
      <c r="C81" s="15" t="s">
        <v>258</v>
      </c>
      <c r="D81" s="15" t="s">
        <v>258</v>
      </c>
      <c r="E81" s="15" t="s">
        <v>258</v>
      </c>
      <c r="F81" s="15" t="s">
        <v>258</v>
      </c>
      <c r="G81" s="15" t="s">
        <v>258</v>
      </c>
      <c r="H81" s="15" t="s">
        <v>258</v>
      </c>
      <c r="I81" s="15" t="s">
        <v>258</v>
      </c>
      <c r="J81" s="15" t="s">
        <v>258</v>
      </c>
      <c r="K81" s="15" t="s">
        <v>258</v>
      </c>
      <c r="L81" s="15" t="s">
        <v>258</v>
      </c>
      <c r="M81" s="15" t="s">
        <v>258</v>
      </c>
      <c r="N81" s="15" t="s">
        <v>258</v>
      </c>
      <c r="O81" s="15" t="s">
        <v>258</v>
      </c>
      <c r="P81" s="15" t="s">
        <v>258</v>
      </c>
      <c r="Q81" s="15" t="s">
        <v>258</v>
      </c>
      <c r="R81" s="15" t="s">
        <v>258</v>
      </c>
      <c r="S81" s="15" t="s">
        <v>258</v>
      </c>
      <c r="T81" s="15" t="s">
        <v>258</v>
      </c>
      <c r="U81" s="15" t="s">
        <v>258</v>
      </c>
      <c r="V81" s="15" t="s">
        <v>258</v>
      </c>
      <c r="W81" s="15" t="s">
        <v>258</v>
      </c>
      <c r="X81" s="15" t="s">
        <v>258</v>
      </c>
      <c r="Y81" s="15" t="s">
        <v>258</v>
      </c>
      <c r="Z81" s="15" t="s">
        <v>258</v>
      </c>
      <c r="AA81" s="15" t="s">
        <v>258</v>
      </c>
    </row>
    <row r="82" spans="1:27" s="19" customFormat="1">
      <c r="A82" s="16" t="s">
        <v>26</v>
      </c>
      <c r="B82" s="16" t="s">
        <v>11</v>
      </c>
      <c r="C82" s="15" t="s">
        <v>258</v>
      </c>
      <c r="D82" s="15" t="s">
        <v>258</v>
      </c>
      <c r="E82" s="15" t="s">
        <v>258</v>
      </c>
      <c r="F82" s="15" t="s">
        <v>258</v>
      </c>
      <c r="G82" s="15" t="s">
        <v>258</v>
      </c>
      <c r="H82" s="15" t="s">
        <v>258</v>
      </c>
      <c r="I82" s="15" t="s">
        <v>258</v>
      </c>
      <c r="J82" s="15" t="s">
        <v>258</v>
      </c>
      <c r="K82" s="15" t="s">
        <v>258</v>
      </c>
      <c r="L82" s="15" t="s">
        <v>258</v>
      </c>
      <c r="M82" s="15" t="s">
        <v>258</v>
      </c>
      <c r="N82" s="15" t="s">
        <v>258</v>
      </c>
      <c r="O82" s="15" t="s">
        <v>258</v>
      </c>
      <c r="P82" s="15" t="s">
        <v>258</v>
      </c>
      <c r="Q82" s="15" t="s">
        <v>258</v>
      </c>
      <c r="R82" s="15" t="s">
        <v>258</v>
      </c>
      <c r="S82" s="15" t="s">
        <v>258</v>
      </c>
      <c r="T82" s="15" t="s">
        <v>258</v>
      </c>
      <c r="U82" s="15" t="s">
        <v>258</v>
      </c>
      <c r="V82" s="15" t="s">
        <v>258</v>
      </c>
      <c r="W82" s="15" t="s">
        <v>258</v>
      </c>
      <c r="X82" s="15" t="s">
        <v>258</v>
      </c>
      <c r="Y82" s="15" t="s">
        <v>258</v>
      </c>
      <c r="Z82" s="15" t="s">
        <v>258</v>
      </c>
      <c r="AA82" s="15" t="s">
        <v>258</v>
      </c>
    </row>
    <row r="83" spans="1:27" s="19" customFormat="1">
      <c r="A83" s="16" t="s">
        <v>26</v>
      </c>
      <c r="B83" s="16" t="s">
        <v>7</v>
      </c>
      <c r="C83" s="15">
        <v>3.1603711143308746E-9</v>
      </c>
      <c r="D83" s="15">
        <v>3.1745898643308746E-9</v>
      </c>
      <c r="E83" s="15">
        <v>3.1846186775553211E-9</v>
      </c>
      <c r="F83" s="15">
        <v>2.4554737442922374E-9</v>
      </c>
      <c r="G83" s="15">
        <v>7.9575765059711983E-9</v>
      </c>
      <c r="H83" s="15">
        <v>8.1128056945907968E-9</v>
      </c>
      <c r="I83" s="15">
        <v>8.9307631937126809E-9</v>
      </c>
      <c r="J83" s="15">
        <v>9.3579283017211102E-9</v>
      </c>
      <c r="K83" s="15">
        <v>1.0153311599929749E-8</v>
      </c>
      <c r="L83" s="15">
        <v>1.0710568690727081E-8</v>
      </c>
      <c r="M83" s="15">
        <v>1.1234142298911135E-8</v>
      </c>
      <c r="N83" s="15">
        <v>1.2229159531963471E-8</v>
      </c>
      <c r="O83" s="15">
        <v>1.3252465863189321E-8</v>
      </c>
      <c r="P83" s="15">
        <v>1.4080865823674044E-8</v>
      </c>
      <c r="Q83" s="15">
        <v>1.4724410014927993E-8</v>
      </c>
      <c r="R83" s="15">
        <v>1.6061315639269409E-8</v>
      </c>
      <c r="S83" s="15">
        <v>1.6703587109237795E-8</v>
      </c>
      <c r="T83" s="15">
        <v>1.7657572664207941E-8</v>
      </c>
      <c r="U83" s="15">
        <v>1.8743200079030558E-8</v>
      </c>
      <c r="V83" s="15">
        <v>2.0129868062873201E-8</v>
      </c>
      <c r="W83" s="15">
        <v>2.146557231296101E-8</v>
      </c>
      <c r="X83" s="15">
        <v>2.2963777660695468E-8</v>
      </c>
      <c r="Y83" s="15">
        <v>2.4175521930979978E-8</v>
      </c>
      <c r="Z83" s="15">
        <v>2.5706528802247981E-8</v>
      </c>
      <c r="AA83" s="15" t="s">
        <v>258</v>
      </c>
    </row>
    <row r="84" spans="1:27" s="19" customFormat="1">
      <c r="A84" s="16" t="s">
        <v>26</v>
      </c>
      <c r="B84" s="16" t="s">
        <v>12</v>
      </c>
      <c r="C84" s="15" t="s">
        <v>258</v>
      </c>
      <c r="D84" s="15" t="s">
        <v>258</v>
      </c>
      <c r="E84" s="15" t="s">
        <v>258</v>
      </c>
      <c r="F84" s="15" t="s">
        <v>258</v>
      </c>
      <c r="G84" s="15" t="s">
        <v>258</v>
      </c>
      <c r="H84" s="15" t="s">
        <v>258</v>
      </c>
      <c r="I84" s="15" t="s">
        <v>258</v>
      </c>
      <c r="J84" s="15" t="s">
        <v>258</v>
      </c>
      <c r="K84" s="15" t="s">
        <v>258</v>
      </c>
      <c r="L84" s="15" t="s">
        <v>258</v>
      </c>
      <c r="M84" s="15" t="s">
        <v>258</v>
      </c>
      <c r="N84" s="15" t="s">
        <v>258</v>
      </c>
      <c r="O84" s="15" t="s">
        <v>258</v>
      </c>
      <c r="P84" s="15" t="s">
        <v>258</v>
      </c>
      <c r="Q84" s="15" t="s">
        <v>258</v>
      </c>
      <c r="R84" s="15" t="s">
        <v>258</v>
      </c>
      <c r="S84" s="15" t="s">
        <v>258</v>
      </c>
      <c r="T84" s="15" t="s">
        <v>258</v>
      </c>
      <c r="U84" s="15" t="s">
        <v>258</v>
      </c>
      <c r="V84" s="15" t="s">
        <v>258</v>
      </c>
      <c r="W84" s="15" t="s">
        <v>258</v>
      </c>
      <c r="X84" s="15" t="s">
        <v>258</v>
      </c>
      <c r="Y84" s="15" t="s">
        <v>258</v>
      </c>
      <c r="Z84" s="15" t="s">
        <v>258</v>
      </c>
      <c r="AA84" s="15" t="s">
        <v>258</v>
      </c>
    </row>
    <row r="85" spans="1:27" s="19" customFormat="1">
      <c r="A85" s="16" t="s">
        <v>26</v>
      </c>
      <c r="B85" s="16" t="s">
        <v>4</v>
      </c>
      <c r="C85" s="15">
        <v>7.2757962008106309E-9</v>
      </c>
      <c r="D85" s="15">
        <v>7.5318925401467343E-9</v>
      </c>
      <c r="E85" s="15">
        <v>8.2779341747473193E-9</v>
      </c>
      <c r="F85" s="15">
        <v>1.5989926440408392E-9</v>
      </c>
      <c r="G85" s="15">
        <v>1.0035743548304346E-8</v>
      </c>
      <c r="H85" s="15">
        <v>1.0135053486224412E-8</v>
      </c>
      <c r="I85" s="15">
        <v>1.1205973462110717E-8</v>
      </c>
      <c r="J85" s="15">
        <v>1.1677324342004002E-8</v>
      </c>
      <c r="K85" s="15">
        <v>1.2693436521984507E-8</v>
      </c>
      <c r="L85" s="15">
        <v>1.3160755989944079E-8</v>
      </c>
      <c r="M85" s="15">
        <v>1.3704882060951208E-8</v>
      </c>
      <c r="N85" s="15">
        <v>1.5163140487917503E-8</v>
      </c>
      <c r="O85" s="15">
        <v>1.6259867438817917E-8</v>
      </c>
      <c r="P85" s="15">
        <v>1.7512110910163666E-8</v>
      </c>
      <c r="Q85" s="15">
        <v>4.0377844433947416E-8</v>
      </c>
      <c r="R85" s="15">
        <v>4.3162591521020308E-8</v>
      </c>
      <c r="S85" s="15">
        <v>4.5870772319319782E-8</v>
      </c>
      <c r="T85" s="15">
        <v>4.8909966934341049E-8</v>
      </c>
      <c r="U85" s="15">
        <v>5.1591435403873407E-8</v>
      </c>
      <c r="V85" s="15">
        <v>5.3741068335695164E-8</v>
      </c>
      <c r="W85" s="15">
        <v>5.8725810895921907E-8</v>
      </c>
      <c r="X85" s="15">
        <v>6.3479105652653132E-8</v>
      </c>
      <c r="Y85" s="15">
        <v>6.6290407022516148E-8</v>
      </c>
      <c r="Z85" s="15">
        <v>7.0182693670288153E-8</v>
      </c>
      <c r="AA85" s="15" t="s">
        <v>258</v>
      </c>
    </row>
    <row r="86" spans="1:27" s="19" customFormat="1">
      <c r="A86" s="16" t="s">
        <v>26</v>
      </c>
      <c r="B86" s="16" t="s">
        <v>2</v>
      </c>
      <c r="C86" s="15">
        <v>0.28686610677221547</v>
      </c>
      <c r="D86" s="15">
        <v>0.25572524350847886</v>
      </c>
      <c r="E86" s="15">
        <v>0.27795721646323468</v>
      </c>
      <c r="F86" s="15">
        <v>0.24433710582879573</v>
      </c>
      <c r="G86" s="15">
        <v>0.26738088536767968</v>
      </c>
      <c r="H86" s="15">
        <v>0.25527056126097181</v>
      </c>
      <c r="I86" s="15">
        <v>0.29070280314462638</v>
      </c>
      <c r="J86" s="15">
        <v>0.29618266591966547</v>
      </c>
      <c r="K86" s="15">
        <v>0.26153075709250967</v>
      </c>
      <c r="L86" s="15">
        <v>0.22893225402407855</v>
      </c>
      <c r="M86" s="15">
        <v>0.23471767584367098</v>
      </c>
      <c r="N86" s="15">
        <v>0.254635991325321</v>
      </c>
      <c r="O86" s="15">
        <v>0.24308432185646947</v>
      </c>
      <c r="P86" s="15">
        <v>0.23605711635510235</v>
      </c>
      <c r="Q86" s="15">
        <v>0.2181166478489279</v>
      </c>
      <c r="R86" s="15">
        <v>0.24042675778716835</v>
      </c>
      <c r="S86" s="15">
        <v>0.25050473648960153</v>
      </c>
      <c r="T86" s="15">
        <v>0.24790738305512383</v>
      </c>
      <c r="U86" s="15">
        <v>0.23832137374427897</v>
      </c>
      <c r="V86" s="15">
        <v>0.24119308756694138</v>
      </c>
      <c r="W86" s="15">
        <v>0.25502381025616172</v>
      </c>
      <c r="X86" s="15">
        <v>0.24962898456796023</v>
      </c>
      <c r="Y86" s="15">
        <v>0.2520395482176162</v>
      </c>
      <c r="Z86" s="15">
        <v>0.24607812586043176</v>
      </c>
      <c r="AA86" s="15">
        <v>0.25739389652756195</v>
      </c>
    </row>
    <row r="87" spans="1:27" s="19" customFormat="1">
      <c r="A87" s="16" t="s">
        <v>26</v>
      </c>
      <c r="B87" s="16" t="s">
        <v>90</v>
      </c>
      <c r="C87" s="15" t="s">
        <v>258</v>
      </c>
      <c r="D87" s="15" t="s">
        <v>258</v>
      </c>
      <c r="E87" s="15" t="s">
        <v>258</v>
      </c>
      <c r="F87" s="15" t="s">
        <v>258</v>
      </c>
      <c r="G87" s="15" t="s">
        <v>258</v>
      </c>
      <c r="H87" s="15" t="s">
        <v>258</v>
      </c>
      <c r="I87" s="15" t="s">
        <v>258</v>
      </c>
      <c r="J87" s="15" t="s">
        <v>258</v>
      </c>
      <c r="K87" s="15" t="s">
        <v>258</v>
      </c>
      <c r="L87" s="15" t="s">
        <v>258</v>
      </c>
      <c r="M87" s="15" t="s">
        <v>258</v>
      </c>
      <c r="N87" s="15" t="s">
        <v>258</v>
      </c>
      <c r="O87" s="15" t="s">
        <v>258</v>
      </c>
      <c r="P87" s="15" t="s">
        <v>258</v>
      </c>
      <c r="Q87" s="15" t="s">
        <v>258</v>
      </c>
      <c r="R87" s="15" t="s">
        <v>258</v>
      </c>
      <c r="S87" s="15" t="s">
        <v>258</v>
      </c>
      <c r="T87" s="15" t="s">
        <v>258</v>
      </c>
      <c r="U87" s="15" t="s">
        <v>258</v>
      </c>
      <c r="V87" s="15" t="s">
        <v>258</v>
      </c>
      <c r="W87" s="15" t="s">
        <v>258</v>
      </c>
      <c r="X87" s="15" t="s">
        <v>258</v>
      </c>
      <c r="Y87" s="15" t="s">
        <v>258</v>
      </c>
      <c r="Z87" s="15" t="s">
        <v>258</v>
      </c>
      <c r="AA87" s="15" t="s">
        <v>258</v>
      </c>
    </row>
    <row r="88" spans="1:27" s="19" customFormat="1">
      <c r="A88" s="16" t="s">
        <v>26</v>
      </c>
      <c r="B88" s="16" t="s">
        <v>9</v>
      </c>
      <c r="C88" s="15">
        <v>0.40491706396294452</v>
      </c>
      <c r="D88" s="15">
        <v>0.43230436105470904</v>
      </c>
      <c r="E88" s="15">
        <v>0.36054600630557376</v>
      </c>
      <c r="F88" s="15">
        <v>0.32245457283260859</v>
      </c>
      <c r="G88" s="15">
        <v>0.29072343338972317</v>
      </c>
      <c r="H88" s="15">
        <v>0.28815649226052126</v>
      </c>
      <c r="I88" s="15">
        <v>0.26816504351425441</v>
      </c>
      <c r="J88" s="15">
        <v>0.25182502887320035</v>
      </c>
      <c r="K88" s="15">
        <v>0.24945311272333792</v>
      </c>
      <c r="L88" s="15">
        <v>0.2361156905997859</v>
      </c>
      <c r="M88" s="15">
        <v>0.23659020294984853</v>
      </c>
      <c r="N88" s="15">
        <v>0.2248325926459589</v>
      </c>
      <c r="O88" s="15">
        <v>0.21628284064188197</v>
      </c>
      <c r="P88" s="15">
        <v>0.19779395750057685</v>
      </c>
      <c r="Q88" s="15">
        <v>0.20109607910736499</v>
      </c>
      <c r="R88" s="15">
        <v>0.19693870160187665</v>
      </c>
      <c r="S88" s="15">
        <v>0.19365917204782038</v>
      </c>
      <c r="T88" s="15">
        <v>0.2008703553274114</v>
      </c>
      <c r="U88" s="15">
        <v>0.20627921805358598</v>
      </c>
      <c r="V88" s="15">
        <v>0.21728771747242001</v>
      </c>
      <c r="W88" s="15">
        <v>0.21695944384010835</v>
      </c>
      <c r="X88" s="15">
        <v>0.2176609171339251</v>
      </c>
      <c r="Y88" s="15">
        <v>0.20726215149983376</v>
      </c>
      <c r="Z88" s="15">
        <v>0.20990277847552452</v>
      </c>
      <c r="AA88" s="15">
        <v>0.19874937333529963</v>
      </c>
    </row>
    <row r="89" spans="1:27" s="19" customFormat="1">
      <c r="A89" s="16" t="s">
        <v>26</v>
      </c>
      <c r="B89" s="16" t="s">
        <v>8</v>
      </c>
      <c r="C89" s="15" t="s">
        <v>258</v>
      </c>
      <c r="D89" s="15" t="s">
        <v>258</v>
      </c>
      <c r="E89" s="15" t="s">
        <v>258</v>
      </c>
      <c r="F89" s="15" t="s">
        <v>258</v>
      </c>
      <c r="G89" s="15" t="s">
        <v>258</v>
      </c>
      <c r="H89" s="15" t="s">
        <v>258</v>
      </c>
      <c r="I89" s="15" t="s">
        <v>258</v>
      </c>
      <c r="J89" s="15" t="s">
        <v>258</v>
      </c>
      <c r="K89" s="15" t="s">
        <v>258</v>
      </c>
      <c r="L89" s="15" t="s">
        <v>258</v>
      </c>
      <c r="M89" s="15" t="s">
        <v>258</v>
      </c>
      <c r="N89" s="15" t="s">
        <v>258</v>
      </c>
      <c r="O89" s="15" t="s">
        <v>258</v>
      </c>
      <c r="P89" s="15" t="s">
        <v>258</v>
      </c>
      <c r="Q89" s="15" t="s">
        <v>258</v>
      </c>
      <c r="R89" s="15" t="s">
        <v>258</v>
      </c>
      <c r="S89" s="15" t="s">
        <v>258</v>
      </c>
      <c r="T89" s="15" t="s">
        <v>258</v>
      </c>
      <c r="U89" s="15" t="s">
        <v>258</v>
      </c>
      <c r="V89" s="15" t="s">
        <v>258</v>
      </c>
      <c r="W89" s="15" t="s">
        <v>258</v>
      </c>
      <c r="X89" s="15" t="s">
        <v>258</v>
      </c>
      <c r="Y89" s="15" t="s">
        <v>258</v>
      </c>
      <c r="Z89" s="15" t="s">
        <v>258</v>
      </c>
      <c r="AA89" s="15" t="s">
        <v>258</v>
      </c>
    </row>
    <row r="90" spans="1:27" s="19" customFormat="1">
      <c r="A90" s="16" t="s">
        <v>26</v>
      </c>
      <c r="B90" s="16" t="s">
        <v>83</v>
      </c>
      <c r="C90" s="15" t="s">
        <v>258</v>
      </c>
      <c r="D90" s="15" t="s">
        <v>258</v>
      </c>
      <c r="E90" s="15" t="s">
        <v>258</v>
      </c>
      <c r="F90" s="15" t="s">
        <v>258</v>
      </c>
      <c r="G90" s="15" t="s">
        <v>258</v>
      </c>
      <c r="H90" s="15" t="s">
        <v>258</v>
      </c>
      <c r="I90" s="15" t="s">
        <v>258</v>
      </c>
      <c r="J90" s="15" t="s">
        <v>258</v>
      </c>
      <c r="K90" s="15" t="s">
        <v>258</v>
      </c>
      <c r="L90" s="15" t="s">
        <v>258</v>
      </c>
      <c r="M90" s="15" t="s">
        <v>258</v>
      </c>
      <c r="N90" s="15" t="s">
        <v>258</v>
      </c>
      <c r="O90" s="15" t="s">
        <v>258</v>
      </c>
      <c r="P90" s="15" t="s">
        <v>258</v>
      </c>
      <c r="Q90" s="15" t="s">
        <v>258</v>
      </c>
      <c r="R90" s="15" t="s">
        <v>258</v>
      </c>
      <c r="S90" s="15" t="s">
        <v>258</v>
      </c>
      <c r="T90" s="15" t="s">
        <v>258</v>
      </c>
      <c r="U90" s="15" t="s">
        <v>258</v>
      </c>
      <c r="V90" s="15" t="s">
        <v>258</v>
      </c>
      <c r="W90" s="15" t="s">
        <v>258</v>
      </c>
      <c r="X90" s="15" t="s">
        <v>258</v>
      </c>
      <c r="Y90" s="15" t="s">
        <v>258</v>
      </c>
      <c r="Z90" s="15" t="s">
        <v>258</v>
      </c>
      <c r="AA90" s="15" t="s">
        <v>258</v>
      </c>
    </row>
    <row r="91" spans="1:27" s="19" customFormat="1">
      <c r="A91" s="16" t="s">
        <v>26</v>
      </c>
      <c r="B91" s="16" t="s">
        <v>192</v>
      </c>
      <c r="C91" s="15" t="s">
        <v>258</v>
      </c>
      <c r="D91" s="15" t="s">
        <v>258</v>
      </c>
      <c r="E91" s="15" t="s">
        <v>258</v>
      </c>
      <c r="F91" s="15" t="s">
        <v>258</v>
      </c>
      <c r="G91" s="15" t="s">
        <v>258</v>
      </c>
      <c r="H91" s="15" t="s">
        <v>258</v>
      </c>
      <c r="I91" s="15" t="s">
        <v>258</v>
      </c>
      <c r="J91" s="15" t="s">
        <v>258</v>
      </c>
      <c r="K91" s="15" t="s">
        <v>258</v>
      </c>
      <c r="L91" s="15" t="s">
        <v>258</v>
      </c>
      <c r="M91" s="15" t="s">
        <v>258</v>
      </c>
      <c r="N91" s="15" t="s">
        <v>258</v>
      </c>
      <c r="O91" s="15" t="s">
        <v>258</v>
      </c>
      <c r="P91" s="15" t="s">
        <v>258</v>
      </c>
      <c r="Q91" s="15" t="s">
        <v>258</v>
      </c>
      <c r="R91" s="15" t="s">
        <v>258</v>
      </c>
      <c r="S91" s="15" t="s">
        <v>258</v>
      </c>
      <c r="T91" s="15" t="s">
        <v>258</v>
      </c>
      <c r="U91" s="15" t="s">
        <v>258</v>
      </c>
      <c r="V91" s="15" t="s">
        <v>258</v>
      </c>
      <c r="W91" s="15" t="s">
        <v>258</v>
      </c>
      <c r="X91" s="15" t="s">
        <v>258</v>
      </c>
      <c r="Y91" s="15" t="s">
        <v>258</v>
      </c>
      <c r="Z91" s="15" t="s">
        <v>258</v>
      </c>
      <c r="AA91" s="15" t="s">
        <v>258</v>
      </c>
    </row>
    <row r="92" spans="1:27" s="19" customFormat="1">
      <c r="A92" s="16" t="s">
        <v>26</v>
      </c>
      <c r="B92" s="16" t="s">
        <v>15</v>
      </c>
      <c r="C92" s="15">
        <v>6.076791332603057E-2</v>
      </c>
      <c r="D92" s="15">
        <v>7.8456584855525424E-2</v>
      </c>
      <c r="E92" s="15">
        <v>7.4676993153664273E-2</v>
      </c>
      <c r="F92" s="15">
        <v>9.3208949962967802E-2</v>
      </c>
      <c r="G92" s="15">
        <v>0.10240948065321788</v>
      </c>
      <c r="H92" s="15">
        <v>0.10191644605005161</v>
      </c>
      <c r="I92" s="15">
        <v>9.9744583651966146E-2</v>
      </c>
      <c r="J92" s="15">
        <v>9.9864413484065245E-2</v>
      </c>
      <c r="K92" s="15">
        <v>0.11703636457852216</v>
      </c>
      <c r="L92" s="15">
        <v>0.13341466924901682</v>
      </c>
      <c r="M92" s="15">
        <v>0.14359555102360233</v>
      </c>
      <c r="N92" s="15">
        <v>0.12836103219793368</v>
      </c>
      <c r="O92" s="15">
        <v>0.14436717729827528</v>
      </c>
      <c r="P92" s="15">
        <v>0.1460709310023614</v>
      </c>
      <c r="Q92" s="15">
        <v>0.15857625308376547</v>
      </c>
      <c r="R92" s="15">
        <v>0.16676597289081102</v>
      </c>
      <c r="S92" s="15">
        <v>0.17138144759779053</v>
      </c>
      <c r="T92" s="15">
        <v>0.15207796654240474</v>
      </c>
      <c r="U92" s="15">
        <v>0.16322199616370095</v>
      </c>
      <c r="V92" s="15">
        <v>0.15989047988532415</v>
      </c>
      <c r="W92" s="15">
        <v>0.13958516371711277</v>
      </c>
      <c r="X92" s="15">
        <v>0.14349239653008886</v>
      </c>
      <c r="Y92" s="15">
        <v>0.14208635170299919</v>
      </c>
      <c r="Z92" s="15">
        <v>0.15070318314989326</v>
      </c>
      <c r="AA92" s="15">
        <v>0.13165630903150588</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s="19" customFormat="1">
      <c r="A98" s="16" t="s">
        <v>16</v>
      </c>
      <c r="B98" s="16" t="s">
        <v>207</v>
      </c>
      <c r="C98" s="15">
        <v>0.10857127130092357</v>
      </c>
      <c r="D98" s="15">
        <v>0.14713484439674196</v>
      </c>
      <c r="E98" s="15">
        <v>0.15778604916269051</v>
      </c>
      <c r="F98" s="15">
        <v>0.19594486492041777</v>
      </c>
      <c r="G98" s="15">
        <v>0.21707569129265383</v>
      </c>
      <c r="H98" s="15">
        <v>0.2062661454232245</v>
      </c>
      <c r="I98" s="15">
        <v>0.21733920911451063</v>
      </c>
      <c r="J98" s="15">
        <v>0.2188290191938583</v>
      </c>
      <c r="K98" s="15">
        <v>0.15356878442957655</v>
      </c>
      <c r="L98" s="15">
        <v>0.15304634359923169</v>
      </c>
      <c r="M98" s="15">
        <v>0.15937786686304159</v>
      </c>
      <c r="N98" s="15">
        <v>0.15578793157700591</v>
      </c>
      <c r="O98" s="15">
        <v>0.15679766885029112</v>
      </c>
      <c r="P98" s="15">
        <v>0.15361311168208963</v>
      </c>
      <c r="Q98" s="15">
        <v>0.14357074484082966</v>
      </c>
      <c r="R98" s="15">
        <v>0.17128712628414863</v>
      </c>
      <c r="S98" s="15">
        <v>0.16834768736847772</v>
      </c>
      <c r="T98" s="15">
        <v>0.17178333473686963</v>
      </c>
      <c r="U98" s="15">
        <v>0.17664531471188771</v>
      </c>
      <c r="V98" s="15">
        <v>0.17869228499553902</v>
      </c>
      <c r="W98" s="15">
        <v>0.16898027384211015</v>
      </c>
      <c r="X98" s="15">
        <v>0.17378122108215152</v>
      </c>
      <c r="Y98" s="15">
        <v>0.17960085069025586</v>
      </c>
      <c r="Z98" s="15">
        <v>0.13901684747369603</v>
      </c>
      <c r="AA98" s="15">
        <v>0.16945602761816428</v>
      </c>
    </row>
    <row r="99" spans="1:27" collapsed="1">
      <c r="A99" s="16" t="s">
        <v>16</v>
      </c>
      <c r="B99" s="16" t="s">
        <v>193</v>
      </c>
      <c r="C99" s="15">
        <v>0.25404522261460538</v>
      </c>
      <c r="D99" s="15">
        <v>0.2622798213030329</v>
      </c>
      <c r="E99" s="15">
        <v>0.27570805445717228</v>
      </c>
      <c r="F99" s="15">
        <v>0.30011723992492106</v>
      </c>
      <c r="G99" s="15">
        <v>0.29660370515233092</v>
      </c>
      <c r="H99" s="15">
        <v>0.28101329803301756</v>
      </c>
      <c r="I99" s="15">
        <v>0.31018763442521874</v>
      </c>
      <c r="J99" s="15">
        <v>0.31408489894927638</v>
      </c>
      <c r="K99" s="15">
        <v>0.32272748079103641</v>
      </c>
      <c r="L99" s="15">
        <v>0.32721373556663658</v>
      </c>
      <c r="M99" s="15">
        <v>0.34610651826822841</v>
      </c>
      <c r="N99" s="15">
        <v>0.33367918273671981</v>
      </c>
      <c r="O99" s="15">
        <v>0.32190877002916302</v>
      </c>
      <c r="P99" s="15">
        <v>0.32778485834785359</v>
      </c>
      <c r="Q99" s="15">
        <v>0.30948858990524997</v>
      </c>
      <c r="R99" s="15">
        <v>0.31840770718984024</v>
      </c>
      <c r="S99" s="15">
        <v>0.30732722607770785</v>
      </c>
      <c r="T99" s="15">
        <v>0.30278930432122503</v>
      </c>
      <c r="U99" s="15">
        <v>0.33077222774692305</v>
      </c>
      <c r="V99" s="15">
        <v>0.3280163643679983</v>
      </c>
      <c r="W99" s="15">
        <v>0.28169839428317062</v>
      </c>
      <c r="X99" s="15">
        <v>0.28110963450291032</v>
      </c>
      <c r="Y99" s="15">
        <v>0.28563174324514246</v>
      </c>
      <c r="Z99" s="15">
        <v>0.29140132009383968</v>
      </c>
      <c r="AA99" s="15">
        <v>0.3015222893955008</v>
      </c>
    </row>
    <row r="100" spans="1:27">
      <c r="A100" s="16" t="s">
        <v>16</v>
      </c>
      <c r="B100" s="16" t="s">
        <v>93</v>
      </c>
      <c r="C100" s="15">
        <v>9.9971376402395326E-2</v>
      </c>
      <c r="D100" s="15">
        <v>0.11216330580738869</v>
      </c>
      <c r="E100" s="15">
        <v>0.12080907422500402</v>
      </c>
      <c r="F100" s="15">
        <v>9.7091157145420937E-2</v>
      </c>
      <c r="G100" s="15">
        <v>0.12397941228458809</v>
      </c>
      <c r="H100" s="15">
        <v>0.15066211730735746</v>
      </c>
      <c r="I100" s="15">
        <v>0.18407486269598963</v>
      </c>
      <c r="J100" s="15">
        <v>0.20088137877223963</v>
      </c>
      <c r="K100" s="15">
        <v>0.21017837599276432</v>
      </c>
      <c r="L100" s="15">
        <v>0.22020214081870398</v>
      </c>
      <c r="M100" s="15">
        <v>0.23307340558739167</v>
      </c>
      <c r="N100" s="15">
        <v>0.2415332318346089</v>
      </c>
      <c r="O100" s="15">
        <v>0.24734147274745205</v>
      </c>
      <c r="P100" s="15">
        <v>0.24647170101123705</v>
      </c>
      <c r="Q100" s="15">
        <v>0.2386612776929396</v>
      </c>
      <c r="R100" s="15">
        <v>0.24747316183721413</v>
      </c>
      <c r="S100" s="15">
        <v>0.24548055318014778</v>
      </c>
      <c r="T100" s="15">
        <v>0.24303348833748925</v>
      </c>
      <c r="U100" s="15">
        <v>0.24632342573867685</v>
      </c>
      <c r="V100" s="15">
        <v>0.24660661699598196</v>
      </c>
      <c r="W100" s="15">
        <v>0.23603360558428552</v>
      </c>
      <c r="X100" s="15">
        <v>0.24264849319502649</v>
      </c>
      <c r="Y100" s="15">
        <v>0.23588636843988081</v>
      </c>
      <c r="Z100" s="15">
        <v>0.23000770834644943</v>
      </c>
      <c r="AA100" s="15">
        <v>0.21924881888844966</v>
      </c>
    </row>
    <row r="101" spans="1:27" collapsed="1"/>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15">
        <v>0.16254289945753819</v>
      </c>
      <c r="D103" s="15">
        <v>0.26095018310641088</v>
      </c>
      <c r="E103" s="15">
        <v>0.27707035258586515</v>
      </c>
      <c r="F103" s="15">
        <v>0.26844525892973653</v>
      </c>
      <c r="G103" s="15">
        <v>0.29581882958433348</v>
      </c>
      <c r="H103" s="15">
        <v>0.28230319080901767</v>
      </c>
      <c r="I103" s="15">
        <v>0.29366533670228778</v>
      </c>
      <c r="J103" s="15">
        <v>0.28993092033732892</v>
      </c>
      <c r="K103" s="15">
        <v>0.28489448032726322</v>
      </c>
      <c r="L103" s="15">
        <v>0.29022617281037355</v>
      </c>
      <c r="M103" s="15">
        <v>0.30273244215402767</v>
      </c>
      <c r="N103" s="15">
        <v>0.29894584099218607</v>
      </c>
      <c r="O103" s="15">
        <v>0.30302060654774948</v>
      </c>
      <c r="P103" s="15">
        <v>0.29898441782631185</v>
      </c>
      <c r="Q103" s="15">
        <v>0.28648415961590751</v>
      </c>
      <c r="R103" s="15">
        <v>0.29337523800179038</v>
      </c>
      <c r="S103" s="15">
        <v>0.28562030557321444</v>
      </c>
      <c r="T103" s="15">
        <v>0.28300892192770993</v>
      </c>
      <c r="U103" s="15">
        <v>0.29672619303069736</v>
      </c>
      <c r="V103" s="15">
        <v>0.29351814108620017</v>
      </c>
      <c r="W103" s="15">
        <v>0.25838967675880231</v>
      </c>
      <c r="X103" s="15">
        <v>0.27350063951953851</v>
      </c>
      <c r="Y103" s="15">
        <v>0.26129104232429423</v>
      </c>
      <c r="Z103" s="15">
        <v>0.16472677120931886</v>
      </c>
      <c r="AA103" s="15">
        <v>0.19921131283415666</v>
      </c>
    </row>
    <row r="104" spans="1:27">
      <c r="A104" s="16" t="s">
        <v>22</v>
      </c>
      <c r="B104" s="16" t="s">
        <v>193</v>
      </c>
      <c r="C104" s="15">
        <v>0.32623973554033481</v>
      </c>
      <c r="D104" s="15">
        <v>0.34098374646662316</v>
      </c>
      <c r="E104" s="15">
        <v>0.37951708319655708</v>
      </c>
      <c r="F104" s="15">
        <v>0.42683813597342357</v>
      </c>
      <c r="G104" s="15">
        <v>0.2976045618605524</v>
      </c>
      <c r="H104" s="15">
        <v>0.28814594343672878</v>
      </c>
      <c r="I104" s="15">
        <v>0.31175465605676256</v>
      </c>
      <c r="J104" s="15">
        <v>0.31374634069008894</v>
      </c>
      <c r="K104" s="15">
        <v>0.30219559648485467</v>
      </c>
      <c r="L104" s="15">
        <v>0.31488906673676254</v>
      </c>
      <c r="M104" s="15">
        <v>0.34774960592004489</v>
      </c>
      <c r="N104" s="15">
        <v>0.3318249624982097</v>
      </c>
      <c r="O104" s="15">
        <v>0.30649501487083308</v>
      </c>
      <c r="P104" s="15">
        <v>0.31520186657291493</v>
      </c>
      <c r="Q104" s="15">
        <v>0.28601138275153631</v>
      </c>
      <c r="R104" s="15">
        <v>0.30467917114259857</v>
      </c>
      <c r="S104" s="15">
        <v>0.2904837219214812</v>
      </c>
      <c r="T104" s="15">
        <v>0.2833521689158563</v>
      </c>
      <c r="U104" s="15">
        <v>0.32980646401412467</v>
      </c>
      <c r="V104" s="15">
        <v>0.32615260034468474</v>
      </c>
      <c r="W104" s="15">
        <v>0.28150229904292018</v>
      </c>
      <c r="X104" s="15">
        <v>0.2574281994859155</v>
      </c>
      <c r="Y104" s="15">
        <v>0.27224300342495467</v>
      </c>
      <c r="Z104" s="15">
        <v>0.2729534652641521</v>
      </c>
      <c r="AA104" s="15">
        <v>0.29277837276916635</v>
      </c>
    </row>
    <row r="105" spans="1:27">
      <c r="A105" s="16" t="s">
        <v>22</v>
      </c>
      <c r="B105" s="16" t="s">
        <v>93</v>
      </c>
      <c r="C105" s="15">
        <v>9.5076856444331906E-2</v>
      </c>
      <c r="D105" s="15">
        <v>0.10980309384135316</v>
      </c>
      <c r="E105" s="15">
        <v>0.11976074425731649</v>
      </c>
      <c r="F105" s="15">
        <v>9.7772329100659347E-2</v>
      </c>
      <c r="G105" s="15">
        <v>0.1198688163390476</v>
      </c>
      <c r="H105" s="15">
        <v>0.14777223194462522</v>
      </c>
      <c r="I105" s="15">
        <v>0.17691410653330575</v>
      </c>
      <c r="J105" s="15">
        <v>0.19618376550687838</v>
      </c>
      <c r="K105" s="15">
        <v>0.20447857264498476</v>
      </c>
      <c r="L105" s="15">
        <v>0.21951141079082032</v>
      </c>
      <c r="M105" s="15">
        <v>0.23037586877791152</v>
      </c>
      <c r="N105" s="15">
        <v>0.24693884138061944</v>
      </c>
      <c r="O105" s="15">
        <v>0.25910876273810229</v>
      </c>
      <c r="P105" s="15">
        <v>0.26471073593661254</v>
      </c>
      <c r="Q105" s="15">
        <v>0.26114798343340045</v>
      </c>
      <c r="R105" s="15">
        <v>0.26529635719483763</v>
      </c>
      <c r="S105" s="15">
        <v>0.26380765831921055</v>
      </c>
      <c r="T105" s="15">
        <v>0.26073714475848009</v>
      </c>
      <c r="U105" s="15">
        <v>0.26744929229287645</v>
      </c>
      <c r="V105" s="15">
        <v>0.2653867451609852</v>
      </c>
      <c r="W105" s="15">
        <v>0.25079129730120348</v>
      </c>
      <c r="X105" s="15">
        <v>0.26029940064938151</v>
      </c>
      <c r="Y105" s="15">
        <v>0.24924749524338075</v>
      </c>
      <c r="Z105" s="15">
        <v>0.23978146281836668</v>
      </c>
      <c r="AA105" s="15">
        <v>0.23019283348427039</v>
      </c>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15">
        <v>8.4584077802883087E-2</v>
      </c>
      <c r="D108" s="15">
        <v>8.7932351459944394E-2</v>
      </c>
      <c r="E108" s="15">
        <v>9.0529618278751278E-2</v>
      </c>
      <c r="F108" s="15">
        <v>0.24077771742938522</v>
      </c>
      <c r="G108" s="15">
        <v>0.24650063270901817</v>
      </c>
      <c r="H108" s="15">
        <v>0.24311472198848585</v>
      </c>
      <c r="I108" s="15">
        <v>0.25212869296643609</v>
      </c>
      <c r="J108" s="15">
        <v>0.25122999309521032</v>
      </c>
      <c r="K108" s="15">
        <v>0.24979218183710941</v>
      </c>
      <c r="L108" s="15">
        <v>0.25179753292222024</v>
      </c>
      <c r="M108" s="15">
        <v>0.25302156311769236</v>
      </c>
      <c r="N108" s="15">
        <v>0.25102989142683013</v>
      </c>
      <c r="O108" s="15">
        <v>0.25407010423416465</v>
      </c>
      <c r="P108" s="15">
        <v>0.25101560406166123</v>
      </c>
      <c r="Q108" s="15">
        <v>0.24832791455085657</v>
      </c>
      <c r="R108" s="15">
        <v>0.28456463176446967</v>
      </c>
      <c r="S108" s="15">
        <v>0.28662733409548868</v>
      </c>
      <c r="T108" s="15">
        <v>0.28357974436641786</v>
      </c>
      <c r="U108" s="15">
        <v>0.28915892733955456</v>
      </c>
      <c r="V108" s="15">
        <v>0.28725420249259681</v>
      </c>
      <c r="W108" s="15">
        <v>0.27930277720817365</v>
      </c>
      <c r="X108" s="15">
        <v>0.29153669803757803</v>
      </c>
      <c r="Y108" s="15">
        <v>0.29008393135078997</v>
      </c>
      <c r="Z108" s="15">
        <v>0.28522336366021783</v>
      </c>
      <c r="AA108" s="15">
        <v>0.29214269867851217</v>
      </c>
    </row>
    <row r="109" spans="1:27">
      <c r="A109" s="16" t="s">
        <v>23</v>
      </c>
      <c r="B109" s="16" t="s">
        <v>193</v>
      </c>
      <c r="C109" s="15">
        <v>0.16981829086792097</v>
      </c>
      <c r="D109" s="15">
        <v>0.17045857527884414</v>
      </c>
      <c r="E109" s="15">
        <v>0.15459747770791571</v>
      </c>
      <c r="F109" s="15">
        <v>0.1522761247734751</v>
      </c>
      <c r="G109" s="15">
        <v>0.29554317262446966</v>
      </c>
      <c r="H109" s="15">
        <v>0.27345550509507216</v>
      </c>
      <c r="I109" s="15">
        <v>0.30852719038950577</v>
      </c>
      <c r="J109" s="15">
        <v>0.31444361163828993</v>
      </c>
      <c r="K109" s="15">
        <v>0.34448309343234484</v>
      </c>
      <c r="L109" s="15">
        <v>0.34027295932402379</v>
      </c>
      <c r="M109" s="15">
        <v>0.34436546955731018</v>
      </c>
      <c r="N109" s="15">
        <v>0.3356438901257342</v>
      </c>
      <c r="O109" s="15">
        <v>0.338241195357663</v>
      </c>
      <c r="P109" s="15">
        <v>0.34111779736846226</v>
      </c>
      <c r="Q109" s="15">
        <v>0.33436506709676006</v>
      </c>
      <c r="R109" s="15">
        <v>0.33295446405462709</v>
      </c>
      <c r="S109" s="15">
        <v>0.32517461026771999</v>
      </c>
      <c r="T109" s="15">
        <v>0.32338490406542103</v>
      </c>
      <c r="U109" s="15">
        <v>0.33179550981558426</v>
      </c>
      <c r="V109" s="15">
        <v>0.32999116837941167</v>
      </c>
      <c r="W109" s="15">
        <v>0.28190612961484335</v>
      </c>
      <c r="X109" s="15">
        <v>0.30620249549310197</v>
      </c>
      <c r="Y109" s="15">
        <v>0.29981843202651537</v>
      </c>
      <c r="Z109" s="15">
        <v>0.31094865789839277</v>
      </c>
      <c r="AA109" s="15">
        <v>0.3107873009538113</v>
      </c>
    </row>
    <row r="110" spans="1:27">
      <c r="A110" s="16" t="s">
        <v>23</v>
      </c>
      <c r="B110" s="16" t="s">
        <v>93</v>
      </c>
      <c r="C110" s="15">
        <v>0.10270692962351206</v>
      </c>
      <c r="D110" s="15">
        <v>0.13310380962630816</v>
      </c>
      <c r="E110" s="15">
        <v>0.16297439655556056</v>
      </c>
      <c r="F110" s="15">
        <v>0.12778623157350549</v>
      </c>
      <c r="G110" s="15">
        <v>0.16279993724385805</v>
      </c>
      <c r="H110" s="15">
        <v>0.2002215620881766</v>
      </c>
      <c r="I110" s="15">
        <v>0.23565225716611504</v>
      </c>
      <c r="J110" s="15">
        <v>0.24883926358449474</v>
      </c>
      <c r="K110" s="15">
        <v>0.25090925883191134</v>
      </c>
      <c r="L110" s="15">
        <v>0.26095610737292968</v>
      </c>
      <c r="M110" s="15">
        <v>0.26596152156743619</v>
      </c>
      <c r="N110" s="15">
        <v>0.26881515231757336</v>
      </c>
      <c r="O110" s="15">
        <v>0.27150313082172456</v>
      </c>
      <c r="P110" s="15">
        <v>0.26966454396539108</v>
      </c>
      <c r="Q110" s="15">
        <v>0.268788193001325</v>
      </c>
      <c r="R110" s="15">
        <v>0.27253085693046986</v>
      </c>
      <c r="S110" s="15">
        <v>0.27104245022579315</v>
      </c>
      <c r="T110" s="15">
        <v>0.26895872028478346</v>
      </c>
      <c r="U110" s="15">
        <v>0.26717113658848618</v>
      </c>
      <c r="V110" s="15">
        <v>0.26471273214764224</v>
      </c>
      <c r="W110" s="15">
        <v>0.25966938350497804</v>
      </c>
      <c r="X110" s="15">
        <v>0.26004733432262767</v>
      </c>
      <c r="Y110" s="15">
        <v>0.2556040030211279</v>
      </c>
      <c r="Z110" s="15">
        <v>0.25138928780563952</v>
      </c>
      <c r="AA110" s="15">
        <v>0.23863374486127445</v>
      </c>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15">
        <v>0.13452202604993937</v>
      </c>
      <c r="D113" s="15">
        <v>0.14769763758905308</v>
      </c>
      <c r="E113" s="15">
        <v>0.14110501571025508</v>
      </c>
      <c r="F113" s="15">
        <v>0.14586714186991551</v>
      </c>
      <c r="G113" s="15">
        <v>0.16564307917526722</v>
      </c>
      <c r="H113" s="15">
        <v>0.1537897144214225</v>
      </c>
      <c r="I113" s="15">
        <v>0.16566239181560621</v>
      </c>
      <c r="J113" s="15">
        <v>0.17211337910980082</v>
      </c>
      <c r="K113" s="15">
        <v>9.3902691351127762E-2</v>
      </c>
      <c r="L113" s="15">
        <v>9.067500519659015E-2</v>
      </c>
      <c r="M113" s="15">
        <v>9.660928661980811E-2</v>
      </c>
      <c r="N113" s="15">
        <v>9.2718185133623371E-2</v>
      </c>
      <c r="O113" s="15">
        <v>9.2278583072609152E-2</v>
      </c>
      <c r="P113" s="15">
        <v>8.9087858931708785E-2</v>
      </c>
      <c r="Q113" s="15">
        <v>7.85796812012379E-2</v>
      </c>
      <c r="R113" s="15">
        <v>8.7851707881593549E-2</v>
      </c>
      <c r="S113" s="15">
        <v>8.6281191957530035E-2</v>
      </c>
      <c r="T113" s="15">
        <v>8.5439292694088773E-2</v>
      </c>
      <c r="U113" s="15">
        <v>8.6298223795938239E-2</v>
      </c>
      <c r="V113" s="15">
        <v>9.0548935841074984E-2</v>
      </c>
      <c r="W113" s="15">
        <v>8.1188961253823522E-2</v>
      </c>
      <c r="X113" s="15">
        <v>7.571636195437989E-2</v>
      </c>
      <c r="Y113" s="15">
        <v>7.2219032996991381E-2</v>
      </c>
      <c r="Z113" s="15">
        <v>3.901213782733523E-2</v>
      </c>
      <c r="AA113" s="15">
        <v>3.9723576760701033E-2</v>
      </c>
    </row>
    <row r="114" spans="1:27">
      <c r="A114" s="16" t="s">
        <v>24</v>
      </c>
      <c r="B114" s="16" t="s">
        <v>193</v>
      </c>
      <c r="C114" s="15" t="s">
        <v>258</v>
      </c>
      <c r="D114" s="15" t="s">
        <v>258</v>
      </c>
      <c r="E114" s="15" t="s">
        <v>258</v>
      </c>
      <c r="F114" s="15" t="s">
        <v>258</v>
      </c>
      <c r="G114" s="15" t="s">
        <v>258</v>
      </c>
      <c r="H114" s="15" t="s">
        <v>258</v>
      </c>
      <c r="I114" s="15" t="s">
        <v>258</v>
      </c>
      <c r="J114" s="15" t="s">
        <v>258</v>
      </c>
      <c r="K114" s="15" t="s">
        <v>258</v>
      </c>
      <c r="L114" s="15" t="s">
        <v>258</v>
      </c>
      <c r="M114" s="15" t="s">
        <v>258</v>
      </c>
      <c r="N114" s="15" t="s">
        <v>258</v>
      </c>
      <c r="O114" s="15" t="s">
        <v>258</v>
      </c>
      <c r="P114" s="15" t="s">
        <v>258</v>
      </c>
      <c r="Q114" s="15" t="s">
        <v>258</v>
      </c>
      <c r="R114" s="15" t="s">
        <v>258</v>
      </c>
      <c r="S114" s="15" t="s">
        <v>258</v>
      </c>
      <c r="T114" s="15" t="s">
        <v>258</v>
      </c>
      <c r="U114" s="15" t="s">
        <v>258</v>
      </c>
      <c r="V114" s="15" t="s">
        <v>258</v>
      </c>
      <c r="W114" s="15" t="s">
        <v>258</v>
      </c>
      <c r="X114" s="15" t="s">
        <v>258</v>
      </c>
      <c r="Y114" s="15" t="s">
        <v>258</v>
      </c>
      <c r="Z114" s="15" t="s">
        <v>258</v>
      </c>
      <c r="AA114" s="15" t="s">
        <v>258</v>
      </c>
    </row>
    <row r="115" spans="1:27">
      <c r="A115" s="16" t="s">
        <v>24</v>
      </c>
      <c r="B115" s="16" t="s">
        <v>93</v>
      </c>
      <c r="C115" s="15">
        <v>0.11296431523974139</v>
      </c>
      <c r="D115" s="15">
        <v>0.12544006559881143</v>
      </c>
      <c r="E115" s="15">
        <v>0.13614893498208228</v>
      </c>
      <c r="F115" s="15">
        <v>0.10293992343337079</v>
      </c>
      <c r="G115" s="15">
        <v>0.13794688315505743</v>
      </c>
      <c r="H115" s="15">
        <v>0.15760226619934575</v>
      </c>
      <c r="I115" s="15">
        <v>0.19698990360030311</v>
      </c>
      <c r="J115" s="15">
        <v>0.21806133985566409</v>
      </c>
      <c r="K115" s="15">
        <v>0.23306489961758065</v>
      </c>
      <c r="L115" s="15">
        <v>0.23120700486112084</v>
      </c>
      <c r="M115" s="15">
        <v>0.25268866026737646</v>
      </c>
      <c r="N115" s="15">
        <v>0.25614834212182991</v>
      </c>
      <c r="O115" s="15">
        <v>0.2528292965294236</v>
      </c>
      <c r="P115" s="15">
        <v>0.24259938677286594</v>
      </c>
      <c r="Q115" s="15">
        <v>0.21741730746362492</v>
      </c>
      <c r="R115" s="15">
        <v>0.23577492987069712</v>
      </c>
      <c r="S115" s="15">
        <v>0.2297399890680418</v>
      </c>
      <c r="T115" s="15">
        <v>0.22714236551794328</v>
      </c>
      <c r="U115" s="15">
        <v>0.2286259149330416</v>
      </c>
      <c r="V115" s="15">
        <v>0.23286168461084586</v>
      </c>
      <c r="W115" s="15">
        <v>0.21933436087252031</v>
      </c>
      <c r="X115" s="15">
        <v>0.22997756888233276</v>
      </c>
      <c r="Y115" s="15">
        <v>0.22402811143352405</v>
      </c>
      <c r="Z115" s="15">
        <v>0.21910193640977552</v>
      </c>
      <c r="AA115" s="15">
        <v>0.20684199218166605</v>
      </c>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15">
        <v>5.0230616201537119E-2</v>
      </c>
      <c r="D118" s="15">
        <v>4.9198619055938288E-2</v>
      </c>
      <c r="E118" s="15">
        <v>8.5481845109829077E-2</v>
      </c>
      <c r="F118" s="15">
        <v>0.10991391145430719</v>
      </c>
      <c r="G118" s="15">
        <v>0.13157068557346402</v>
      </c>
      <c r="H118" s="15">
        <v>0.12395259893694854</v>
      </c>
      <c r="I118" s="15">
        <v>0.1337348134298369</v>
      </c>
      <c r="J118" s="15">
        <v>0.13259792354807476</v>
      </c>
      <c r="K118" s="15">
        <v>0.13255676969917282</v>
      </c>
      <c r="L118" s="15">
        <v>0.1335348820995213</v>
      </c>
      <c r="M118" s="15">
        <v>0.13999288057845211</v>
      </c>
      <c r="N118" s="15">
        <v>0.13759310845148393</v>
      </c>
      <c r="O118" s="15">
        <v>0.139038234092697</v>
      </c>
      <c r="P118" s="15">
        <v>0.1382956710091531</v>
      </c>
      <c r="Q118" s="15">
        <v>0.13077349166112431</v>
      </c>
      <c r="R118" s="15">
        <v>0.20106806655045142</v>
      </c>
      <c r="S118" s="15">
        <v>0.19404589747355322</v>
      </c>
      <c r="T118" s="15">
        <v>0.24628805914447674</v>
      </c>
      <c r="U118" s="15">
        <v>0.25367380398165279</v>
      </c>
      <c r="V118" s="15">
        <v>0.26170641037475223</v>
      </c>
      <c r="W118" s="15">
        <v>0.24141956594375699</v>
      </c>
      <c r="X118" s="15">
        <v>0.23546635843361258</v>
      </c>
      <c r="Y118" s="15">
        <v>0.23764647824283469</v>
      </c>
      <c r="Z118" s="15">
        <v>0.21941080415343159</v>
      </c>
      <c r="AA118" s="15">
        <v>0.24111257830607585</v>
      </c>
    </row>
    <row r="119" spans="1:27">
      <c r="A119" s="16" t="s">
        <v>25</v>
      </c>
      <c r="B119" s="16" t="s">
        <v>193</v>
      </c>
      <c r="C119" s="15" t="s">
        <v>258</v>
      </c>
      <c r="D119" s="15" t="s">
        <v>258</v>
      </c>
      <c r="E119" s="15" t="s">
        <v>258</v>
      </c>
      <c r="F119" s="15" t="s">
        <v>258</v>
      </c>
      <c r="G119" s="15" t="s">
        <v>258</v>
      </c>
      <c r="H119" s="15" t="s">
        <v>258</v>
      </c>
      <c r="I119" s="15" t="s">
        <v>258</v>
      </c>
      <c r="J119" s="15" t="s">
        <v>258</v>
      </c>
      <c r="K119" s="15" t="s">
        <v>258</v>
      </c>
      <c r="L119" s="15" t="s">
        <v>258</v>
      </c>
      <c r="M119" s="15" t="s">
        <v>258</v>
      </c>
      <c r="N119" s="15" t="s">
        <v>258</v>
      </c>
      <c r="O119" s="15" t="s">
        <v>258</v>
      </c>
      <c r="P119" s="15" t="s">
        <v>258</v>
      </c>
      <c r="Q119" s="15" t="s">
        <v>258</v>
      </c>
      <c r="R119" s="15" t="s">
        <v>258</v>
      </c>
      <c r="S119" s="15" t="s">
        <v>258</v>
      </c>
      <c r="T119" s="15" t="s">
        <v>258</v>
      </c>
      <c r="U119" s="15" t="s">
        <v>258</v>
      </c>
      <c r="V119" s="15" t="s">
        <v>258</v>
      </c>
      <c r="W119" s="15" t="s">
        <v>258</v>
      </c>
      <c r="X119" s="15" t="s">
        <v>258</v>
      </c>
      <c r="Y119" s="15" t="s">
        <v>258</v>
      </c>
      <c r="Z119" s="15" t="s">
        <v>258</v>
      </c>
      <c r="AA119" s="15" t="s">
        <v>258</v>
      </c>
    </row>
    <row r="120" spans="1:27">
      <c r="A120" s="16" t="s">
        <v>25</v>
      </c>
      <c r="B120" s="16" t="s">
        <v>93</v>
      </c>
      <c r="C120" s="15">
        <v>9.9330094433454141E-2</v>
      </c>
      <c r="D120" s="15">
        <v>9.7848817159083307E-2</v>
      </c>
      <c r="E120" s="15">
        <v>9.295725731457545E-2</v>
      </c>
      <c r="F120" s="15">
        <v>7.1855496113056916E-2</v>
      </c>
      <c r="G120" s="15">
        <v>9.0234582273951355E-2</v>
      </c>
      <c r="H120" s="15">
        <v>0.10839299680617646</v>
      </c>
      <c r="I120" s="15">
        <v>0.13675703208136553</v>
      </c>
      <c r="J120" s="15">
        <v>0.14233679556948314</v>
      </c>
      <c r="K120" s="15">
        <v>0.14604449199741534</v>
      </c>
      <c r="L120" s="15">
        <v>0.15675822694248287</v>
      </c>
      <c r="M120" s="15">
        <v>0.16515958651296231</v>
      </c>
      <c r="N120" s="15">
        <v>0.17007958213835228</v>
      </c>
      <c r="O120" s="15">
        <v>0.17764363705217859</v>
      </c>
      <c r="P120" s="15">
        <v>0.17796045188406712</v>
      </c>
      <c r="Q120" s="15">
        <v>0.17865485500223022</v>
      </c>
      <c r="R120" s="15">
        <v>0.18563250475934606</v>
      </c>
      <c r="S120" s="15">
        <v>0.18758972169209881</v>
      </c>
      <c r="T120" s="15">
        <v>0.18763785851449793</v>
      </c>
      <c r="U120" s="15">
        <v>0.19329916391126284</v>
      </c>
      <c r="V120" s="15">
        <v>0.19569295529018868</v>
      </c>
      <c r="W120" s="15">
        <v>0.19390131027878521</v>
      </c>
      <c r="X120" s="15">
        <v>0.19427012435977409</v>
      </c>
      <c r="Y120" s="15">
        <v>0.19166586202087521</v>
      </c>
      <c r="Z120" s="15">
        <v>0.18724978592468491</v>
      </c>
      <c r="AA120" s="15">
        <v>0.18328660195703012</v>
      </c>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15">
        <v>2.9313913356164384E-5</v>
      </c>
      <c r="D123" s="15">
        <v>3.1095313184931513E-5</v>
      </c>
      <c r="E123" s="15">
        <v>3.1065996004566212E-5</v>
      </c>
      <c r="F123" s="15">
        <v>3.1591635958904105E-5</v>
      </c>
      <c r="G123" s="15">
        <v>3.1770487157534252E-5</v>
      </c>
      <c r="H123" s="15">
        <v>3.2248981392694053E-5</v>
      </c>
      <c r="I123" s="15">
        <v>3.2435081050228307E-5</v>
      </c>
      <c r="J123" s="15">
        <v>3.3205319977168952E-5</v>
      </c>
      <c r="K123" s="15">
        <v>3.5557363584474897E-5</v>
      </c>
      <c r="L123" s="15">
        <v>3.9008979452054797E-5</v>
      </c>
      <c r="M123" s="15">
        <v>4.2377871347031967E-5</v>
      </c>
      <c r="N123" s="15">
        <v>4.6200423858447491E-5</v>
      </c>
      <c r="O123" s="15">
        <v>5.0260977168949763E-5</v>
      </c>
      <c r="P123" s="15">
        <v>5.8941047945205481E-5</v>
      </c>
      <c r="Q123" s="15">
        <v>6.3427287671232878E-5</v>
      </c>
      <c r="R123" s="15">
        <v>6.8785344502892968E-5</v>
      </c>
      <c r="S123" s="15">
        <v>7.3434243034356192E-5</v>
      </c>
      <c r="T123" s="15">
        <v>7.9709595308317295E-5</v>
      </c>
      <c r="U123" s="15">
        <v>8.5855573876291022E-5</v>
      </c>
      <c r="V123" s="15">
        <v>9.1968434655704452E-5</v>
      </c>
      <c r="W123" s="15">
        <v>9.8257777158307941E-5</v>
      </c>
      <c r="X123" s="15">
        <v>1.0604990895984348E-4</v>
      </c>
      <c r="Y123" s="15">
        <v>1.1418468493756301E-4</v>
      </c>
      <c r="Z123" s="15">
        <v>1.2270540618093421E-4</v>
      </c>
      <c r="AA123" s="15">
        <v>1.3126618963080346E-4</v>
      </c>
    </row>
    <row r="124" spans="1:27">
      <c r="A124" s="16" t="s">
        <v>26</v>
      </c>
      <c r="B124" s="16" t="s">
        <v>193</v>
      </c>
      <c r="C124" s="15" t="s">
        <v>258</v>
      </c>
      <c r="D124" s="15" t="s">
        <v>258</v>
      </c>
      <c r="E124" s="15" t="s">
        <v>258</v>
      </c>
      <c r="F124" s="15" t="s">
        <v>258</v>
      </c>
      <c r="G124" s="15" t="s">
        <v>258</v>
      </c>
      <c r="H124" s="15" t="s">
        <v>258</v>
      </c>
      <c r="I124" s="15" t="s">
        <v>258</v>
      </c>
      <c r="J124" s="15" t="s">
        <v>258</v>
      </c>
      <c r="K124" s="15" t="s">
        <v>258</v>
      </c>
      <c r="L124" s="15" t="s">
        <v>258</v>
      </c>
      <c r="M124" s="15" t="s">
        <v>258</v>
      </c>
      <c r="N124" s="15" t="s">
        <v>258</v>
      </c>
      <c r="O124" s="15" t="s">
        <v>258</v>
      </c>
      <c r="P124" s="15" t="s">
        <v>258</v>
      </c>
      <c r="Q124" s="15" t="s">
        <v>258</v>
      </c>
      <c r="R124" s="15" t="s">
        <v>258</v>
      </c>
      <c r="S124" s="15" t="s">
        <v>258</v>
      </c>
      <c r="T124" s="15" t="s">
        <v>258</v>
      </c>
      <c r="U124" s="15" t="s">
        <v>258</v>
      </c>
      <c r="V124" s="15" t="s">
        <v>258</v>
      </c>
      <c r="W124" s="15" t="s">
        <v>258</v>
      </c>
      <c r="X124" s="15" t="s">
        <v>258</v>
      </c>
      <c r="Y124" s="15" t="s">
        <v>258</v>
      </c>
      <c r="Z124" s="15" t="s">
        <v>258</v>
      </c>
      <c r="AA124" s="15" t="s">
        <v>258</v>
      </c>
    </row>
    <row r="125" spans="1:27">
      <c r="A125" s="16" t="s">
        <v>26</v>
      </c>
      <c r="B125" s="16" t="s">
        <v>93</v>
      </c>
      <c r="C125" s="15">
        <v>7.1308314264737938E-2</v>
      </c>
      <c r="D125" s="15">
        <v>9.2404349841214678E-2</v>
      </c>
      <c r="E125" s="15">
        <v>8.7767874088996084E-2</v>
      </c>
      <c r="F125" s="15">
        <v>0.10973799900835046</v>
      </c>
      <c r="G125" s="15">
        <v>0.12041268587977633</v>
      </c>
      <c r="H125" s="15">
        <v>0.11992430699252685</v>
      </c>
      <c r="I125" s="15">
        <v>0.1173750367144507</v>
      </c>
      <c r="J125" s="15">
        <v>0.11745721946313178</v>
      </c>
      <c r="K125" s="15">
        <v>0.13774839138953929</v>
      </c>
      <c r="L125" s="15">
        <v>0.15693828848220048</v>
      </c>
      <c r="M125" s="15">
        <v>0.16895759488633033</v>
      </c>
      <c r="N125" s="15">
        <v>0.15101320357797471</v>
      </c>
      <c r="O125" s="15">
        <v>0.16981701647173958</v>
      </c>
      <c r="P125" s="15">
        <v>0.17184855220830703</v>
      </c>
      <c r="Q125" s="15">
        <v>0.18661113568781815</v>
      </c>
      <c r="R125" s="15">
        <v>0.1961888314008392</v>
      </c>
      <c r="S125" s="15">
        <v>0.20161874758660905</v>
      </c>
      <c r="T125" s="15">
        <v>0.17892093322023794</v>
      </c>
      <c r="U125" s="15">
        <v>0.19200976633043274</v>
      </c>
      <c r="V125" s="15">
        <v>0.18819687858648679</v>
      </c>
      <c r="W125" s="15">
        <v>0.16414651821404103</v>
      </c>
      <c r="X125" s="15">
        <v>0.16883340595866175</v>
      </c>
      <c r="Y125" s="15">
        <v>0.16714510578427116</v>
      </c>
      <c r="Z125" s="15">
        <v>0.17733332409533631</v>
      </c>
      <c r="AA125" s="15">
        <v>0.1548575052404676</v>
      </c>
    </row>
  </sheetData>
  <sheetProtection algorithmName="SHA-512" hashValue="TjwFeZnkc5hUi5mgelq2v8ZDnlWfClKM4KsGG/QnjlhkB2QYQxV/l+Zrdk77zx7HHDLCllfZQrRnIgkLTUEsCA==" saltValue="NaAYcbZApxC63hHMR+252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8"/>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65" t="s">
        <v>197</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70555.928350000002</v>
      </c>
      <c r="D6" s="8">
        <v>67870.522870000001</v>
      </c>
      <c r="E6" s="8">
        <v>67323.004549999998</v>
      </c>
      <c r="F6" s="8">
        <v>17409.747959936536</v>
      </c>
      <c r="G6" s="8">
        <v>20912.577901874283</v>
      </c>
      <c r="H6" s="8">
        <v>20770.092073953023</v>
      </c>
      <c r="I6" s="8">
        <v>21902.851604954474</v>
      </c>
      <c r="J6" s="8">
        <v>21325.34611606058</v>
      </c>
      <c r="K6" s="8">
        <v>18796.515725154579</v>
      </c>
      <c r="L6" s="8">
        <v>17194.770343973341</v>
      </c>
      <c r="M6" s="8">
        <v>17245.702882831341</v>
      </c>
      <c r="N6" s="8">
        <v>21027.165655300319</v>
      </c>
      <c r="O6" s="8">
        <v>19613.64197952726</v>
      </c>
      <c r="P6" s="8">
        <v>18969.359366892371</v>
      </c>
      <c r="Q6" s="8">
        <v>13650.61325381578</v>
      </c>
      <c r="R6" s="8">
        <v>13550.172141729072</v>
      </c>
      <c r="S6" s="8">
        <v>10176.296976118909</v>
      </c>
      <c r="T6" s="8">
        <v>10206.107767091462</v>
      </c>
      <c r="U6" s="8">
        <v>9208.0662329663592</v>
      </c>
      <c r="V6" s="8">
        <v>10199.1644</v>
      </c>
      <c r="W6" s="8">
        <v>10061.113799999999</v>
      </c>
      <c r="X6" s="8">
        <v>8539.2553000000007</v>
      </c>
      <c r="Y6" s="8">
        <v>8351.5530999999992</v>
      </c>
      <c r="Z6" s="8">
        <v>9220.4097000000002</v>
      </c>
      <c r="AA6" s="8">
        <v>9413.9483</v>
      </c>
    </row>
    <row r="7" spans="1:27">
      <c r="A7" s="16" t="s">
        <v>16</v>
      </c>
      <c r="B7" s="16" t="s">
        <v>11</v>
      </c>
      <c r="C7" s="8">
        <v>26242.231299999999</v>
      </c>
      <c r="D7" s="8">
        <v>27161.184600000001</v>
      </c>
      <c r="E7" s="8">
        <v>19273.916799999999</v>
      </c>
      <c r="F7" s="8">
        <v>6200.915145297301</v>
      </c>
      <c r="G7" s="8">
        <v>6524.475371846559</v>
      </c>
      <c r="H7" s="8">
        <v>6642.855719015276</v>
      </c>
      <c r="I7" s="8">
        <v>5927.6489204890759</v>
      </c>
      <c r="J7" s="8">
        <v>7297.8919991778303</v>
      </c>
      <c r="K7" s="8">
        <v>6925.4080848109597</v>
      </c>
      <c r="L7" s="8">
        <v>6299.2119999999995</v>
      </c>
      <c r="M7" s="8">
        <v>6430.2404999999999</v>
      </c>
      <c r="N7" s="8">
        <v>6788.7435999999998</v>
      </c>
      <c r="O7" s="8">
        <v>5089.2072000000007</v>
      </c>
      <c r="P7" s="8">
        <v>3969.2115000000003</v>
      </c>
      <c r="Q7" s="8">
        <v>6253.8370999999997</v>
      </c>
      <c r="R7" s="8">
        <v>6561.7021000000004</v>
      </c>
      <c r="S7" s="8">
        <v>6601.9526000000005</v>
      </c>
      <c r="T7" s="8">
        <v>6864.4036999999998</v>
      </c>
      <c r="U7" s="8">
        <v>6477.2626999999993</v>
      </c>
      <c r="V7" s="8">
        <v>6120.2363000000005</v>
      </c>
      <c r="W7" s="8">
        <v>6689.5547999999999</v>
      </c>
      <c r="X7" s="8">
        <v>0</v>
      </c>
      <c r="Y7" s="8">
        <v>0</v>
      </c>
      <c r="Z7" s="8">
        <v>0</v>
      </c>
      <c r="AA7" s="8">
        <v>0</v>
      </c>
    </row>
    <row r="8" spans="1:27">
      <c r="A8" s="16" t="s">
        <v>16</v>
      </c>
      <c r="B8" s="16" t="s">
        <v>7</v>
      </c>
      <c r="C8" s="8">
        <v>1835.3859702094701</v>
      </c>
      <c r="D8" s="8">
        <v>1283.4519646473279</v>
      </c>
      <c r="E8" s="8">
        <v>3520.5682376122295</v>
      </c>
      <c r="F8" s="8">
        <v>6345.0415182725365</v>
      </c>
      <c r="G8" s="8">
        <v>5344.6697037788799</v>
      </c>
      <c r="H8" s="8">
        <v>5484.3436840320874</v>
      </c>
      <c r="I8" s="8">
        <v>5258.5178773112866</v>
      </c>
      <c r="J8" s="8">
        <v>6507.3581798383038</v>
      </c>
      <c r="K8" s="8">
        <v>3613.5626061715711</v>
      </c>
      <c r="L8" s="8">
        <v>2032.689647620738</v>
      </c>
      <c r="M8" s="8">
        <v>2809.3250501564462</v>
      </c>
      <c r="N8" s="8">
        <v>3083.159126742537</v>
      </c>
      <c r="O8" s="8">
        <v>3993.636959061128</v>
      </c>
      <c r="P8" s="8">
        <v>4002.3169901173887</v>
      </c>
      <c r="Q8" s="8">
        <v>4376.5424302878791</v>
      </c>
      <c r="R8" s="8">
        <v>4824.4638749494516</v>
      </c>
      <c r="S8" s="8">
        <v>6168.7404670259912</v>
      </c>
      <c r="T8" s="8">
        <v>4452.5132733503106</v>
      </c>
      <c r="U8" s="8">
        <v>3487.3352956434701</v>
      </c>
      <c r="V8" s="8">
        <v>2013.4101987179001</v>
      </c>
      <c r="W8" s="8">
        <v>6106.9966499255306</v>
      </c>
      <c r="X8" s="8">
        <v>6113.6467643583001</v>
      </c>
      <c r="Y8" s="8">
        <v>5886.4076304986538</v>
      </c>
      <c r="Z8" s="8">
        <v>5909.6903435851718</v>
      </c>
      <c r="AA8" s="8">
        <v>4846.7851506689631</v>
      </c>
    </row>
    <row r="9" spans="1:27">
      <c r="A9" s="16" t="s">
        <v>16</v>
      </c>
      <c r="B9" s="16" t="s">
        <v>12</v>
      </c>
      <c r="C9" s="8">
        <v>52.841183000000001</v>
      </c>
      <c r="D9" s="8">
        <v>20.311304</v>
      </c>
      <c r="E9" s="8">
        <v>125.830444</v>
      </c>
      <c r="F9" s="8">
        <v>145.98051000000001</v>
      </c>
      <c r="G9" s="8">
        <v>678.39813000000004</v>
      </c>
      <c r="H9" s="8">
        <v>328.25792999999999</v>
      </c>
      <c r="I9" s="8">
        <v>1158.0658000000001</v>
      </c>
      <c r="J9" s="8">
        <v>614.34124999999995</v>
      </c>
      <c r="K9" s="8">
        <v>179.45385999999999</v>
      </c>
      <c r="L9" s="8">
        <v>62.850276999999998</v>
      </c>
      <c r="M9" s="8">
        <v>93.673835999999994</v>
      </c>
      <c r="N9" s="8">
        <v>177.37165999999999</v>
      </c>
      <c r="O9" s="8">
        <v>251.34389999999999</v>
      </c>
      <c r="P9" s="8">
        <v>0</v>
      </c>
      <c r="Q9" s="8">
        <v>0</v>
      </c>
      <c r="R9" s="8">
        <v>0</v>
      </c>
      <c r="S9" s="8">
        <v>0</v>
      </c>
      <c r="T9" s="8">
        <v>0</v>
      </c>
      <c r="U9" s="8">
        <v>0</v>
      </c>
      <c r="V9" s="8">
        <v>0</v>
      </c>
      <c r="W9" s="8">
        <v>0</v>
      </c>
      <c r="X9" s="8">
        <v>0</v>
      </c>
      <c r="Y9" s="8">
        <v>0</v>
      </c>
      <c r="Z9" s="8">
        <v>0</v>
      </c>
      <c r="AA9" s="8">
        <v>0</v>
      </c>
    </row>
    <row r="10" spans="1:27">
      <c r="A10" s="16" t="s">
        <v>16</v>
      </c>
      <c r="B10" s="16" t="s">
        <v>4</v>
      </c>
      <c r="C10" s="8">
        <v>331.87841360216919</v>
      </c>
      <c r="D10" s="8">
        <v>163.54373014447435</v>
      </c>
      <c r="E10" s="8">
        <v>527.6778086277792</v>
      </c>
      <c r="F10" s="8">
        <v>6466.1079017461279</v>
      </c>
      <c r="G10" s="8">
        <v>2129.6108787404701</v>
      </c>
      <c r="H10" s="8">
        <v>1776.4995947061702</v>
      </c>
      <c r="I10" s="8">
        <v>3799.8007931452821</v>
      </c>
      <c r="J10" s="8">
        <v>1839.9152191415815</v>
      </c>
      <c r="K10" s="8">
        <v>751.6984887538722</v>
      </c>
      <c r="L10" s="8">
        <v>350.78717980137549</v>
      </c>
      <c r="M10" s="8">
        <v>543.65856103885176</v>
      </c>
      <c r="N10" s="8">
        <v>1842.2102663808948</v>
      </c>
      <c r="O10" s="8">
        <v>2201.7808100478164</v>
      </c>
      <c r="P10" s="8">
        <v>3471.460953723119</v>
      </c>
      <c r="Q10" s="8">
        <v>4107.4575378896479</v>
      </c>
      <c r="R10" s="8">
        <v>5244.0192944222745</v>
      </c>
      <c r="S10" s="8">
        <v>7113.9897847090087</v>
      </c>
      <c r="T10" s="8">
        <v>11700.062889332725</v>
      </c>
      <c r="U10" s="8">
        <v>7607.0599024551475</v>
      </c>
      <c r="V10" s="8">
        <v>10342.621377809512</v>
      </c>
      <c r="W10" s="8">
        <v>8603.2422149336126</v>
      </c>
      <c r="X10" s="8">
        <v>12274.032796801686</v>
      </c>
      <c r="Y10" s="8">
        <v>14461.27533313485</v>
      </c>
      <c r="Z10" s="8">
        <v>14678.747656923193</v>
      </c>
      <c r="AA10" s="8">
        <v>13160.131922570781</v>
      </c>
    </row>
    <row r="11" spans="1:27">
      <c r="A11" s="16" t="s">
        <v>16</v>
      </c>
      <c r="B11" s="16" t="s">
        <v>2</v>
      </c>
      <c r="C11" s="8">
        <v>14320.814382</v>
      </c>
      <c r="D11" s="8">
        <v>12508.089023999997</v>
      </c>
      <c r="E11" s="8">
        <v>15920.434638000001</v>
      </c>
      <c r="F11" s="8">
        <v>13476.194638999999</v>
      </c>
      <c r="G11" s="8">
        <v>13011.064102</v>
      </c>
      <c r="H11" s="8">
        <v>12817.485123999999</v>
      </c>
      <c r="I11" s="8">
        <v>13164.257612999998</v>
      </c>
      <c r="J11" s="8">
        <v>14517.512091000001</v>
      </c>
      <c r="K11" s="8">
        <v>13738.893640000002</v>
      </c>
      <c r="L11" s="8">
        <v>12638.499917000001</v>
      </c>
      <c r="M11" s="8">
        <v>11922.217513000001</v>
      </c>
      <c r="N11" s="8">
        <v>14556.826837000001</v>
      </c>
      <c r="O11" s="8">
        <v>12883.7693</v>
      </c>
      <c r="P11" s="8">
        <v>11949.858973999999</v>
      </c>
      <c r="Q11" s="8">
        <v>11426.120493000002</v>
      </c>
      <c r="R11" s="8">
        <v>11556.737834</v>
      </c>
      <c r="S11" s="8">
        <v>12499.714325839999</v>
      </c>
      <c r="T11" s="8">
        <v>12833.615474809998</v>
      </c>
      <c r="U11" s="8">
        <v>12223.065982216336</v>
      </c>
      <c r="V11" s="8">
        <v>11251.215991215107</v>
      </c>
      <c r="W11" s="8">
        <v>14043.89915402</v>
      </c>
      <c r="X11" s="8">
        <v>12653.909640216327</v>
      </c>
      <c r="Y11" s="8">
        <v>11854.277732040002</v>
      </c>
      <c r="Z11" s="8">
        <v>11747.059290243498</v>
      </c>
      <c r="AA11" s="8">
        <v>11681.941802776821</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42914.522283948216</v>
      </c>
      <c r="D13" s="8">
        <v>46773.530349659646</v>
      </c>
      <c r="E13" s="8">
        <v>51185.768780192739</v>
      </c>
      <c r="F13" s="8">
        <v>82561.495689692863</v>
      </c>
      <c r="G13" s="8">
        <v>84835.037433778998</v>
      </c>
      <c r="H13" s="8">
        <v>88152.503401948663</v>
      </c>
      <c r="I13" s="8">
        <v>85443.681076800975</v>
      </c>
      <c r="J13" s="8">
        <v>83831.673854478475</v>
      </c>
      <c r="K13" s="8">
        <v>88054.70643937515</v>
      </c>
      <c r="L13" s="8">
        <v>90130.583450110425</v>
      </c>
      <c r="M13" s="8">
        <v>91405.086997395905</v>
      </c>
      <c r="N13" s="8">
        <v>91646.875966597174</v>
      </c>
      <c r="O13" s="8">
        <v>91824.139919396228</v>
      </c>
      <c r="P13" s="8">
        <v>92103.330221893222</v>
      </c>
      <c r="Q13" s="8">
        <v>93921.62149940744</v>
      </c>
      <c r="R13" s="8">
        <v>91037.073103694071</v>
      </c>
      <c r="S13" s="8">
        <v>92142.535976901301</v>
      </c>
      <c r="T13" s="8">
        <v>90725.011769799108</v>
      </c>
      <c r="U13" s="8">
        <v>97402.917669187766</v>
      </c>
      <c r="V13" s="8">
        <v>97672.650824761149</v>
      </c>
      <c r="W13" s="8">
        <v>104232.89361726952</v>
      </c>
      <c r="X13" s="8">
        <v>104374.64034193012</v>
      </c>
      <c r="Y13" s="8">
        <v>101411.49648335695</v>
      </c>
      <c r="Z13" s="8">
        <v>104268.87279678167</v>
      </c>
      <c r="AA13" s="8">
        <v>108344.29754896868</v>
      </c>
    </row>
    <row r="14" spans="1:27">
      <c r="A14" s="16" t="s">
        <v>16</v>
      </c>
      <c r="B14" s="16" t="s">
        <v>8</v>
      </c>
      <c r="C14" s="8">
        <v>24830.355538099</v>
      </c>
      <c r="D14" s="8">
        <v>27248.099378133651</v>
      </c>
      <c r="E14" s="8">
        <v>25816.121815342834</v>
      </c>
      <c r="F14" s="8">
        <v>34420.744530082491</v>
      </c>
      <c r="G14" s="8">
        <v>39378.936285465759</v>
      </c>
      <c r="H14" s="8">
        <v>39181.9236332406</v>
      </c>
      <c r="I14" s="8">
        <v>40026.439809784977</v>
      </c>
      <c r="J14" s="8">
        <v>40722.223602744139</v>
      </c>
      <c r="K14" s="8">
        <v>48945.538307221985</v>
      </c>
      <c r="L14" s="8">
        <v>49008.745611461491</v>
      </c>
      <c r="M14" s="8">
        <v>50987.835852051263</v>
      </c>
      <c r="N14" s="8">
        <v>46146.072025812929</v>
      </c>
      <c r="O14" s="8">
        <v>48116.024431125552</v>
      </c>
      <c r="P14" s="8">
        <v>48690.218337008984</v>
      </c>
      <c r="Q14" s="8">
        <v>49547.080222912518</v>
      </c>
      <c r="R14" s="8">
        <v>52778.168399338094</v>
      </c>
      <c r="S14" s="8">
        <v>52989.004127687134</v>
      </c>
      <c r="T14" s="8">
        <v>56708.582192596565</v>
      </c>
      <c r="U14" s="8">
        <v>58180.233986447129</v>
      </c>
      <c r="V14" s="8">
        <v>59099.756150827008</v>
      </c>
      <c r="W14" s="8">
        <v>50080.740549829483</v>
      </c>
      <c r="X14" s="8">
        <v>54709.727830493473</v>
      </c>
      <c r="Y14" s="8">
        <v>58264.484533604438</v>
      </c>
      <c r="Z14" s="8">
        <v>54909.542286865668</v>
      </c>
      <c r="AA14" s="8">
        <v>57638.996967284795</v>
      </c>
    </row>
    <row r="15" spans="1:27">
      <c r="A15" s="16" t="s">
        <v>16</v>
      </c>
      <c r="B15" s="16" t="s">
        <v>83</v>
      </c>
      <c r="C15" s="8">
        <v>1577.1311024388001</v>
      </c>
      <c r="D15" s="8">
        <v>3170.7185190413074</v>
      </c>
      <c r="E15" s="8">
        <v>4150.624904048067</v>
      </c>
      <c r="F15" s="8">
        <v>9482.1455723067666</v>
      </c>
      <c r="G15" s="8">
        <v>10438.497753160407</v>
      </c>
      <c r="H15" s="8">
        <v>9923.098520716565</v>
      </c>
      <c r="I15" s="8">
        <v>10453.259739279612</v>
      </c>
      <c r="J15" s="8">
        <v>10451.116773185115</v>
      </c>
      <c r="K15" s="8">
        <v>11209.491076632839</v>
      </c>
      <c r="L15" s="8">
        <v>11192.751556016674</v>
      </c>
      <c r="M15" s="8">
        <v>11588.253031596052</v>
      </c>
      <c r="N15" s="8">
        <v>11320.13730915921</v>
      </c>
      <c r="O15" s="8">
        <v>11377.257281385337</v>
      </c>
      <c r="P15" s="8">
        <v>11194.31990254531</v>
      </c>
      <c r="Q15" s="8">
        <v>10404.947782406691</v>
      </c>
      <c r="R15" s="8">
        <v>13629.708775543688</v>
      </c>
      <c r="S15" s="8">
        <v>13351.384949851197</v>
      </c>
      <c r="T15" s="8">
        <v>13394.344785939991</v>
      </c>
      <c r="U15" s="8">
        <v>13762.436406530041</v>
      </c>
      <c r="V15" s="8">
        <v>13870.423010607741</v>
      </c>
      <c r="W15" s="8">
        <v>13489.133318875429</v>
      </c>
      <c r="X15" s="8">
        <v>12585.012315280232</v>
      </c>
      <c r="Y15" s="8">
        <v>13127.2566942959</v>
      </c>
      <c r="Z15" s="8">
        <v>7052.7676704473006</v>
      </c>
      <c r="AA15" s="8">
        <v>10820.917777339509</v>
      </c>
    </row>
    <row r="16" spans="1:27">
      <c r="A16" s="16" t="s">
        <v>16</v>
      </c>
      <c r="B16" s="16" t="s">
        <v>192</v>
      </c>
      <c r="C16" s="8">
        <v>1173.582138147819</v>
      </c>
      <c r="D16" s="8">
        <v>1194.0433395272421</v>
      </c>
      <c r="E16" s="8">
        <v>1125.864509855214</v>
      </c>
      <c r="F16" s="8">
        <v>1780.4503912611981</v>
      </c>
      <c r="G16" s="8">
        <v>9580.2080083408564</v>
      </c>
      <c r="H16" s="8">
        <v>9020.0446870506421</v>
      </c>
      <c r="I16" s="8">
        <v>10260.114241196892</v>
      </c>
      <c r="J16" s="8">
        <v>10409.665467726265</v>
      </c>
      <c r="K16" s="8">
        <v>10659.012616064145</v>
      </c>
      <c r="L16" s="8">
        <v>10802.194736336354</v>
      </c>
      <c r="M16" s="8">
        <v>11020.771030115035</v>
      </c>
      <c r="N16" s="8">
        <v>11147.012427748263</v>
      </c>
      <c r="O16" s="8">
        <v>10543.535254898532</v>
      </c>
      <c r="P16" s="8">
        <v>10916.406468285548</v>
      </c>
      <c r="Q16" s="8">
        <v>10114.990355471631</v>
      </c>
      <c r="R16" s="8">
        <v>10570.955011015594</v>
      </c>
      <c r="S16" s="8">
        <v>10100.7009458394</v>
      </c>
      <c r="T16" s="8">
        <v>10110.064294151916</v>
      </c>
      <c r="U16" s="8">
        <v>10912.970111897246</v>
      </c>
      <c r="V16" s="8">
        <v>10676.949438125417</v>
      </c>
      <c r="W16" s="8">
        <v>9403.6549622366401</v>
      </c>
      <c r="X16" s="8">
        <v>9505.5766138984236</v>
      </c>
      <c r="Y16" s="8">
        <v>9300.233130768207</v>
      </c>
      <c r="Z16" s="8">
        <v>9700.0676788863293</v>
      </c>
      <c r="AA16" s="8">
        <v>10023.144174459238</v>
      </c>
    </row>
    <row r="17" spans="1:27">
      <c r="A17" s="16" t="s">
        <v>16</v>
      </c>
      <c r="B17" s="16" t="s">
        <v>15</v>
      </c>
      <c r="C17" s="8">
        <v>204.6971297</v>
      </c>
      <c r="D17" s="8">
        <v>228.75319260000003</v>
      </c>
      <c r="E17" s="8">
        <v>246.69447590000001</v>
      </c>
      <c r="F17" s="8">
        <v>241.29009000000002</v>
      </c>
      <c r="G17" s="8">
        <v>353.76838015999999</v>
      </c>
      <c r="H17" s="8">
        <v>480.81638499999997</v>
      </c>
      <c r="I17" s="8">
        <v>662.60191209999994</v>
      </c>
      <c r="J17" s="8">
        <v>859.32794260000003</v>
      </c>
      <c r="K17" s="8">
        <v>1069.2442015000001</v>
      </c>
      <c r="L17" s="8">
        <v>1333.051516</v>
      </c>
      <c r="M17" s="8">
        <v>1664.4116810000003</v>
      </c>
      <c r="N17" s="8">
        <v>2002.9258433999998</v>
      </c>
      <c r="O17" s="8">
        <v>2368.0393774999998</v>
      </c>
      <c r="P17" s="8">
        <v>2742.6970689999998</v>
      </c>
      <c r="Q17" s="8">
        <v>3057.5665709999994</v>
      </c>
      <c r="R17" s="8">
        <v>3662.4243039999997</v>
      </c>
      <c r="S17" s="8">
        <v>4135.5255369999995</v>
      </c>
      <c r="T17" s="8">
        <v>4680.0948740000003</v>
      </c>
      <c r="U17" s="8">
        <v>5374.7563569999993</v>
      </c>
      <c r="V17" s="8">
        <v>6044.2126544999992</v>
      </c>
      <c r="W17" s="8">
        <v>6500.5100250000005</v>
      </c>
      <c r="X17" s="8">
        <v>7444.69841</v>
      </c>
      <c r="Y17" s="8">
        <v>8060.4237629999998</v>
      </c>
      <c r="Z17" s="8">
        <v>8694.9514299999992</v>
      </c>
      <c r="AA17" s="8">
        <v>9155.2034089999997</v>
      </c>
    </row>
    <row r="18" spans="1:27">
      <c r="A18" s="16" t="s">
        <v>16</v>
      </c>
      <c r="B18" s="16" t="s">
        <v>6</v>
      </c>
      <c r="C18" s="8">
        <v>0.1096802398287474</v>
      </c>
      <c r="D18" s="8">
        <v>0.7939446245277173</v>
      </c>
      <c r="E18" s="8">
        <v>0.40719690885340082</v>
      </c>
      <c r="F18" s="8">
        <v>849.58456480725158</v>
      </c>
      <c r="G18" s="8">
        <v>2.280230655E-5</v>
      </c>
      <c r="H18" s="8">
        <v>2.4651095299999996E-5</v>
      </c>
      <c r="I18" s="8">
        <v>17.776960873960697</v>
      </c>
      <c r="J18" s="8">
        <v>0.19940236923042198</v>
      </c>
      <c r="K18" s="8">
        <v>7.6027452879765992E-2</v>
      </c>
      <c r="L18" s="8">
        <v>0.14273795997880301</v>
      </c>
      <c r="M18" s="8">
        <v>0.14799262121355897</v>
      </c>
      <c r="N18" s="8">
        <v>3.1644511575449372</v>
      </c>
      <c r="O18" s="8">
        <v>1.1013987961263501</v>
      </c>
      <c r="P18" s="8">
        <v>5.481692369454974</v>
      </c>
      <c r="Q18" s="8">
        <v>0.65244111477859712</v>
      </c>
      <c r="R18" s="8">
        <v>18.278027475853371</v>
      </c>
      <c r="S18" s="8">
        <v>1.4833924540966719</v>
      </c>
      <c r="T18" s="8">
        <v>21.14150776299789</v>
      </c>
      <c r="U18" s="8">
        <v>13.151120076628358</v>
      </c>
      <c r="V18" s="8">
        <v>9.6945679472620014</v>
      </c>
      <c r="W18" s="8">
        <v>13.699467203223513</v>
      </c>
      <c r="X18" s="8">
        <v>11.803578537017145</v>
      </c>
      <c r="Y18" s="8">
        <v>42.295639432777271</v>
      </c>
      <c r="Z18" s="8">
        <v>30.316259572851422</v>
      </c>
      <c r="AA18" s="8">
        <v>20.565036265233843</v>
      </c>
    </row>
    <row r="19" spans="1:27">
      <c r="A19" s="77" t="s">
        <v>82</v>
      </c>
      <c r="B19" s="77"/>
      <c r="C19" s="67">
        <v>184039.47747138533</v>
      </c>
      <c r="D19" s="67">
        <v>187623.04221637818</v>
      </c>
      <c r="E19" s="67">
        <v>189216.91416048774</v>
      </c>
      <c r="F19" s="67">
        <v>179379.69851240309</v>
      </c>
      <c r="G19" s="67">
        <v>193187.24397194854</v>
      </c>
      <c r="H19" s="67">
        <v>194577.92077831412</v>
      </c>
      <c r="I19" s="67">
        <v>198075.01634893651</v>
      </c>
      <c r="J19" s="67">
        <v>198376.5718983215</v>
      </c>
      <c r="K19" s="67">
        <v>203943.60107313798</v>
      </c>
      <c r="L19" s="67">
        <v>201046.27897328039</v>
      </c>
      <c r="M19" s="67">
        <v>205711.3249278061</v>
      </c>
      <c r="N19" s="67">
        <v>209741.66516929888</v>
      </c>
      <c r="O19" s="67">
        <v>208263.47781173798</v>
      </c>
      <c r="P19" s="67">
        <v>208014.66147583537</v>
      </c>
      <c r="Q19" s="67">
        <v>206861.42968730637</v>
      </c>
      <c r="R19" s="67">
        <v>213433.70286616805</v>
      </c>
      <c r="S19" s="67">
        <v>215281.32908342706</v>
      </c>
      <c r="T19" s="67">
        <v>221695.94252883506</v>
      </c>
      <c r="U19" s="67">
        <v>224649.25576442012</v>
      </c>
      <c r="V19" s="67">
        <v>227300.3349145111</v>
      </c>
      <c r="W19" s="67">
        <v>229225.43855929349</v>
      </c>
      <c r="X19" s="67">
        <v>228212.30359151555</v>
      </c>
      <c r="Y19" s="67">
        <v>230759.70404013176</v>
      </c>
      <c r="Z19" s="67">
        <v>226212.42511330565</v>
      </c>
      <c r="AA19" s="67">
        <v>235105.93208933403</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87</v>
      </c>
      <c r="X21" s="7" t="s">
        <v>88</v>
      </c>
      <c r="Y21" s="7" t="s">
        <v>91</v>
      </c>
      <c r="Z21" s="7" t="s">
        <v>92</v>
      </c>
      <c r="AA21" s="7" t="s">
        <v>215</v>
      </c>
    </row>
    <row r="22" spans="1:27">
      <c r="A22" s="16" t="s">
        <v>22</v>
      </c>
      <c r="B22" s="16" t="s">
        <v>1</v>
      </c>
      <c r="C22" s="8">
        <v>31846.889499999997</v>
      </c>
      <c r="D22" s="8">
        <v>28514.102170000002</v>
      </c>
      <c r="E22" s="8">
        <v>28199.435399999998</v>
      </c>
      <c r="F22" s="8">
        <v>6260.1537259345814</v>
      </c>
      <c r="G22" s="8">
        <v>7520.2776276502991</v>
      </c>
      <c r="H22" s="8">
        <v>7046.4353041815584</v>
      </c>
      <c r="I22" s="8">
        <v>7857.844381250844</v>
      </c>
      <c r="J22" s="8">
        <v>7717.0545000000002</v>
      </c>
      <c r="K22" s="8">
        <v>6746.085</v>
      </c>
      <c r="L22" s="8">
        <v>5806.9939999999997</v>
      </c>
      <c r="M22" s="8">
        <v>5688.4809000000005</v>
      </c>
      <c r="N22" s="8">
        <v>6786.5870999999997</v>
      </c>
      <c r="O22" s="8">
        <v>6759.9627</v>
      </c>
      <c r="P22" s="8">
        <v>6298.8371000000006</v>
      </c>
      <c r="Q22" s="8">
        <v>0</v>
      </c>
      <c r="R22" s="8">
        <v>0</v>
      </c>
      <c r="S22" s="8">
        <v>0</v>
      </c>
      <c r="T22" s="8">
        <v>0</v>
      </c>
      <c r="U22" s="8">
        <v>0</v>
      </c>
      <c r="V22" s="8">
        <v>0</v>
      </c>
      <c r="W22" s="8">
        <v>0</v>
      </c>
      <c r="X22" s="8">
        <v>0</v>
      </c>
      <c r="Y22" s="8">
        <v>0</v>
      </c>
      <c r="Z22" s="8">
        <v>0</v>
      </c>
      <c r="AA22" s="8">
        <v>0</v>
      </c>
    </row>
    <row r="23" spans="1:27">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22</v>
      </c>
      <c r="B24" s="16" t="s">
        <v>7</v>
      </c>
      <c r="C24" s="8">
        <v>55.476002211010005</v>
      </c>
      <c r="D24" s="8">
        <v>83.665738461340013</v>
      </c>
      <c r="E24" s="8">
        <v>399.90891266220603</v>
      </c>
      <c r="F24" s="8">
        <v>1305.8173118731499</v>
      </c>
      <c r="G24" s="8">
        <v>1151.2098271556661</v>
      </c>
      <c r="H24" s="8">
        <v>1168.200228822182</v>
      </c>
      <c r="I24" s="8">
        <v>1146.9117328564</v>
      </c>
      <c r="J24" s="8">
        <v>1321.6985333293251</v>
      </c>
      <c r="K24" s="8">
        <v>525.45077186862</v>
      </c>
      <c r="L24" s="8">
        <v>198.6772911576</v>
      </c>
      <c r="M24" s="8">
        <v>371.41415168664003</v>
      </c>
      <c r="N24" s="8">
        <v>705.41703886987</v>
      </c>
      <c r="O24" s="8">
        <v>949.05524694569704</v>
      </c>
      <c r="P24" s="8">
        <v>1174.763554567405</v>
      </c>
      <c r="Q24" s="8">
        <v>1273.8392591582069</v>
      </c>
      <c r="R24" s="8">
        <v>1473.94036190979</v>
      </c>
      <c r="S24" s="8">
        <v>1905.1954714509102</v>
      </c>
      <c r="T24" s="8">
        <v>2.788798E-4</v>
      </c>
      <c r="U24" s="8">
        <v>2.5924451999999998E-4</v>
      </c>
      <c r="V24" s="8">
        <v>2.7520680000000001E-4</v>
      </c>
      <c r="W24" s="8">
        <v>3.2357304000000002E-4</v>
      </c>
      <c r="X24" s="8">
        <v>3.2732989999999999E-4</v>
      </c>
      <c r="Y24" s="8">
        <v>3.1532682000000003E-4</v>
      </c>
      <c r="Z24" s="8">
        <v>3.2055651999999998E-4</v>
      </c>
      <c r="AA24" s="8">
        <v>3.2834636E-4</v>
      </c>
    </row>
    <row r="25" spans="1:27">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22</v>
      </c>
      <c r="B26" s="16" t="s">
        <v>4</v>
      </c>
      <c r="C26" s="8">
        <v>25.598218228592803</v>
      </c>
      <c r="D26" s="8">
        <v>53.8202244520565</v>
      </c>
      <c r="E26" s="8">
        <v>86.636199170092397</v>
      </c>
      <c r="F26" s="8">
        <v>2767.6103480397592</v>
      </c>
      <c r="G26" s="8">
        <v>689.33085280431396</v>
      </c>
      <c r="H26" s="8">
        <v>388.48138679841941</v>
      </c>
      <c r="I26" s="8">
        <v>1333.575857352045</v>
      </c>
      <c r="J26" s="8">
        <v>319.93084826334803</v>
      </c>
      <c r="K26" s="8">
        <v>151.58070751464922</v>
      </c>
      <c r="L26" s="8">
        <v>68.006782760809998</v>
      </c>
      <c r="M26" s="8">
        <v>85.844328298021708</v>
      </c>
      <c r="N26" s="8">
        <v>528.44962912420692</v>
      </c>
      <c r="O26" s="8">
        <v>526.03595635374802</v>
      </c>
      <c r="P26" s="8">
        <v>1178.8236193400519</v>
      </c>
      <c r="Q26" s="8">
        <v>1619.2715874731498</v>
      </c>
      <c r="R26" s="8">
        <v>1978.2619018293001</v>
      </c>
      <c r="S26" s="8">
        <v>2553.7374797029629</v>
      </c>
      <c r="T26" s="8">
        <v>5611.1687295728898</v>
      </c>
      <c r="U26" s="8">
        <v>3576.8573066089548</v>
      </c>
      <c r="V26" s="8">
        <v>4608.676677854286</v>
      </c>
      <c r="W26" s="8">
        <v>4349.9261561782841</v>
      </c>
      <c r="X26" s="8">
        <v>6543.4796976559601</v>
      </c>
      <c r="Y26" s="8">
        <v>7848.3988645049794</v>
      </c>
      <c r="Z26" s="8">
        <v>8805.8015315539797</v>
      </c>
      <c r="AA26" s="8">
        <v>6304.2935116420394</v>
      </c>
    </row>
    <row r="27" spans="1:27">
      <c r="A27" s="16" t="s">
        <v>22</v>
      </c>
      <c r="B27" s="16" t="s">
        <v>2</v>
      </c>
      <c r="C27" s="8">
        <v>3487.5178800000003</v>
      </c>
      <c r="D27" s="8">
        <v>2971.4326359999995</v>
      </c>
      <c r="E27" s="8">
        <v>4473.4880499999999</v>
      </c>
      <c r="F27" s="8">
        <v>3538.1436750000003</v>
      </c>
      <c r="G27" s="8">
        <v>2974.7578699999999</v>
      </c>
      <c r="H27" s="8">
        <v>3055.5485040000003</v>
      </c>
      <c r="I27" s="8">
        <v>2855.1223799999998</v>
      </c>
      <c r="J27" s="8">
        <v>3426.5246299999999</v>
      </c>
      <c r="K27" s="8">
        <v>3439.1552700000002</v>
      </c>
      <c r="L27" s="8">
        <v>3304.7017209999999</v>
      </c>
      <c r="M27" s="8">
        <v>2932.676164</v>
      </c>
      <c r="N27" s="8">
        <v>4174.2417359999999</v>
      </c>
      <c r="O27" s="8">
        <v>3460.3424600000003</v>
      </c>
      <c r="P27" s="8">
        <v>3139.6263899999999</v>
      </c>
      <c r="Q27" s="8">
        <v>3061.4869800000001</v>
      </c>
      <c r="R27" s="8">
        <v>2887.3593099999998</v>
      </c>
      <c r="S27" s="8">
        <v>3224.8369899999998</v>
      </c>
      <c r="T27" s="8">
        <v>3497.6578399999999</v>
      </c>
      <c r="U27" s="8">
        <v>3295.2391900000002</v>
      </c>
      <c r="V27" s="8">
        <v>2759.2474460000003</v>
      </c>
      <c r="W27" s="8">
        <v>3871.6100260000003</v>
      </c>
      <c r="X27" s="8">
        <v>3260.9399100000001</v>
      </c>
      <c r="Y27" s="8">
        <v>2864.70984</v>
      </c>
      <c r="Z27" s="8">
        <v>2898.2535800000001</v>
      </c>
      <c r="AA27" s="8">
        <v>2826.5719859999999</v>
      </c>
    </row>
    <row r="28" spans="1:27">
      <c r="A28" s="16" t="s">
        <v>22</v>
      </c>
      <c r="B28" s="16" t="s">
        <v>90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22</v>
      </c>
      <c r="B29" s="16" t="s">
        <v>9</v>
      </c>
      <c r="C29" s="8">
        <v>10769.83919652359</v>
      </c>
      <c r="D29" s="8">
        <v>11680.02379768388</v>
      </c>
      <c r="E29" s="8">
        <v>15075.950005613231</v>
      </c>
      <c r="F29" s="8">
        <v>18801.139193671221</v>
      </c>
      <c r="G29" s="8">
        <v>20261.829267278164</v>
      </c>
      <c r="H29" s="8">
        <v>20952.872254374495</v>
      </c>
      <c r="I29" s="8">
        <v>21113.955599805911</v>
      </c>
      <c r="J29" s="8">
        <v>20834.094881729623</v>
      </c>
      <c r="K29" s="8">
        <v>20620.354424729903</v>
      </c>
      <c r="L29" s="8">
        <v>21678.511434888504</v>
      </c>
      <c r="M29" s="8">
        <v>21897.734121500951</v>
      </c>
      <c r="N29" s="8">
        <v>21023.70523885966</v>
      </c>
      <c r="O29" s="8">
        <v>18728.946551011013</v>
      </c>
      <c r="P29" s="8">
        <v>19666.270051376261</v>
      </c>
      <c r="Q29" s="8">
        <v>19404.861746487546</v>
      </c>
      <c r="R29" s="8">
        <v>19044.909745103763</v>
      </c>
      <c r="S29" s="8">
        <v>18923.947727385075</v>
      </c>
      <c r="T29" s="8">
        <v>18299.920193350856</v>
      </c>
      <c r="U29" s="8">
        <v>24778.169237822112</v>
      </c>
      <c r="V29" s="8">
        <v>26390.353634834577</v>
      </c>
      <c r="W29" s="8">
        <v>30937.774454166811</v>
      </c>
      <c r="X29" s="8">
        <v>28158.863712142298</v>
      </c>
      <c r="Y29" s="8">
        <v>28160.823544738632</v>
      </c>
      <c r="Z29" s="8">
        <v>26418.386376273287</v>
      </c>
      <c r="AA29" s="8">
        <v>30973.600470024357</v>
      </c>
    </row>
    <row r="30" spans="1:27">
      <c r="A30" s="16" t="s">
        <v>22</v>
      </c>
      <c r="B30" s="16" t="s">
        <v>8</v>
      </c>
      <c r="C30" s="8">
        <v>13597.341906966471</v>
      </c>
      <c r="D30" s="8">
        <v>15359.552617534939</v>
      </c>
      <c r="E30" s="8">
        <v>14905.241411174396</v>
      </c>
      <c r="F30" s="8">
        <v>16980.459238583338</v>
      </c>
      <c r="G30" s="8">
        <v>19140.938356962241</v>
      </c>
      <c r="H30" s="8">
        <v>18548.381726702555</v>
      </c>
      <c r="I30" s="8">
        <v>19194.613075551242</v>
      </c>
      <c r="J30" s="8">
        <v>18609.277904836155</v>
      </c>
      <c r="K30" s="8">
        <v>17471.752252174123</v>
      </c>
      <c r="L30" s="8">
        <v>18376.516941357142</v>
      </c>
      <c r="M30" s="8">
        <v>19230.990230283016</v>
      </c>
      <c r="N30" s="8">
        <v>17302.701092818941</v>
      </c>
      <c r="O30" s="8">
        <v>17814.109032688302</v>
      </c>
      <c r="P30" s="8">
        <v>18846.63419064305</v>
      </c>
      <c r="Q30" s="8">
        <v>18582.835797126878</v>
      </c>
      <c r="R30" s="8">
        <v>19496.997988468054</v>
      </c>
      <c r="S30" s="8">
        <v>18943.155331622507</v>
      </c>
      <c r="T30" s="8">
        <v>18395.350160578015</v>
      </c>
      <c r="U30" s="8">
        <v>19052.34009476412</v>
      </c>
      <c r="V30" s="8">
        <v>18938.206564009375</v>
      </c>
      <c r="W30" s="8">
        <v>16546.01967744172</v>
      </c>
      <c r="X30" s="8">
        <v>18362.908862817898</v>
      </c>
      <c r="Y30" s="8">
        <v>19157.771826774569</v>
      </c>
      <c r="Z30" s="8">
        <v>17039.256766882459</v>
      </c>
      <c r="AA30" s="8">
        <v>16694.342895250149</v>
      </c>
    </row>
    <row r="31" spans="1:27">
      <c r="A31" s="16" t="s">
        <v>22</v>
      </c>
      <c r="B31" s="16" t="s">
        <v>83</v>
      </c>
      <c r="C31" s="8">
        <v>317.64687989481803</v>
      </c>
      <c r="D31" s="8">
        <v>1119.73418536595</v>
      </c>
      <c r="E31" s="8">
        <v>1597.9197373078698</v>
      </c>
      <c r="F31" s="8">
        <v>4425.7194422754101</v>
      </c>
      <c r="G31" s="8">
        <v>4866.6518976364596</v>
      </c>
      <c r="H31" s="8">
        <v>4654.3751693573104</v>
      </c>
      <c r="I31" s="8">
        <v>4833.3172516026298</v>
      </c>
      <c r="J31" s="8">
        <v>4777.7116793347304</v>
      </c>
      <c r="K31" s="8">
        <v>4686.0306686883296</v>
      </c>
      <c r="L31" s="8">
        <v>4785.3231265452796</v>
      </c>
      <c r="M31" s="8">
        <v>4874.9045129055203</v>
      </c>
      <c r="N31" s="8">
        <v>4811.10472135495</v>
      </c>
      <c r="O31" s="8">
        <v>4870.7294144100497</v>
      </c>
      <c r="P31" s="8">
        <v>4826.55315822178</v>
      </c>
      <c r="Q31" s="8">
        <v>4599.4787515361804</v>
      </c>
      <c r="R31" s="8">
        <v>4738.3990247787397</v>
      </c>
      <c r="S31" s="8">
        <v>4598.1697774143095</v>
      </c>
      <c r="T31" s="8">
        <v>4559.0192258286806</v>
      </c>
      <c r="U31" s="8">
        <v>4778.3354252229201</v>
      </c>
      <c r="V31" s="8">
        <v>4712.6726366590101</v>
      </c>
      <c r="W31" s="8">
        <v>4175.5673510916195</v>
      </c>
      <c r="X31" s="8">
        <v>3755.90151839791</v>
      </c>
      <c r="Y31" s="8">
        <v>3205.7426787047502</v>
      </c>
      <c r="Z31" s="8">
        <v>260.03105540959996</v>
      </c>
      <c r="AA31" s="8">
        <v>435.51529806424998</v>
      </c>
    </row>
    <row r="32" spans="1:27">
      <c r="A32" s="16" t="s">
        <v>22</v>
      </c>
      <c r="B32" s="16" t="s">
        <v>192</v>
      </c>
      <c r="C32" s="8">
        <v>431.66597999999999</v>
      </c>
      <c r="D32" s="8">
        <v>450.29026999999996</v>
      </c>
      <c r="E32" s="8">
        <v>453.49442183429898</v>
      </c>
      <c r="F32" s="8">
        <v>1113.8541953578558</v>
      </c>
      <c r="G32" s="8">
        <v>4282.5964187207337</v>
      </c>
      <c r="H32" s="8">
        <v>4149.2402606801597</v>
      </c>
      <c r="I32" s="8">
        <v>4705.0188135417638</v>
      </c>
      <c r="J32" s="8">
        <v>4760.5313895477639</v>
      </c>
      <c r="K32" s="8">
        <v>4487.4703686897828</v>
      </c>
      <c r="L32" s="8">
        <v>4690.3312408103993</v>
      </c>
      <c r="M32" s="8">
        <v>4855.19293189571</v>
      </c>
      <c r="N32" s="8">
        <v>5133.934587703232</v>
      </c>
      <c r="O32" s="8">
        <v>4463.0719292707172</v>
      </c>
      <c r="P32" s="8">
        <v>4794.9532286610738</v>
      </c>
      <c r="Q32" s="8">
        <v>4153.9357167783419</v>
      </c>
      <c r="R32" s="8">
        <v>4596.3067493466588</v>
      </c>
      <c r="S32" s="8">
        <v>4262.0978887744968</v>
      </c>
      <c r="T32" s="8">
        <v>4291.1724505095417</v>
      </c>
      <c r="U32" s="8">
        <v>4968.9477499315481</v>
      </c>
      <c r="V32" s="8">
        <v>4798.9826132474054</v>
      </c>
      <c r="W32" s="8">
        <v>4309.8606408704536</v>
      </c>
      <c r="X32" s="8">
        <v>4004.9919117869299</v>
      </c>
      <c r="Y32" s="8">
        <v>3948.468968274884</v>
      </c>
      <c r="Z32" s="8">
        <v>4114.7632238859751</v>
      </c>
      <c r="AA32" s="8">
        <v>4402.907469453371</v>
      </c>
    </row>
    <row r="33" spans="1:27">
      <c r="A33" s="16" t="s">
        <v>22</v>
      </c>
      <c r="B33" s="16" t="s">
        <v>15</v>
      </c>
      <c r="C33" s="8">
        <v>79.201089999999994</v>
      </c>
      <c r="D33" s="8">
        <v>91.064459999999997</v>
      </c>
      <c r="E33" s="8">
        <v>99.507000000000005</v>
      </c>
      <c r="F33" s="8">
        <v>96.808130000000006</v>
      </c>
      <c r="G33" s="8">
        <v>133.247568</v>
      </c>
      <c r="H33" s="8">
        <v>180.71218499999998</v>
      </c>
      <c r="I33" s="8">
        <v>238.83578</v>
      </c>
      <c r="J33" s="8">
        <v>308.105346</v>
      </c>
      <c r="K33" s="8">
        <v>374.82263</v>
      </c>
      <c r="L33" s="8">
        <v>471.42536999999993</v>
      </c>
      <c r="M33" s="8">
        <v>576.04429000000005</v>
      </c>
      <c r="N33" s="8">
        <v>702.69494999999995</v>
      </c>
      <c r="O33" s="8">
        <v>838.49351000000001</v>
      </c>
      <c r="P33" s="8">
        <v>986.48900000000003</v>
      </c>
      <c r="Q33" s="8">
        <v>1119.4472799999999</v>
      </c>
      <c r="R33" s="8">
        <v>1314.2130300000001</v>
      </c>
      <c r="S33" s="8">
        <v>1489.58395</v>
      </c>
      <c r="T33" s="8">
        <v>1677.0442700000001</v>
      </c>
      <c r="U33" s="8">
        <v>1947.5887399999999</v>
      </c>
      <c r="V33" s="8">
        <v>2167.9141600000003</v>
      </c>
      <c r="W33" s="8">
        <v>2303.7889500000001</v>
      </c>
      <c r="X33" s="8">
        <v>2660.5559000000003</v>
      </c>
      <c r="Y33" s="8">
        <v>2833.6179699999998</v>
      </c>
      <c r="Z33" s="8">
        <v>3015.51764</v>
      </c>
      <c r="AA33" s="8">
        <v>3193.2628799999998</v>
      </c>
    </row>
    <row r="34" spans="1:27">
      <c r="A34" s="16" t="s">
        <v>22</v>
      </c>
      <c r="B34" s="16" t="s">
        <v>6</v>
      </c>
      <c r="C34" s="8">
        <v>3.6431978073999998E-6</v>
      </c>
      <c r="D34" s="8">
        <v>0.70993183201300025</v>
      </c>
      <c r="E34" s="8">
        <v>4.406976152899999E-6</v>
      </c>
      <c r="F34" s="8">
        <v>132.46421303449998</v>
      </c>
      <c r="G34" s="8">
        <v>5.2087456880000012E-6</v>
      </c>
      <c r="H34" s="8">
        <v>5.6791275409999994E-6</v>
      </c>
      <c r="I34" s="8">
        <v>1.099056003464</v>
      </c>
      <c r="J34" s="8">
        <v>6.7118494660000003E-6</v>
      </c>
      <c r="K34" s="8">
        <v>6.3206141069999997E-6</v>
      </c>
      <c r="L34" s="8">
        <v>6.3838106930000012E-6</v>
      </c>
      <c r="M34" s="8">
        <v>7.1468994149999994E-6</v>
      </c>
      <c r="N34" s="8">
        <v>8.1559582569999992E-6</v>
      </c>
      <c r="O34" s="8">
        <v>9.0012672849999995E-6</v>
      </c>
      <c r="P34" s="8">
        <v>9.5009797699124002E-2</v>
      </c>
      <c r="Q34" s="8">
        <v>1.0996195474000001E-5</v>
      </c>
      <c r="R34" s="8">
        <v>1.2393351594678612</v>
      </c>
      <c r="S34" s="8">
        <v>0.42241795131078202</v>
      </c>
      <c r="T34" s="8">
        <v>0.50830693335100097</v>
      </c>
      <c r="U34" s="8">
        <v>0.91701538485319767</v>
      </c>
      <c r="V34" s="8">
        <v>3.7019034271184997E-2</v>
      </c>
      <c r="W34" s="8">
        <v>0.53102091320056288</v>
      </c>
      <c r="X34" s="8">
        <v>0.23514342890976503</v>
      </c>
      <c r="Y34" s="8">
        <v>2.2210210924701284</v>
      </c>
      <c r="Z34" s="8">
        <v>0.24302308918666199</v>
      </c>
      <c r="AA34" s="8">
        <v>0.55702789467224212</v>
      </c>
    </row>
    <row r="35" spans="1:27">
      <c r="A35" s="77" t="s">
        <v>82</v>
      </c>
      <c r="B35" s="77"/>
      <c r="C35" s="67">
        <v>60611.176657467673</v>
      </c>
      <c r="D35" s="67">
        <v>60324.39603133018</v>
      </c>
      <c r="E35" s="67">
        <v>65291.581142169067</v>
      </c>
      <c r="F35" s="67">
        <v>55422.169473769813</v>
      </c>
      <c r="G35" s="67">
        <v>61020.83969141663</v>
      </c>
      <c r="H35" s="67">
        <v>60144.247025595811</v>
      </c>
      <c r="I35" s="67">
        <v>63280.293927964303</v>
      </c>
      <c r="J35" s="67">
        <v>62074.929719752799</v>
      </c>
      <c r="K35" s="67">
        <v>58502.702099986032</v>
      </c>
      <c r="L35" s="67">
        <v>59380.487914903548</v>
      </c>
      <c r="M35" s="67">
        <v>60513.281637716755</v>
      </c>
      <c r="N35" s="67">
        <v>61168.836102886817</v>
      </c>
      <c r="O35" s="67">
        <v>58410.746809680793</v>
      </c>
      <c r="P35" s="67">
        <v>60913.04530260733</v>
      </c>
      <c r="Q35" s="67">
        <v>53815.157129556501</v>
      </c>
      <c r="R35" s="67">
        <v>55531.627446595776</v>
      </c>
      <c r="S35" s="67">
        <v>55901.147034301583</v>
      </c>
      <c r="T35" s="67">
        <v>56331.841455653128</v>
      </c>
      <c r="U35" s="67">
        <v>62398.395018979027</v>
      </c>
      <c r="V35" s="67">
        <v>64376.09102684573</v>
      </c>
      <c r="W35" s="67">
        <v>66495.078600235138</v>
      </c>
      <c r="X35" s="67">
        <v>66747.876983559821</v>
      </c>
      <c r="Y35" s="67">
        <v>68021.755029417109</v>
      </c>
      <c r="Z35" s="67">
        <v>62552.253517650999</v>
      </c>
      <c r="AA35" s="67">
        <v>64831.051866675203</v>
      </c>
    </row>
    <row r="36" spans="1:27">
      <c r="A36" s="19"/>
      <c r="B36" s="19"/>
    </row>
    <row r="37" spans="1:27">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87</v>
      </c>
      <c r="X37" s="7" t="s">
        <v>88</v>
      </c>
      <c r="Y37" s="7" t="s">
        <v>91</v>
      </c>
      <c r="Z37" s="7" t="s">
        <v>92</v>
      </c>
      <c r="AA37" s="7" t="s">
        <v>215</v>
      </c>
    </row>
    <row r="38" spans="1:27">
      <c r="A38" s="16" t="s">
        <v>23</v>
      </c>
      <c r="B38" s="16" t="s">
        <v>1</v>
      </c>
      <c r="C38" s="8">
        <v>38709.038850000004</v>
      </c>
      <c r="D38" s="8">
        <v>39356.420700000002</v>
      </c>
      <c r="E38" s="8">
        <v>39123.569149999996</v>
      </c>
      <c r="F38" s="8">
        <v>11149.594234001956</v>
      </c>
      <c r="G38" s="8">
        <v>13392.300274223982</v>
      </c>
      <c r="H38" s="8">
        <v>13723.656769771465</v>
      </c>
      <c r="I38" s="8">
        <v>14045.007223703629</v>
      </c>
      <c r="J38" s="8">
        <v>13608.291616060582</v>
      </c>
      <c r="K38" s="8">
        <v>12050.430725154578</v>
      </c>
      <c r="L38" s="8">
        <v>11387.776343973343</v>
      </c>
      <c r="M38" s="8">
        <v>11557.221982831339</v>
      </c>
      <c r="N38" s="8">
        <v>14240.578555300319</v>
      </c>
      <c r="O38" s="8">
        <v>12853.679279527261</v>
      </c>
      <c r="P38" s="8">
        <v>12670.522266892371</v>
      </c>
      <c r="Q38" s="8">
        <v>13650.61325381578</v>
      </c>
      <c r="R38" s="8">
        <v>13550.172141729072</v>
      </c>
      <c r="S38" s="8">
        <v>10176.296976118909</v>
      </c>
      <c r="T38" s="8">
        <v>10206.107767091462</v>
      </c>
      <c r="U38" s="8">
        <v>9208.0662329663592</v>
      </c>
      <c r="V38" s="8">
        <v>10199.1644</v>
      </c>
      <c r="W38" s="8">
        <v>10061.113799999999</v>
      </c>
      <c r="X38" s="8">
        <v>8539.2553000000007</v>
      </c>
      <c r="Y38" s="8">
        <v>8351.5530999999992</v>
      </c>
      <c r="Z38" s="8">
        <v>9220.4097000000002</v>
      </c>
      <c r="AA38" s="8">
        <v>9413.9483</v>
      </c>
    </row>
    <row r="39" spans="1:27">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7</v>
      </c>
      <c r="C40" s="8">
        <v>911.22538036718504</v>
      </c>
      <c r="D40" s="8">
        <v>970.89444346679909</v>
      </c>
      <c r="E40" s="8">
        <v>1744.9587068856558</v>
      </c>
      <c r="F40" s="8">
        <v>3362.7259907115586</v>
      </c>
      <c r="G40" s="8">
        <v>2589.1744278107703</v>
      </c>
      <c r="H40" s="8">
        <v>2906.2075062957701</v>
      </c>
      <c r="I40" s="8">
        <v>2445.2085803187988</v>
      </c>
      <c r="J40" s="8">
        <v>3403.264781374588</v>
      </c>
      <c r="K40" s="8">
        <v>2133.6867705060222</v>
      </c>
      <c r="L40" s="8">
        <v>1455.37489326996</v>
      </c>
      <c r="M40" s="8">
        <v>1839.0372934394941</v>
      </c>
      <c r="N40" s="8">
        <v>2377.7420073997901</v>
      </c>
      <c r="O40" s="8">
        <v>3044.581628270616</v>
      </c>
      <c r="P40" s="8">
        <v>2827.5533340955799</v>
      </c>
      <c r="Q40" s="8">
        <v>3102.7030684335032</v>
      </c>
      <c r="R40" s="8">
        <v>3350.52273807336</v>
      </c>
      <c r="S40" s="8">
        <v>4263.5441762891596</v>
      </c>
      <c r="T40" s="8">
        <v>4452.5121571288009</v>
      </c>
      <c r="U40" s="8">
        <v>3487.3342615481001</v>
      </c>
      <c r="V40" s="8">
        <v>2013.4091038175402</v>
      </c>
      <c r="W40" s="8">
        <v>6106.9955</v>
      </c>
      <c r="X40" s="8">
        <v>6113.6455999999998</v>
      </c>
      <c r="Y40" s="8">
        <v>5886.4064999999991</v>
      </c>
      <c r="Z40" s="8">
        <v>5909.6891999999998</v>
      </c>
      <c r="AA40" s="8">
        <v>4846.7839999999997</v>
      </c>
    </row>
    <row r="41" spans="1:27">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23</v>
      </c>
      <c r="B42" s="16" t="s">
        <v>4</v>
      </c>
      <c r="C42" s="8">
        <v>6.0497437294847014</v>
      </c>
      <c r="D42" s="8">
        <v>10.444067072886998</v>
      </c>
      <c r="E42" s="8">
        <v>38.736293566841297</v>
      </c>
      <c r="F42" s="8">
        <v>635.13401057642125</v>
      </c>
      <c r="G42" s="8">
        <v>16.0340549039677</v>
      </c>
      <c r="H42" s="8">
        <v>33.263432101526206</v>
      </c>
      <c r="I42" s="8">
        <v>84.128060750922501</v>
      </c>
      <c r="J42" s="8">
        <v>43.913274575659592</v>
      </c>
      <c r="K42" s="8">
        <v>12.773980387686503</v>
      </c>
      <c r="L42" s="8">
        <v>50.7918890578595</v>
      </c>
      <c r="M42" s="8">
        <v>125.71139616755652</v>
      </c>
      <c r="N42" s="8">
        <v>376.40426252511099</v>
      </c>
      <c r="O42" s="8">
        <v>482.85537148678469</v>
      </c>
      <c r="P42" s="8">
        <v>819.47723110873449</v>
      </c>
      <c r="Q42" s="8">
        <v>1063.8657922761308</v>
      </c>
      <c r="R42" s="8">
        <v>1090.8364143360823</v>
      </c>
      <c r="S42" s="8">
        <v>2597.9248052097969</v>
      </c>
      <c r="T42" s="8">
        <v>2897.3454409757533</v>
      </c>
      <c r="U42" s="8">
        <v>2239.9782506147931</v>
      </c>
      <c r="V42" s="8">
        <v>2900.7976083967619</v>
      </c>
      <c r="W42" s="8">
        <v>1656.4902896338181</v>
      </c>
      <c r="X42" s="8">
        <v>2067.8667808461987</v>
      </c>
      <c r="Y42" s="8">
        <v>1813.9372519267133</v>
      </c>
      <c r="Z42" s="8">
        <v>807.56348281829298</v>
      </c>
      <c r="AA42" s="8">
        <v>54.046450816286502</v>
      </c>
    </row>
    <row r="43" spans="1:27">
      <c r="A43" s="16" t="s">
        <v>23</v>
      </c>
      <c r="B43" s="16" t="s">
        <v>2</v>
      </c>
      <c r="C43" s="8">
        <v>683.51366000000007</v>
      </c>
      <c r="D43" s="8">
        <v>653.65308000000005</v>
      </c>
      <c r="E43" s="8">
        <v>682.52182000000005</v>
      </c>
      <c r="F43" s="8">
        <v>670.95726000000002</v>
      </c>
      <c r="G43" s="8">
        <v>672.10082999999997</v>
      </c>
      <c r="H43" s="8">
        <v>677.13696000000004</v>
      </c>
      <c r="I43" s="8">
        <v>628.15868999999998</v>
      </c>
      <c r="J43" s="8">
        <v>693.22890000000007</v>
      </c>
      <c r="K43" s="8">
        <v>636.25247000000002</v>
      </c>
      <c r="L43" s="8">
        <v>632.77377999999999</v>
      </c>
      <c r="M43" s="8">
        <v>653.63121000000001</v>
      </c>
      <c r="N43" s="8">
        <v>222.34595999999999</v>
      </c>
      <c r="O43" s="8">
        <v>211.52312000000001</v>
      </c>
      <c r="P43" s="8">
        <v>200.87755000000001</v>
      </c>
      <c r="Q43" s="8">
        <v>202.53639999999999</v>
      </c>
      <c r="R43" s="8">
        <v>219.14644999999999</v>
      </c>
      <c r="S43" s="8">
        <v>6.5610840000000004E-2</v>
      </c>
      <c r="T43" s="8">
        <v>6.5610810000000006E-2</v>
      </c>
      <c r="U43" s="8">
        <v>2.1633670000000001E-7</v>
      </c>
      <c r="V43" s="8">
        <v>2.1510858999999999E-7</v>
      </c>
      <c r="W43" s="8">
        <v>0.19683202</v>
      </c>
      <c r="X43" s="8">
        <v>2.1632668000000001E-7</v>
      </c>
      <c r="Y43" s="8">
        <v>0.62804203999999997</v>
      </c>
      <c r="Z43" s="8">
        <v>2.4349706000000001E-7</v>
      </c>
      <c r="AA43" s="8">
        <v>7.7682040000000001E-7</v>
      </c>
    </row>
    <row r="44" spans="1:27">
      <c r="A44" s="16" t="s">
        <v>23</v>
      </c>
      <c r="B44" s="16" t="s">
        <v>90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23</v>
      </c>
      <c r="B45" s="16" t="s">
        <v>9</v>
      </c>
      <c r="C45" s="8">
        <v>7180.8243496152627</v>
      </c>
      <c r="D45" s="8">
        <v>7470.4271714762144</v>
      </c>
      <c r="E45" s="8">
        <v>8369.714549189257</v>
      </c>
      <c r="F45" s="8">
        <v>21842.392001147298</v>
      </c>
      <c r="G45" s="8">
        <v>23565.06138243082</v>
      </c>
      <c r="H45" s="8">
        <v>23007.313787146071</v>
      </c>
      <c r="I45" s="8">
        <v>23876.602925780324</v>
      </c>
      <c r="J45" s="8">
        <v>22456.184784526329</v>
      </c>
      <c r="K45" s="8">
        <v>21521.706746834017</v>
      </c>
      <c r="L45" s="8">
        <v>21799.767486921846</v>
      </c>
      <c r="M45" s="8">
        <v>21840.049455841938</v>
      </c>
      <c r="N45" s="8">
        <v>22620.850334949806</v>
      </c>
      <c r="O45" s="8">
        <v>22225.243829441551</v>
      </c>
      <c r="P45" s="8">
        <v>22543.939439799546</v>
      </c>
      <c r="Q45" s="8">
        <v>22061.136086743682</v>
      </c>
      <c r="R45" s="8">
        <v>22911.995250389253</v>
      </c>
      <c r="S45" s="8">
        <v>21944.06132642231</v>
      </c>
      <c r="T45" s="8">
        <v>22121.369179981932</v>
      </c>
      <c r="U45" s="8">
        <v>21367.123897724745</v>
      </c>
      <c r="V45" s="8">
        <v>21137.341601447075</v>
      </c>
      <c r="W45" s="8">
        <v>23246.488155119496</v>
      </c>
      <c r="X45" s="8">
        <v>22790.140544182606</v>
      </c>
      <c r="Y45" s="8">
        <v>22243.018763367909</v>
      </c>
      <c r="Z45" s="8">
        <v>25023.571097284788</v>
      </c>
      <c r="AA45" s="8">
        <v>28750.739393749795</v>
      </c>
    </row>
    <row r="46" spans="1:27">
      <c r="A46" s="16" t="s">
        <v>23</v>
      </c>
      <c r="B46" s="16" t="s">
        <v>8</v>
      </c>
      <c r="C46" s="8">
        <v>7094.9507089391491</v>
      </c>
      <c r="D46" s="8">
        <v>7266.8645617475167</v>
      </c>
      <c r="E46" s="8">
        <v>6437.300967625205</v>
      </c>
      <c r="F46" s="8">
        <v>9606.8070015651665</v>
      </c>
      <c r="G46" s="8">
        <v>12229.763861375901</v>
      </c>
      <c r="H46" s="8">
        <v>12775.614229391163</v>
      </c>
      <c r="I46" s="8">
        <v>12702.186943538871</v>
      </c>
      <c r="J46" s="8">
        <v>14252.143371095684</v>
      </c>
      <c r="K46" s="8">
        <v>20543.036105245857</v>
      </c>
      <c r="L46" s="8">
        <v>20004.249160038366</v>
      </c>
      <c r="M46" s="8">
        <v>20483.498085911182</v>
      </c>
      <c r="N46" s="8">
        <v>18695.22086651226</v>
      </c>
      <c r="O46" s="8">
        <v>19692.693764371845</v>
      </c>
      <c r="P46" s="8">
        <v>19243.569216981919</v>
      </c>
      <c r="Q46" s="8">
        <v>20591.957655583039</v>
      </c>
      <c r="R46" s="8">
        <v>22219.551873850774</v>
      </c>
      <c r="S46" s="8">
        <v>23105.162394544182</v>
      </c>
      <c r="T46" s="8">
        <v>23819.47027162525</v>
      </c>
      <c r="U46" s="8">
        <v>23757.836478140598</v>
      </c>
      <c r="V46" s="8">
        <v>23997.742058239772</v>
      </c>
      <c r="W46" s="8">
        <v>19686.952098558821</v>
      </c>
      <c r="X46" s="8">
        <v>22116.899224399938</v>
      </c>
      <c r="Y46" s="8">
        <v>25551.519802811959</v>
      </c>
      <c r="Z46" s="8">
        <v>25507.610793127264</v>
      </c>
      <c r="AA46" s="8">
        <v>27340.654590369693</v>
      </c>
    </row>
    <row r="47" spans="1:27">
      <c r="A47" s="16" t="s">
        <v>23</v>
      </c>
      <c r="B47" s="16" t="s">
        <v>83</v>
      </c>
      <c r="C47" s="8">
        <v>162.30008515078296</v>
      </c>
      <c r="D47" s="8">
        <v>168.28444022547004</v>
      </c>
      <c r="E47" s="8">
        <v>172.85111264145996</v>
      </c>
      <c r="F47" s="8">
        <v>1528.4974626029</v>
      </c>
      <c r="G47" s="8">
        <v>1564.4413946883799</v>
      </c>
      <c r="H47" s="8">
        <v>1538.7919881826799</v>
      </c>
      <c r="I47" s="8">
        <v>1604.27379767568</v>
      </c>
      <c r="J47" s="8">
        <v>1594.30416574829</v>
      </c>
      <c r="K47" s="8">
        <v>1583.8953599046999</v>
      </c>
      <c r="L47" s="8">
        <v>1597.3517082744499</v>
      </c>
      <c r="M47" s="8">
        <v>1607.1729732726399</v>
      </c>
      <c r="N47" s="8">
        <v>1589.48734314695</v>
      </c>
      <c r="O47" s="8">
        <v>1614.08976766516</v>
      </c>
      <c r="P47" s="8">
        <v>1594.37132275675</v>
      </c>
      <c r="Q47" s="8">
        <v>1574.11964646249</v>
      </c>
      <c r="R47" s="8">
        <v>3253.70134862445</v>
      </c>
      <c r="S47" s="8">
        <v>3276.70552730587</v>
      </c>
      <c r="T47" s="8">
        <v>3349.1308632310902</v>
      </c>
      <c r="U47" s="8">
        <v>3416.28033666586</v>
      </c>
      <c r="V47" s="8">
        <v>3389.6478882471501</v>
      </c>
      <c r="W47" s="8">
        <v>4160.1630701636996</v>
      </c>
      <c r="X47" s="8">
        <v>4346.5398669610004</v>
      </c>
      <c r="Y47" s="8">
        <v>5962.3605812968399</v>
      </c>
      <c r="Z47" s="8">
        <v>4587.5262949002999</v>
      </c>
      <c r="AA47" s="8">
        <v>6636.3161305203603</v>
      </c>
    </row>
    <row r="48" spans="1:27">
      <c r="A48" s="16" t="s">
        <v>23</v>
      </c>
      <c r="B48" s="16" t="s">
        <v>192</v>
      </c>
      <c r="C48" s="8">
        <v>741.91615814781903</v>
      </c>
      <c r="D48" s="8">
        <v>743.75306952724202</v>
      </c>
      <c r="E48" s="8">
        <v>672.36988184178608</v>
      </c>
      <c r="F48" s="8">
        <v>666.59586159485207</v>
      </c>
      <c r="G48" s="8">
        <v>5297.6111891161145</v>
      </c>
      <c r="H48" s="8">
        <v>4870.8040112565941</v>
      </c>
      <c r="I48" s="8">
        <v>5555.0949977726241</v>
      </c>
      <c r="J48" s="8">
        <v>5649.1336341127571</v>
      </c>
      <c r="K48" s="8">
        <v>6171.5417705445534</v>
      </c>
      <c r="L48" s="8">
        <v>6111.8629891855835</v>
      </c>
      <c r="M48" s="8">
        <v>6165.5775801144946</v>
      </c>
      <c r="N48" s="8">
        <v>6013.0773091667115</v>
      </c>
      <c r="O48" s="8">
        <v>6080.4627745561411</v>
      </c>
      <c r="P48" s="8">
        <v>6121.4526526287482</v>
      </c>
      <c r="Q48" s="8">
        <v>5961.0540313060756</v>
      </c>
      <c r="R48" s="8">
        <v>5974.6476032071432</v>
      </c>
      <c r="S48" s="8">
        <v>5838.6023807356332</v>
      </c>
      <c r="T48" s="8">
        <v>5818.8911113861068</v>
      </c>
      <c r="U48" s="8">
        <v>5944.02157017221</v>
      </c>
      <c r="V48" s="8">
        <v>5877.9660080639833</v>
      </c>
      <c r="W48" s="8">
        <v>5093.7934555410193</v>
      </c>
      <c r="X48" s="8">
        <v>5500.5837947755672</v>
      </c>
      <c r="Y48" s="8">
        <v>5351.7631578287528</v>
      </c>
      <c r="Z48" s="8">
        <v>5585.3034070575604</v>
      </c>
      <c r="AA48" s="8">
        <v>5620.2355070764834</v>
      </c>
    </row>
    <row r="49" spans="1:27">
      <c r="A49" s="16" t="s">
        <v>23</v>
      </c>
      <c r="B49" s="16" t="s">
        <v>15</v>
      </c>
      <c r="C49" s="8">
        <v>29.974651000000001</v>
      </c>
      <c r="D49" s="8">
        <v>38.769447</v>
      </c>
      <c r="E49" s="8">
        <v>47.365177000000003</v>
      </c>
      <c r="F49" s="8">
        <v>49.422066000000001</v>
      </c>
      <c r="G49" s="8">
        <v>77.894688000000002</v>
      </c>
      <c r="H49" s="8">
        <v>113.31437</v>
      </c>
      <c r="I49" s="8">
        <v>159.74757600000001</v>
      </c>
      <c r="J49" s="8">
        <v>208.81394999999998</v>
      </c>
      <c r="K49" s="8">
        <v>261.84587399999998</v>
      </c>
      <c r="L49" s="8">
        <v>333.40874600000001</v>
      </c>
      <c r="M49" s="8">
        <v>412.77661000000001</v>
      </c>
      <c r="N49" s="8">
        <v>498.15539000000001</v>
      </c>
      <c r="O49" s="8">
        <v>598.02078000000006</v>
      </c>
      <c r="P49" s="8">
        <v>701.11990500000002</v>
      </c>
      <c r="Q49" s="8">
        <v>814.52824999999996</v>
      </c>
      <c r="R49" s="8">
        <v>956.50036999999998</v>
      </c>
      <c r="S49" s="8">
        <v>1094.1226199999999</v>
      </c>
      <c r="T49" s="8">
        <v>1246.06105</v>
      </c>
      <c r="U49" s="8">
        <v>1415.7316599999999</v>
      </c>
      <c r="V49" s="8">
        <v>1584.3862700000002</v>
      </c>
      <c r="W49" s="8">
        <v>1748.7985800000001</v>
      </c>
      <c r="X49" s="8">
        <v>1966.73299</v>
      </c>
      <c r="Y49" s="8">
        <v>2154.2494499999998</v>
      </c>
      <c r="Z49" s="8">
        <v>2356.8151000000003</v>
      </c>
      <c r="AA49" s="8">
        <v>2482.1590799999999</v>
      </c>
    </row>
    <row r="50" spans="1:27">
      <c r="A50" s="16" t="s">
        <v>23</v>
      </c>
      <c r="B50" s="16" t="s">
        <v>6</v>
      </c>
      <c r="C50" s="8">
        <v>3.5900934399999996E-6</v>
      </c>
      <c r="D50" s="8">
        <v>3.8473344869999998E-6</v>
      </c>
      <c r="E50" s="8">
        <v>0.40718179069999993</v>
      </c>
      <c r="F50" s="8">
        <v>422.01404012</v>
      </c>
      <c r="G50" s="8">
        <v>4.8831785099999994E-6</v>
      </c>
      <c r="H50" s="8">
        <v>5.2502884719999992E-6</v>
      </c>
      <c r="I50" s="8">
        <v>0.30400561638930002</v>
      </c>
      <c r="J50" s="8">
        <v>0.19937920976767601</v>
      </c>
      <c r="K50" s="8">
        <v>7.6006163414698999E-2</v>
      </c>
      <c r="L50" s="8">
        <v>6.3699381799999998E-6</v>
      </c>
      <c r="M50" s="8">
        <v>7.0521379600000003E-6</v>
      </c>
      <c r="N50" s="8">
        <v>0.51818952600000001</v>
      </c>
      <c r="O50" s="8">
        <v>8.725212885E-6</v>
      </c>
      <c r="P50" s="8">
        <v>0.72476482673388998</v>
      </c>
      <c r="Q50" s="8">
        <v>1.0332681893E-5</v>
      </c>
      <c r="R50" s="8">
        <v>2.8564245391065377</v>
      </c>
      <c r="S50" s="8">
        <v>0.38774178399999998</v>
      </c>
      <c r="T50" s="8">
        <v>1.69601611</v>
      </c>
      <c r="U50" s="8">
        <v>5.6451347120927196</v>
      </c>
      <c r="V50" s="8">
        <v>0.96158289433379585</v>
      </c>
      <c r="W50" s="8">
        <v>6.0061382399999994</v>
      </c>
      <c r="X50" s="8">
        <v>2.8881527240967801</v>
      </c>
      <c r="Y50" s="8">
        <v>21.978017756372559</v>
      </c>
      <c r="Z50" s="8">
        <v>15.587940043942659</v>
      </c>
      <c r="AA50" s="8">
        <v>11.4379579606164</v>
      </c>
    </row>
    <row r="51" spans="1:27">
      <c r="A51" s="77" t="s">
        <v>82</v>
      </c>
      <c r="B51" s="77"/>
      <c r="C51" s="67">
        <v>55519.793590539775</v>
      </c>
      <c r="D51" s="67">
        <v>56679.510984363478</v>
      </c>
      <c r="E51" s="67">
        <v>57289.794840540904</v>
      </c>
      <c r="F51" s="67">
        <v>49934.139928320154</v>
      </c>
      <c r="G51" s="67">
        <v>59404.382107433121</v>
      </c>
      <c r="H51" s="67">
        <v>59646.103059395558</v>
      </c>
      <c r="I51" s="67">
        <v>61100.712801157242</v>
      </c>
      <c r="J51" s="67">
        <v>61909.47785670367</v>
      </c>
      <c r="K51" s="67">
        <v>64915.24580874083</v>
      </c>
      <c r="L51" s="67">
        <v>63373.357003091347</v>
      </c>
      <c r="M51" s="67">
        <v>64684.676594630771</v>
      </c>
      <c r="N51" s="67">
        <v>66634.380218526945</v>
      </c>
      <c r="O51" s="67">
        <v>66803.150324044575</v>
      </c>
      <c r="P51" s="67">
        <v>66723.607684090384</v>
      </c>
      <c r="Q51" s="67">
        <v>69022.514194953372</v>
      </c>
      <c r="R51" s="67">
        <v>73529.930614749217</v>
      </c>
      <c r="S51" s="67">
        <v>72296.873559249856</v>
      </c>
      <c r="T51" s="67">
        <v>73912.649468340402</v>
      </c>
      <c r="U51" s="67">
        <v>70842.017822761089</v>
      </c>
      <c r="V51" s="67">
        <v>71101.41652132172</v>
      </c>
      <c r="W51" s="67">
        <v>71766.997919276851</v>
      </c>
      <c r="X51" s="67">
        <v>73444.552254105743</v>
      </c>
      <c r="Y51" s="67">
        <v>77337.414667028555</v>
      </c>
      <c r="Z51" s="67">
        <v>79014.077015475646</v>
      </c>
      <c r="AA51" s="67">
        <v>85156.321411270052</v>
      </c>
    </row>
    <row r="52" spans="1:27">
      <c r="A52" s="19"/>
      <c r="B52" s="19"/>
    </row>
    <row r="53" spans="1:27">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87</v>
      </c>
      <c r="X53" s="7" t="s">
        <v>88</v>
      </c>
      <c r="Y53" s="7" t="s">
        <v>91</v>
      </c>
      <c r="Z53" s="7" t="s">
        <v>92</v>
      </c>
      <c r="AA53" s="7" t="s">
        <v>215</v>
      </c>
    </row>
    <row r="54" spans="1:27">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24</v>
      </c>
      <c r="B55" s="16" t="s">
        <v>11</v>
      </c>
      <c r="C55" s="8">
        <v>26242.231299999999</v>
      </c>
      <c r="D55" s="8">
        <v>27161.184600000001</v>
      </c>
      <c r="E55" s="8">
        <v>19273.916799999999</v>
      </c>
      <c r="F55" s="8">
        <v>6200.915145297301</v>
      </c>
      <c r="G55" s="8">
        <v>6524.475371846559</v>
      </c>
      <c r="H55" s="8">
        <v>6642.855719015276</v>
      </c>
      <c r="I55" s="8">
        <v>5927.6489204890759</v>
      </c>
      <c r="J55" s="8">
        <v>7297.8919991778303</v>
      </c>
      <c r="K55" s="8">
        <v>6925.4080848109597</v>
      </c>
      <c r="L55" s="8">
        <v>6299.2119999999995</v>
      </c>
      <c r="M55" s="8">
        <v>6430.2404999999999</v>
      </c>
      <c r="N55" s="8">
        <v>6788.7435999999998</v>
      </c>
      <c r="O55" s="8">
        <v>5089.2072000000007</v>
      </c>
      <c r="P55" s="8">
        <v>3969.2115000000003</v>
      </c>
      <c r="Q55" s="8">
        <v>6253.8370999999997</v>
      </c>
      <c r="R55" s="8">
        <v>6561.7021000000004</v>
      </c>
      <c r="S55" s="8">
        <v>6601.9526000000005</v>
      </c>
      <c r="T55" s="8">
        <v>6864.4036999999998</v>
      </c>
      <c r="U55" s="8">
        <v>6477.2626999999993</v>
      </c>
      <c r="V55" s="8">
        <v>6120.2363000000005</v>
      </c>
      <c r="W55" s="8">
        <v>6689.5547999999999</v>
      </c>
      <c r="X55" s="8">
        <v>0</v>
      </c>
      <c r="Y55" s="8">
        <v>0</v>
      </c>
      <c r="Z55" s="8">
        <v>0</v>
      </c>
      <c r="AA55" s="8">
        <v>0</v>
      </c>
    </row>
    <row r="56" spans="1:27">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24</v>
      </c>
      <c r="B57" s="16" t="s">
        <v>12</v>
      </c>
      <c r="C57" s="8">
        <v>52.841183000000001</v>
      </c>
      <c r="D57" s="8">
        <v>20.311304</v>
      </c>
      <c r="E57" s="8">
        <v>125.830444</v>
      </c>
      <c r="F57" s="8">
        <v>145.98051000000001</v>
      </c>
      <c r="G57" s="8">
        <v>678.39813000000004</v>
      </c>
      <c r="H57" s="8">
        <v>328.25792999999999</v>
      </c>
      <c r="I57" s="8">
        <v>1158.0658000000001</v>
      </c>
      <c r="J57" s="8">
        <v>614.34124999999995</v>
      </c>
      <c r="K57" s="8">
        <v>179.45385999999999</v>
      </c>
      <c r="L57" s="8">
        <v>62.850276999999998</v>
      </c>
      <c r="M57" s="8">
        <v>93.673835999999994</v>
      </c>
      <c r="N57" s="8">
        <v>177.37165999999999</v>
      </c>
      <c r="O57" s="8">
        <v>251.34389999999999</v>
      </c>
      <c r="P57" s="8">
        <v>0</v>
      </c>
      <c r="Q57" s="8">
        <v>0</v>
      </c>
      <c r="R57" s="8">
        <v>0</v>
      </c>
      <c r="S57" s="8">
        <v>0</v>
      </c>
      <c r="T57" s="8">
        <v>0</v>
      </c>
      <c r="U57" s="8">
        <v>0</v>
      </c>
      <c r="V57" s="8">
        <v>0</v>
      </c>
      <c r="W57" s="8">
        <v>0</v>
      </c>
      <c r="X57" s="8">
        <v>0</v>
      </c>
      <c r="Y57" s="8">
        <v>0</v>
      </c>
      <c r="Z57" s="8">
        <v>0</v>
      </c>
      <c r="AA57" s="8">
        <v>0</v>
      </c>
    </row>
    <row r="58" spans="1:27">
      <c r="A58" s="16" t="s">
        <v>24</v>
      </c>
      <c r="B58" s="16" t="s">
        <v>4</v>
      </c>
      <c r="C58" s="8">
        <v>58.693640673735402</v>
      </c>
      <c r="D58" s="8">
        <v>11.737971308895702</v>
      </c>
      <c r="E58" s="8">
        <v>96.512606470852404</v>
      </c>
      <c r="F58" s="8">
        <v>1126.6792071197565</v>
      </c>
      <c r="G58" s="8">
        <v>510.696765140774</v>
      </c>
      <c r="H58" s="8">
        <v>416.89812465669547</v>
      </c>
      <c r="I58" s="8">
        <v>1200.2669405066681</v>
      </c>
      <c r="J58" s="8">
        <v>378.01106142191202</v>
      </c>
      <c r="K58" s="8">
        <v>163.04301356423329</v>
      </c>
      <c r="L58" s="8">
        <v>86.598851609806388</v>
      </c>
      <c r="M58" s="8">
        <v>89.589308358045088</v>
      </c>
      <c r="N58" s="8">
        <v>358.62282410813197</v>
      </c>
      <c r="O58" s="8">
        <v>321.13211037626201</v>
      </c>
      <c r="P58" s="8">
        <v>554.68883201053995</v>
      </c>
      <c r="Q58" s="8">
        <v>421.83368260131004</v>
      </c>
      <c r="R58" s="8">
        <v>975.41829757206312</v>
      </c>
      <c r="S58" s="8">
        <v>545.43151481650807</v>
      </c>
      <c r="T58" s="8">
        <v>1756.3625181762372</v>
      </c>
      <c r="U58" s="8">
        <v>1239.704223113898</v>
      </c>
      <c r="V58" s="8">
        <v>2178.1422959403358</v>
      </c>
      <c r="W58" s="8">
        <v>1997.2880911246398</v>
      </c>
      <c r="X58" s="8">
        <v>2957.013879387403</v>
      </c>
      <c r="Y58" s="8">
        <v>4133.6586791153204</v>
      </c>
      <c r="Z58" s="8">
        <v>4382.0435935211653</v>
      </c>
      <c r="AA58" s="8">
        <v>6183.7059239192504</v>
      </c>
    </row>
    <row r="59" spans="1:27">
      <c r="A59" s="16" t="s">
        <v>24</v>
      </c>
      <c r="B59" s="16" t="s">
        <v>2</v>
      </c>
      <c r="C59" s="8">
        <v>3241.9425869999995</v>
      </c>
      <c r="D59" s="8">
        <v>2725.0463740000005</v>
      </c>
      <c r="E59" s="8">
        <v>4071.1138340000002</v>
      </c>
      <c r="F59" s="8">
        <v>3383.3672699999997</v>
      </c>
      <c r="G59" s="8">
        <v>2925.5763700000002</v>
      </c>
      <c r="H59" s="8">
        <v>2937.7916400000004</v>
      </c>
      <c r="I59" s="8">
        <v>2680.7472429999998</v>
      </c>
      <c r="J59" s="8">
        <v>3265.5721709999998</v>
      </c>
      <c r="K59" s="8">
        <v>3365.730086</v>
      </c>
      <c r="L59" s="8">
        <v>3188.2524200000003</v>
      </c>
      <c r="M59" s="8">
        <v>2683.8230799999997</v>
      </c>
      <c r="N59" s="8">
        <v>4028.5117959999998</v>
      </c>
      <c r="O59" s="8">
        <v>3358.3447799999999</v>
      </c>
      <c r="P59" s="8">
        <v>2925.0137600000003</v>
      </c>
      <c r="Q59" s="8">
        <v>2909.7688500000004</v>
      </c>
      <c r="R59" s="8">
        <v>2660.668244</v>
      </c>
      <c r="S59" s="8">
        <v>3242.5664999999999</v>
      </c>
      <c r="T59" s="8">
        <v>3366.1920150000001</v>
      </c>
      <c r="U59" s="8">
        <v>3188.9613759999997</v>
      </c>
      <c r="V59" s="8">
        <v>2683.9512149999996</v>
      </c>
      <c r="W59" s="8">
        <v>4031.0261300000002</v>
      </c>
      <c r="X59" s="8">
        <v>3381.8129300000001</v>
      </c>
      <c r="Y59" s="8">
        <v>2919.7358000000004</v>
      </c>
      <c r="Z59" s="8">
        <v>2923.15488</v>
      </c>
      <c r="AA59" s="8">
        <v>2657.2311100000002</v>
      </c>
    </row>
    <row r="60" spans="1:27">
      <c r="A60" s="16" t="s">
        <v>24</v>
      </c>
      <c r="B60" s="16" t="s">
        <v>90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24</v>
      </c>
      <c r="B61" s="16" t="s">
        <v>9</v>
      </c>
      <c r="C61" s="8">
        <v>14249.695938275188</v>
      </c>
      <c r="D61" s="8">
        <v>14827.528118685717</v>
      </c>
      <c r="E61" s="8">
        <v>15386.790067030925</v>
      </c>
      <c r="F61" s="8">
        <v>26834.03290288903</v>
      </c>
      <c r="G61" s="8">
        <v>26095.634853536038</v>
      </c>
      <c r="H61" s="8">
        <v>28605.300486176246</v>
      </c>
      <c r="I61" s="8">
        <v>25974.408343865765</v>
      </c>
      <c r="J61" s="8">
        <v>26307.207608796452</v>
      </c>
      <c r="K61" s="8">
        <v>31953.377276330826</v>
      </c>
      <c r="L61" s="8">
        <v>32351.612824235504</v>
      </c>
      <c r="M61" s="8">
        <v>33640.866702155065</v>
      </c>
      <c r="N61" s="8">
        <v>34345.034804773342</v>
      </c>
      <c r="O61" s="8">
        <v>37474.076889680386</v>
      </c>
      <c r="P61" s="8">
        <v>37665.803282652247</v>
      </c>
      <c r="Q61" s="8">
        <v>39840.088815778858</v>
      </c>
      <c r="R61" s="8">
        <v>36772.790901543696</v>
      </c>
      <c r="S61" s="8">
        <v>38264.645404557683</v>
      </c>
      <c r="T61" s="8">
        <v>38345.852186442891</v>
      </c>
      <c r="U61" s="8">
        <v>38484.189018115241</v>
      </c>
      <c r="V61" s="8">
        <v>37458.617598441488</v>
      </c>
      <c r="W61" s="8">
        <v>35344.927455529498</v>
      </c>
      <c r="X61" s="8">
        <v>37252.694471635878</v>
      </c>
      <c r="Y61" s="8">
        <v>35208.646699454337</v>
      </c>
      <c r="Z61" s="8">
        <v>36512.415510730541</v>
      </c>
      <c r="AA61" s="8">
        <v>33524.189765542018</v>
      </c>
    </row>
    <row r="62" spans="1:27">
      <c r="A62" s="16" t="s">
        <v>24</v>
      </c>
      <c r="B62" s="16" t="s">
        <v>8</v>
      </c>
      <c r="C62" s="8">
        <v>2531.8525038233547</v>
      </c>
      <c r="D62" s="8">
        <v>2612.506449566516</v>
      </c>
      <c r="E62" s="8">
        <v>2650.2456123694465</v>
      </c>
      <c r="F62" s="8">
        <v>5554.2768538372802</v>
      </c>
      <c r="G62" s="8">
        <v>5730.1766819058676</v>
      </c>
      <c r="H62" s="8">
        <v>5538.1929305491794</v>
      </c>
      <c r="I62" s="8">
        <v>5842.5900116740431</v>
      </c>
      <c r="J62" s="8">
        <v>5651.0278861751203</v>
      </c>
      <c r="K62" s="8">
        <v>8724.2072287211613</v>
      </c>
      <c r="L62" s="8">
        <v>8399.1715747458238</v>
      </c>
      <c r="M62" s="8">
        <v>8898.6241979173101</v>
      </c>
      <c r="N62" s="8">
        <v>8001.334355492585</v>
      </c>
      <c r="O62" s="8">
        <v>8348.6507261979768</v>
      </c>
      <c r="P62" s="8">
        <v>8361.0030289828792</v>
      </c>
      <c r="Q62" s="8">
        <v>8062.2147266974744</v>
      </c>
      <c r="R62" s="8">
        <v>8663.8515412869474</v>
      </c>
      <c r="S62" s="8">
        <v>8601.3415551002799</v>
      </c>
      <c r="T62" s="8">
        <v>8939.1072574860009</v>
      </c>
      <c r="U62" s="8">
        <v>9175.030486174619</v>
      </c>
      <c r="V62" s="8">
        <v>9689.6356262258687</v>
      </c>
      <c r="W62" s="8">
        <v>8387.9575620102205</v>
      </c>
      <c r="X62" s="8">
        <v>8986.2914162976867</v>
      </c>
      <c r="Y62" s="8">
        <v>8584.1313775808794</v>
      </c>
      <c r="Z62" s="8">
        <v>7582.7527103758202</v>
      </c>
      <c r="AA62" s="8">
        <v>8057.8645938578302</v>
      </c>
    </row>
    <row r="63" spans="1:27">
      <c r="A63" s="16" t="s">
        <v>24</v>
      </c>
      <c r="B63" s="16" t="s">
        <v>83</v>
      </c>
      <c r="C63" s="8">
        <v>899.58262963705602</v>
      </c>
      <c r="D63" s="8">
        <v>1690.1423510824852</v>
      </c>
      <c r="E63" s="8">
        <v>1990.62462395083</v>
      </c>
      <c r="F63" s="8">
        <v>2891.0952884090498</v>
      </c>
      <c r="G63" s="8">
        <v>3275.6478785918698</v>
      </c>
      <c r="H63" s="8">
        <v>3039.7645580506596</v>
      </c>
      <c r="I63" s="8">
        <v>3272.2151464234898</v>
      </c>
      <c r="J63" s="8">
        <v>3340.5707610607401</v>
      </c>
      <c r="K63" s="8">
        <v>4226.3624133042995</v>
      </c>
      <c r="L63" s="8">
        <v>4091.7326125547997</v>
      </c>
      <c r="M63" s="8">
        <v>4352.8376667304001</v>
      </c>
      <c r="N63" s="8">
        <v>4179.2625632064</v>
      </c>
      <c r="O63" s="8">
        <v>4146.3034045867007</v>
      </c>
      <c r="P63" s="8">
        <v>4027.4927308828001</v>
      </c>
      <c r="Q63" s="8">
        <v>3529.8711679354001</v>
      </c>
      <c r="R63" s="8">
        <v>3779.0860461408997</v>
      </c>
      <c r="S63" s="8">
        <v>3686.3455185421999</v>
      </c>
      <c r="T63" s="8">
        <v>3675.2115554781999</v>
      </c>
      <c r="U63" s="8">
        <v>3702.1957691721</v>
      </c>
      <c r="V63" s="8">
        <v>3868.7931483851999</v>
      </c>
      <c r="W63" s="8">
        <v>3390.8130992059</v>
      </c>
      <c r="X63" s="8">
        <v>2774.1441462303001</v>
      </c>
      <c r="Y63" s="8">
        <v>2469.9344927168599</v>
      </c>
      <c r="Z63" s="8">
        <v>1107.1488911425301</v>
      </c>
      <c r="AA63" s="8">
        <v>1129.5702379895001</v>
      </c>
    </row>
    <row r="64" spans="1:27">
      <c r="A64" s="16" t="s">
        <v>24</v>
      </c>
      <c r="B64" s="16" t="s">
        <v>192</v>
      </c>
      <c r="C64" s="8">
        <v>0</v>
      </c>
      <c r="D64" s="8">
        <v>0</v>
      </c>
      <c r="E64" s="8">
        <v>5.2022552000000001E-5</v>
      </c>
      <c r="F64" s="8">
        <v>1.6341303800000001E-4</v>
      </c>
      <c r="G64" s="8">
        <v>1.9686419299999998E-4</v>
      </c>
      <c r="H64" s="8">
        <v>1.9992795E-4</v>
      </c>
      <c r="I64" s="8">
        <v>1.9576114699999998E-4</v>
      </c>
      <c r="J64" s="8">
        <v>1.9721195400000002E-4</v>
      </c>
      <c r="K64" s="8">
        <v>2.1186300599999999E-4</v>
      </c>
      <c r="L64" s="8">
        <v>2.2147440799999998E-4</v>
      </c>
      <c r="M64" s="8">
        <v>2.1846372799999998E-4</v>
      </c>
      <c r="N64" s="8">
        <v>2.1263382299999999E-4</v>
      </c>
      <c r="O64" s="8">
        <v>2.1282173600000001E-4</v>
      </c>
      <c r="P64" s="8">
        <v>2.2032998999999999E-4</v>
      </c>
      <c r="Q64" s="8">
        <v>2.1913794100000001E-4</v>
      </c>
      <c r="R64" s="8">
        <v>2.3129062000000001E-4</v>
      </c>
      <c r="S64" s="8">
        <v>2.2644688E-4</v>
      </c>
      <c r="T64" s="8">
        <v>2.4284270100000002E-4</v>
      </c>
      <c r="U64" s="8">
        <v>2.6378387799999998E-4</v>
      </c>
      <c r="V64" s="8">
        <v>2.5969383899999998E-4</v>
      </c>
      <c r="W64" s="8">
        <v>2.7115462400000001E-4</v>
      </c>
      <c r="X64" s="8">
        <v>2.7260337999999995E-4</v>
      </c>
      <c r="Y64" s="8">
        <v>3.1570021999999996E-4</v>
      </c>
      <c r="Z64" s="8">
        <v>3.1708663400000002E-4</v>
      </c>
      <c r="AA64" s="8">
        <v>4.0475351499999999E-4</v>
      </c>
    </row>
    <row r="65" spans="1:27">
      <c r="A65" s="16" t="s">
        <v>24</v>
      </c>
      <c r="B65" s="16" t="s">
        <v>15</v>
      </c>
      <c r="C65" s="8">
        <v>37.631625999999997</v>
      </c>
      <c r="D65" s="8">
        <v>41.601852000000001</v>
      </c>
      <c r="E65" s="8">
        <v>45.250869999999999</v>
      </c>
      <c r="F65" s="8">
        <v>46.833637000000003</v>
      </c>
      <c r="G65" s="8">
        <v>78.985829999999993</v>
      </c>
      <c r="H65" s="8">
        <v>109.17033000000001</v>
      </c>
      <c r="I65" s="8">
        <v>164.835554</v>
      </c>
      <c r="J65" s="8">
        <v>225.72682</v>
      </c>
      <c r="K65" s="8">
        <v>295.73701</v>
      </c>
      <c r="L65" s="8">
        <v>360.759255</v>
      </c>
      <c r="M65" s="8">
        <v>476.47176999999999</v>
      </c>
      <c r="N65" s="8">
        <v>575.28472999999997</v>
      </c>
      <c r="O65" s="8">
        <v>666.55184999999994</v>
      </c>
      <c r="P65" s="8">
        <v>756.89179999999999</v>
      </c>
      <c r="Q65" s="8">
        <v>788.72833000000003</v>
      </c>
      <c r="R65" s="8">
        <v>1001.5925500000001</v>
      </c>
      <c r="S65" s="8">
        <v>1116.35727</v>
      </c>
      <c r="T65" s="8">
        <v>1277.2699499999999</v>
      </c>
      <c r="U65" s="8">
        <v>1462.55585</v>
      </c>
      <c r="V65" s="8">
        <v>1682.32609</v>
      </c>
      <c r="W65" s="8">
        <v>1792.1000300000001</v>
      </c>
      <c r="X65" s="8">
        <v>2096.62462</v>
      </c>
      <c r="Y65" s="8">
        <v>2291.3040000000001</v>
      </c>
      <c r="Z65" s="8">
        <v>2482.2570000000001</v>
      </c>
      <c r="AA65" s="8">
        <v>2596.9632999999999</v>
      </c>
    </row>
    <row r="66" spans="1:27">
      <c r="A66" s="16" t="s">
        <v>24</v>
      </c>
      <c r="B66" s="16" t="s">
        <v>6</v>
      </c>
      <c r="C66" s="8">
        <v>3.4954638000000002E-6</v>
      </c>
      <c r="D66" s="8">
        <v>3.7707764199999996E-6</v>
      </c>
      <c r="E66" s="8">
        <v>4.602810498E-6</v>
      </c>
      <c r="F66" s="8">
        <v>35.027155150865646</v>
      </c>
      <c r="G66" s="8">
        <v>5.5853125319999998E-6</v>
      </c>
      <c r="H66" s="8">
        <v>6.0378458109999994E-6</v>
      </c>
      <c r="I66" s="8">
        <v>14.742890693</v>
      </c>
      <c r="J66" s="8">
        <v>7.24885488E-6</v>
      </c>
      <c r="K66" s="8">
        <v>6.3463901199999997E-6</v>
      </c>
      <c r="L66" s="8">
        <v>6.3382705000000001E-6</v>
      </c>
      <c r="M66" s="8">
        <v>7.0138351339999994E-6</v>
      </c>
      <c r="N66" s="8">
        <v>8.1204144800000011E-6</v>
      </c>
      <c r="O66" s="8">
        <v>8.7122210899999986E-6</v>
      </c>
      <c r="P66" s="8">
        <v>1.1328708444875601</v>
      </c>
      <c r="Q66" s="8">
        <v>1.040465265E-5</v>
      </c>
      <c r="R66" s="8">
        <v>11.61184844208997</v>
      </c>
      <c r="S66" s="8">
        <v>1.4013331919870002E-2</v>
      </c>
      <c r="T66" s="8">
        <v>6.6991148216494896</v>
      </c>
      <c r="U66" s="8">
        <v>0.74603196999844001</v>
      </c>
      <c r="V66" s="8">
        <v>5.4017006301380004E-2</v>
      </c>
      <c r="W66" s="8">
        <v>2.6665134076239503</v>
      </c>
      <c r="X66" s="8">
        <v>0.34002172218029997</v>
      </c>
      <c r="Y66" s="8">
        <v>7.3980371813325903</v>
      </c>
      <c r="Z66" s="8">
        <v>0.23104230387683999</v>
      </c>
      <c r="AA66" s="8">
        <v>0.34702470666520002</v>
      </c>
    </row>
    <row r="67" spans="1:27">
      <c r="A67" s="77" t="s">
        <v>82</v>
      </c>
      <c r="B67" s="77"/>
      <c r="C67" s="67">
        <v>47314.471411904808</v>
      </c>
      <c r="D67" s="67">
        <v>49090.05902441439</v>
      </c>
      <c r="E67" s="67">
        <v>43640.284914447417</v>
      </c>
      <c r="F67" s="67">
        <v>46218.208133116328</v>
      </c>
      <c r="G67" s="67">
        <v>45819.592083470619</v>
      </c>
      <c r="H67" s="67">
        <v>47618.231924413849</v>
      </c>
      <c r="I67" s="67">
        <v>46235.521046413189</v>
      </c>
      <c r="J67" s="67">
        <v>47080.349762092876</v>
      </c>
      <c r="K67" s="67">
        <v>55833.319190940871</v>
      </c>
      <c r="L67" s="67">
        <v>54840.190042958609</v>
      </c>
      <c r="M67" s="67">
        <v>56666.127286638373</v>
      </c>
      <c r="N67" s="67">
        <v>58454.166554334697</v>
      </c>
      <c r="O67" s="67">
        <v>59655.611082375297</v>
      </c>
      <c r="P67" s="67">
        <v>58261.238025702936</v>
      </c>
      <c r="Q67" s="67">
        <v>61806.342902555632</v>
      </c>
      <c r="R67" s="67">
        <v>60426.721760276319</v>
      </c>
      <c r="S67" s="67">
        <v>62058.654602795476</v>
      </c>
      <c r="T67" s="67">
        <v>64231.09854024768</v>
      </c>
      <c r="U67" s="67">
        <v>63730.645718329732</v>
      </c>
      <c r="V67" s="67">
        <v>63681.756550693033</v>
      </c>
      <c r="W67" s="67">
        <v>61636.333952432513</v>
      </c>
      <c r="X67" s="67">
        <v>57448.921757876822</v>
      </c>
      <c r="Y67" s="67">
        <v>55614.809401748942</v>
      </c>
      <c r="Z67" s="67">
        <v>54990.00394516057</v>
      </c>
      <c r="AA67" s="67">
        <v>54149.872360768786</v>
      </c>
    </row>
    <row r="68" spans="1:27">
      <c r="A68" s="19"/>
      <c r="B68" s="19"/>
    </row>
    <row r="69" spans="1:27">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87</v>
      </c>
      <c r="X69" s="7" t="s">
        <v>88</v>
      </c>
      <c r="Y69" s="7" t="s">
        <v>91</v>
      </c>
      <c r="Z69" s="7" t="s">
        <v>92</v>
      </c>
      <c r="AA69" s="7" t="s">
        <v>215</v>
      </c>
    </row>
    <row r="70" spans="1:27">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7</v>
      </c>
      <c r="C72" s="8">
        <v>868.6845818728259</v>
      </c>
      <c r="D72" s="8">
        <v>228.891776934832</v>
      </c>
      <c r="E72" s="8">
        <v>1375.7006122617379</v>
      </c>
      <c r="F72" s="8">
        <v>1676.4982112137579</v>
      </c>
      <c r="G72" s="8">
        <v>1604.285434313103</v>
      </c>
      <c r="H72" s="8">
        <v>1409.9359341319539</v>
      </c>
      <c r="I72" s="8">
        <v>1666.397547863523</v>
      </c>
      <c r="J72" s="8">
        <v>1782.394848083497</v>
      </c>
      <c r="K72" s="8">
        <v>954.42504529678297</v>
      </c>
      <c r="L72" s="8">
        <v>378.63744367766503</v>
      </c>
      <c r="M72" s="8">
        <v>598.87358456080608</v>
      </c>
      <c r="N72" s="8">
        <v>5.8190370000000002E-5</v>
      </c>
      <c r="O72" s="8">
        <v>5.9697761999999999E-5</v>
      </c>
      <c r="P72" s="8">
        <v>7.5797940000000004E-5</v>
      </c>
      <c r="Q72" s="8">
        <v>7.5867115999999994E-5</v>
      </c>
      <c r="R72" s="8">
        <v>7.4570129999999997E-4</v>
      </c>
      <c r="S72" s="8">
        <v>7.8885065000000002E-4</v>
      </c>
      <c r="T72" s="8">
        <v>8.0516819999999995E-4</v>
      </c>
      <c r="U72" s="8">
        <v>7.4069923999999995E-4</v>
      </c>
      <c r="V72" s="8">
        <v>7.8301532999999995E-4</v>
      </c>
      <c r="W72" s="8">
        <v>7.8724049999999999E-4</v>
      </c>
      <c r="X72" s="8">
        <v>7.9518655999999996E-4</v>
      </c>
      <c r="Y72" s="8">
        <v>7.7112209999999999E-4</v>
      </c>
      <c r="Z72" s="8">
        <v>7.7618930000000004E-4</v>
      </c>
      <c r="AA72" s="8">
        <v>7.7181769999999997E-4</v>
      </c>
    </row>
    <row r="73" spans="1:27">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25</v>
      </c>
      <c r="B74" s="16" t="s">
        <v>4</v>
      </c>
      <c r="C74" s="8">
        <v>241.53679962535278</v>
      </c>
      <c r="D74" s="8">
        <v>87.541455566305743</v>
      </c>
      <c r="E74" s="8">
        <v>305.79269651237587</v>
      </c>
      <c r="F74" s="8">
        <v>1936.6843335169137</v>
      </c>
      <c r="G74" s="8">
        <v>913.54919024288006</v>
      </c>
      <c r="H74" s="8">
        <v>937.85663534614298</v>
      </c>
      <c r="I74" s="8">
        <v>1181.8299170623957</v>
      </c>
      <c r="J74" s="8">
        <v>1098.0600166724435</v>
      </c>
      <c r="K74" s="8">
        <v>424.30076749468145</v>
      </c>
      <c r="L74" s="8">
        <v>145.38963585159598</v>
      </c>
      <c r="M74" s="8">
        <v>242.51350684547995</v>
      </c>
      <c r="N74" s="8">
        <v>578.7335269798632</v>
      </c>
      <c r="O74" s="8">
        <v>871.75734647733577</v>
      </c>
      <c r="P74" s="8">
        <v>918.4712439575087</v>
      </c>
      <c r="Q74" s="8">
        <v>1002.4864550238814</v>
      </c>
      <c r="R74" s="8">
        <v>1199.5026587547798</v>
      </c>
      <c r="S74" s="8">
        <v>1416.8959616737195</v>
      </c>
      <c r="T74" s="8">
        <v>1435.1861757576701</v>
      </c>
      <c r="U74" s="8">
        <v>550.5200959049256</v>
      </c>
      <c r="V74" s="8">
        <v>655.00476831336493</v>
      </c>
      <c r="W74" s="8">
        <v>599.53764815945897</v>
      </c>
      <c r="X74" s="8">
        <v>705.6724066596604</v>
      </c>
      <c r="Y74" s="8">
        <v>665.28050390700901</v>
      </c>
      <c r="Z74" s="8">
        <v>683.33901337133352</v>
      </c>
      <c r="AA74" s="8">
        <v>618.08601021273512</v>
      </c>
    </row>
    <row r="75" spans="1:27">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25</v>
      </c>
      <c r="B76" s="16" t="s">
        <v>90</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9</v>
      </c>
      <c r="C77" s="8">
        <v>7710.6648566102958</v>
      </c>
      <c r="D77" s="8">
        <v>8515.6596506597671</v>
      </c>
      <c r="E77" s="8">
        <v>7888.7453726667936</v>
      </c>
      <c r="F77" s="8">
        <v>10253.697856377052</v>
      </c>
      <c r="G77" s="8">
        <v>10252.790034152671</v>
      </c>
      <c r="H77" s="8">
        <v>10666.322069887745</v>
      </c>
      <c r="I77" s="8">
        <v>9618.2465866949151</v>
      </c>
      <c r="J77" s="8">
        <v>9405.855895845094</v>
      </c>
      <c r="K77" s="8">
        <v>8914.8773841912607</v>
      </c>
      <c r="L77" s="8">
        <v>9278.4536572183497</v>
      </c>
      <c r="M77" s="8">
        <v>8746.0540748497388</v>
      </c>
      <c r="N77" s="8">
        <v>8403.5931578338386</v>
      </c>
      <c r="O77" s="8">
        <v>8115.2025243837215</v>
      </c>
      <c r="P77" s="8">
        <v>7190.6883128744712</v>
      </c>
      <c r="Q77" s="8">
        <v>7494.8204271309605</v>
      </c>
      <c r="R77" s="8">
        <v>7292.5263240703835</v>
      </c>
      <c r="S77" s="8">
        <v>8078.5406395211157</v>
      </c>
      <c r="T77" s="8">
        <v>6842.9036213604604</v>
      </c>
      <c r="U77" s="8">
        <v>7780.9463992497112</v>
      </c>
      <c r="V77" s="8">
        <v>7427.4147944643455</v>
      </c>
      <c r="W77" s="8">
        <v>9452.7254254390773</v>
      </c>
      <c r="X77" s="8">
        <v>10904.98602394758</v>
      </c>
      <c r="Y77" s="8">
        <v>10782.728834778574</v>
      </c>
      <c r="Z77" s="8">
        <v>11234.311187866262</v>
      </c>
      <c r="AA77" s="8">
        <v>10821.326914543046</v>
      </c>
    </row>
    <row r="78" spans="1:27">
      <c r="A78" s="16" t="s">
        <v>25</v>
      </c>
      <c r="B78" s="16" t="s">
        <v>8</v>
      </c>
      <c r="C78" s="8">
        <v>1606.2104036512419</v>
      </c>
      <c r="D78" s="8">
        <v>2009.1757308871504</v>
      </c>
      <c r="E78" s="8">
        <v>1823.3338043093422</v>
      </c>
      <c r="F78" s="8">
        <v>2279.2014045833535</v>
      </c>
      <c r="G78" s="8">
        <v>2278.057352344968</v>
      </c>
      <c r="H78" s="8">
        <v>2319.7347085158253</v>
      </c>
      <c r="I78" s="8">
        <v>2287.0497362945225</v>
      </c>
      <c r="J78" s="8">
        <v>2209.7743902061497</v>
      </c>
      <c r="K78" s="8">
        <v>2206.5426742298619</v>
      </c>
      <c r="L78" s="8">
        <v>2228.8078864700706</v>
      </c>
      <c r="M78" s="8">
        <v>2374.723288819197</v>
      </c>
      <c r="N78" s="8">
        <v>2146.8156671359611</v>
      </c>
      <c r="O78" s="8">
        <v>2260.5708601080896</v>
      </c>
      <c r="P78" s="8">
        <v>2239.0118340701024</v>
      </c>
      <c r="Q78" s="8">
        <v>2310.071981045407</v>
      </c>
      <c r="R78" s="8">
        <v>2397.7669278595617</v>
      </c>
      <c r="S78" s="8">
        <v>2339.3447658790901</v>
      </c>
      <c r="T78" s="8">
        <v>5554.6544247514303</v>
      </c>
      <c r="U78" s="8">
        <v>6195.026843914944</v>
      </c>
      <c r="V78" s="8">
        <v>6474.1718165277007</v>
      </c>
      <c r="W78" s="8">
        <v>5459.8111333342968</v>
      </c>
      <c r="X78" s="8">
        <v>5243.6282382812133</v>
      </c>
      <c r="Y78" s="8">
        <v>4971.061430824866</v>
      </c>
      <c r="Z78" s="8">
        <v>4779.9219247655055</v>
      </c>
      <c r="AA78" s="8">
        <v>5546.1347873162595</v>
      </c>
    </row>
    <row r="79" spans="1:27">
      <c r="A79" s="16" t="s">
        <v>25</v>
      </c>
      <c r="B79" s="16" t="s">
        <v>83</v>
      </c>
      <c r="C79" s="8">
        <v>197.60107568693996</v>
      </c>
      <c r="D79" s="8">
        <v>192.55708392782003</v>
      </c>
      <c r="E79" s="8">
        <v>389.22897212751002</v>
      </c>
      <c r="F79" s="8">
        <v>636.83291325603</v>
      </c>
      <c r="G79" s="8">
        <v>731.75611383013006</v>
      </c>
      <c r="H79" s="8">
        <v>690.16632968934994</v>
      </c>
      <c r="I79" s="8">
        <v>743.45306544876007</v>
      </c>
      <c r="J79" s="8">
        <v>738.5296775827801</v>
      </c>
      <c r="K79" s="8">
        <v>713.20211059358996</v>
      </c>
      <c r="L79" s="8">
        <v>718.34353362604998</v>
      </c>
      <c r="M79" s="8">
        <v>753.33725401330003</v>
      </c>
      <c r="N79" s="8">
        <v>740.28200042169999</v>
      </c>
      <c r="O79" s="8">
        <v>746.13395387556</v>
      </c>
      <c r="P79" s="8">
        <v>745.90182188676999</v>
      </c>
      <c r="Q79" s="8">
        <v>701.47728159393</v>
      </c>
      <c r="R79" s="8">
        <v>1858.5213420371801</v>
      </c>
      <c r="S79" s="8">
        <v>1790.1630441457501</v>
      </c>
      <c r="T79" s="8">
        <v>1810.9819664082002</v>
      </c>
      <c r="U79" s="8">
        <v>1865.62360971254</v>
      </c>
      <c r="V79" s="8">
        <v>1899.30798164526</v>
      </c>
      <c r="W79" s="8">
        <v>1762.58834986477</v>
      </c>
      <c r="X79" s="8">
        <v>1708.4252203140802</v>
      </c>
      <c r="Y79" s="8">
        <v>1489.21725823474</v>
      </c>
      <c r="Z79" s="8">
        <v>1098.0596199646998</v>
      </c>
      <c r="AA79" s="8">
        <v>2619.51417504855</v>
      </c>
    </row>
    <row r="80" spans="1:27">
      <c r="A80" s="16" t="s">
        <v>25</v>
      </c>
      <c r="B80" s="16" t="s">
        <v>192</v>
      </c>
      <c r="C80" s="8">
        <v>0</v>
      </c>
      <c r="D80" s="8">
        <v>0</v>
      </c>
      <c r="E80" s="8">
        <v>2.2129650000000002E-5</v>
      </c>
      <c r="F80" s="8">
        <v>3.7214213000000002E-5</v>
      </c>
      <c r="G80" s="8">
        <v>4.7917539999999999E-5</v>
      </c>
      <c r="H80" s="8">
        <v>4.8627670999999996E-5</v>
      </c>
      <c r="I80" s="8">
        <v>4.8114955999999996E-5</v>
      </c>
      <c r="J80" s="8">
        <v>4.8060829000000005E-5</v>
      </c>
      <c r="K80" s="8">
        <v>5.046153E-5</v>
      </c>
      <c r="L80" s="8">
        <v>5.2235131000000002E-5</v>
      </c>
      <c r="M80" s="8">
        <v>5.2057306000000004E-5</v>
      </c>
      <c r="N80" s="8">
        <v>5.4550877000000004E-5</v>
      </c>
      <c r="O80" s="8">
        <v>5.5095827999999998E-5</v>
      </c>
      <c r="P80" s="8">
        <v>6.1236157000000004E-5</v>
      </c>
      <c r="Q80" s="8">
        <v>6.2321095999999998E-5</v>
      </c>
      <c r="R80" s="8">
        <v>7.9268986000000005E-5</v>
      </c>
      <c r="S80" s="8">
        <v>7.8083512999999987E-5</v>
      </c>
      <c r="T80" s="8">
        <v>9.0005287000000008E-5</v>
      </c>
      <c r="U80" s="8">
        <v>1.00031884E-4</v>
      </c>
      <c r="V80" s="8">
        <v>1.0049842999999999E-4</v>
      </c>
      <c r="W80" s="8">
        <v>1.07416534E-4</v>
      </c>
      <c r="X80" s="8">
        <v>1.10671277E-4</v>
      </c>
      <c r="Y80" s="8">
        <v>1.2766284000000002E-4</v>
      </c>
      <c r="Z80" s="8">
        <v>1.2949106400000001E-4</v>
      </c>
      <c r="AA80" s="8">
        <v>1.4829675E-4</v>
      </c>
    </row>
    <row r="81" spans="1:27">
      <c r="A81" s="16" t="s">
        <v>25</v>
      </c>
      <c r="B81" s="16" t="s">
        <v>15</v>
      </c>
      <c r="C81" s="8">
        <v>56.175669999999997</v>
      </c>
      <c r="D81" s="8">
        <v>55.104393000000002</v>
      </c>
      <c r="E81" s="8">
        <v>52.465000000000003</v>
      </c>
      <c r="F81" s="8">
        <v>44.535629999999998</v>
      </c>
      <c r="G81" s="8">
        <v>58.392218</v>
      </c>
      <c r="H81" s="8">
        <v>71.182497999999995</v>
      </c>
      <c r="I81" s="8">
        <v>91.45894100000001</v>
      </c>
      <c r="J81" s="8">
        <v>107.77623800000001</v>
      </c>
      <c r="K81" s="8">
        <v>124.761377</v>
      </c>
      <c r="L81" s="8">
        <v>151.48184499999999</v>
      </c>
      <c r="M81" s="8">
        <v>179.34487000000001</v>
      </c>
      <c r="N81" s="8">
        <v>206.66325000000001</v>
      </c>
      <c r="O81" s="8">
        <v>239.28806400000002</v>
      </c>
      <c r="P81" s="8">
        <v>268.56126</v>
      </c>
      <c r="Q81" s="8">
        <v>298.10638599999999</v>
      </c>
      <c r="R81" s="8">
        <v>346.073125</v>
      </c>
      <c r="S81" s="8">
        <v>384.25230399999998</v>
      </c>
      <c r="T81" s="8">
        <v>426.59134999999998</v>
      </c>
      <c r="U81" s="8">
        <v>483.12247000000002</v>
      </c>
      <c r="V81" s="8">
        <v>535.54827399999999</v>
      </c>
      <c r="W81" s="8">
        <v>582.30977000000007</v>
      </c>
      <c r="X81" s="8">
        <v>634.94481999999994</v>
      </c>
      <c r="Y81" s="8">
        <v>685.39981000000012</v>
      </c>
      <c r="Z81" s="8">
        <v>726.16786000000002</v>
      </c>
      <c r="AA81" s="8">
        <v>771.39694000000009</v>
      </c>
    </row>
    <row r="82" spans="1:27">
      <c r="A82" s="16" t="s">
        <v>25</v>
      </c>
      <c r="B82" s="16" t="s">
        <v>6</v>
      </c>
      <c r="C82" s="8">
        <v>0.1096683665074</v>
      </c>
      <c r="D82" s="8">
        <v>8.4003946197809987E-2</v>
      </c>
      <c r="E82" s="8">
        <v>4.7973186499999995E-6</v>
      </c>
      <c r="F82" s="8">
        <v>260.07915510231834</v>
      </c>
      <c r="G82" s="8">
        <v>5.6279651199999998E-6</v>
      </c>
      <c r="H82" s="8">
        <v>6.076962976E-6</v>
      </c>
      <c r="I82" s="8">
        <v>1.6310068449999999</v>
      </c>
      <c r="J82" s="8">
        <v>7.3644228999999998E-6</v>
      </c>
      <c r="K82" s="8">
        <v>6.6633021399999999E-6</v>
      </c>
      <c r="L82" s="8">
        <v>0.14271676929443</v>
      </c>
      <c r="M82" s="8">
        <v>0.14796916818144998</v>
      </c>
      <c r="N82" s="8">
        <v>2.6462429580000002</v>
      </c>
      <c r="O82" s="8">
        <v>1.10136979408809</v>
      </c>
      <c r="P82" s="8">
        <v>3.5290441529999996</v>
      </c>
      <c r="Q82" s="8">
        <v>0.65240645181388013</v>
      </c>
      <c r="R82" s="8">
        <v>2.5704161999999999</v>
      </c>
      <c r="S82" s="8">
        <v>0.65921603193631995</v>
      </c>
      <c r="T82" s="8">
        <v>12.2380663</v>
      </c>
      <c r="U82" s="8">
        <v>5.8429341739999998</v>
      </c>
      <c r="V82" s="8">
        <v>8.64194490694344</v>
      </c>
      <c r="W82" s="8">
        <v>4.4957902499999998</v>
      </c>
      <c r="X82" s="8">
        <v>8.3402559512292989</v>
      </c>
      <c r="Y82" s="8">
        <v>10.69855838</v>
      </c>
      <c r="Z82" s="8">
        <v>14.254248764515562</v>
      </c>
      <c r="AA82" s="8">
        <v>8.2230199559999999</v>
      </c>
    </row>
    <row r="83" spans="1:27">
      <c r="A83" s="77" t="s">
        <v>82</v>
      </c>
      <c r="B83" s="77"/>
      <c r="C83" s="67">
        <v>10680.983055813163</v>
      </c>
      <c r="D83" s="67">
        <v>11089.014094922075</v>
      </c>
      <c r="E83" s="67">
        <v>11835.26648480473</v>
      </c>
      <c r="F83" s="67">
        <v>17087.529541263633</v>
      </c>
      <c r="G83" s="67">
        <v>15838.830396429257</v>
      </c>
      <c r="H83" s="67">
        <v>16095.198230275651</v>
      </c>
      <c r="I83" s="67">
        <v>15590.066849324074</v>
      </c>
      <c r="J83" s="67">
        <v>15342.391121815215</v>
      </c>
      <c r="K83" s="67">
        <v>13338.109415931009</v>
      </c>
      <c r="L83" s="67">
        <v>12901.256770848158</v>
      </c>
      <c r="M83" s="67">
        <v>12894.994600314012</v>
      </c>
      <c r="N83" s="67">
        <v>12078.73395807061</v>
      </c>
      <c r="O83" s="67">
        <v>12234.054233432387</v>
      </c>
      <c r="P83" s="67">
        <v>11366.163653975947</v>
      </c>
      <c r="Q83" s="67">
        <v>11807.615075434205</v>
      </c>
      <c r="R83" s="67">
        <v>13096.961618892194</v>
      </c>
      <c r="S83" s="67">
        <v>14009.856798185772</v>
      </c>
      <c r="T83" s="67">
        <v>16082.55649975125</v>
      </c>
      <c r="U83" s="67">
        <v>16881.083193687246</v>
      </c>
      <c r="V83" s="67">
        <v>17000.090463371376</v>
      </c>
      <c r="W83" s="67">
        <v>17861.469011704638</v>
      </c>
      <c r="X83" s="67">
        <v>19205.997871011601</v>
      </c>
      <c r="Y83" s="67">
        <v>18604.387294910128</v>
      </c>
      <c r="Z83" s="67">
        <v>18536.054760412684</v>
      </c>
      <c r="AA83" s="67">
        <v>20384.682767191036</v>
      </c>
    </row>
    <row r="84" spans="1:27">
      <c r="A84" s="19"/>
      <c r="B84" s="19"/>
    </row>
    <row r="85" spans="1:27">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87</v>
      </c>
      <c r="X85" s="7" t="s">
        <v>88</v>
      </c>
      <c r="Y85" s="7" t="s">
        <v>91</v>
      </c>
      <c r="Z85" s="7" t="s">
        <v>92</v>
      </c>
      <c r="AA85" s="7" t="s">
        <v>215</v>
      </c>
    </row>
    <row r="86" spans="1:27">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7</v>
      </c>
      <c r="C88" s="8">
        <v>5.7584489999999997E-6</v>
      </c>
      <c r="D88" s="8">
        <v>5.7843567000000001E-6</v>
      </c>
      <c r="E88" s="8">
        <v>5.8026299999999997E-6</v>
      </c>
      <c r="F88" s="8">
        <v>4.4740695999999999E-6</v>
      </c>
      <c r="G88" s="8">
        <v>1.4499341000000001E-5</v>
      </c>
      <c r="H88" s="8">
        <v>1.4782181E-5</v>
      </c>
      <c r="I88" s="8">
        <v>1.6272565000000002E-5</v>
      </c>
      <c r="J88" s="8">
        <v>1.7050894E-5</v>
      </c>
      <c r="K88" s="8">
        <v>1.8500145999999998E-5</v>
      </c>
      <c r="L88" s="8">
        <v>1.9515512999999999E-5</v>
      </c>
      <c r="M88" s="8">
        <v>2.0469506000000001E-5</v>
      </c>
      <c r="N88" s="8">
        <v>2.2282507000000001E-5</v>
      </c>
      <c r="O88" s="8">
        <v>2.4147052999999999E-5</v>
      </c>
      <c r="P88" s="8">
        <v>2.5656463999999999E-5</v>
      </c>
      <c r="Q88" s="8">
        <v>2.6829052999999998E-5</v>
      </c>
      <c r="R88" s="8">
        <v>2.9265002000000001E-5</v>
      </c>
      <c r="S88" s="8">
        <v>3.0435272E-5</v>
      </c>
      <c r="T88" s="8">
        <v>3.217351E-5</v>
      </c>
      <c r="U88" s="8">
        <v>3.4151610000000001E-5</v>
      </c>
      <c r="V88" s="8">
        <v>3.6678229999999999E-5</v>
      </c>
      <c r="W88" s="8">
        <v>3.911199E-5</v>
      </c>
      <c r="X88" s="8">
        <v>4.1841839999999999E-5</v>
      </c>
      <c r="Y88" s="8">
        <v>4.4049735000000002E-5</v>
      </c>
      <c r="Z88" s="8">
        <v>4.6839352E-5</v>
      </c>
      <c r="AA88" s="8">
        <v>5.0504903E-5</v>
      </c>
    </row>
    <row r="89" spans="1:27">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4</v>
      </c>
      <c r="C90" s="8">
        <v>1.13450035E-5</v>
      </c>
      <c r="D90" s="8">
        <v>1.1744329399999999E-5</v>
      </c>
      <c r="E90" s="8">
        <v>1.29076172E-5</v>
      </c>
      <c r="F90" s="8">
        <v>2.4932772499999998E-6</v>
      </c>
      <c r="G90" s="8">
        <v>1.5648534200000001E-5</v>
      </c>
      <c r="H90" s="8">
        <v>1.5803386200000003E-5</v>
      </c>
      <c r="I90" s="8">
        <v>1.7473250299999999E-5</v>
      </c>
      <c r="J90" s="8">
        <v>1.82082183E-5</v>
      </c>
      <c r="K90" s="8">
        <v>1.9792621700000003E-5</v>
      </c>
      <c r="L90" s="8">
        <v>2.0521303600000001E-5</v>
      </c>
      <c r="M90" s="8">
        <v>2.1369748499999999E-5</v>
      </c>
      <c r="N90" s="8">
        <v>2.3643581700000001E-5</v>
      </c>
      <c r="O90" s="8">
        <v>2.5353686100000001E-5</v>
      </c>
      <c r="P90" s="8">
        <v>2.7306284300000001E-5</v>
      </c>
      <c r="Q90" s="8">
        <v>2.0515175200000001E-5</v>
      </c>
      <c r="R90" s="8">
        <v>2.1930049500000001E-5</v>
      </c>
      <c r="S90" s="8">
        <v>2.3306021999999997E-5</v>
      </c>
      <c r="T90" s="8">
        <v>2.4850176000000002E-5</v>
      </c>
      <c r="U90" s="8">
        <v>2.6212576499999999E-5</v>
      </c>
      <c r="V90" s="8">
        <v>2.7304761999999999E-5</v>
      </c>
      <c r="W90" s="8">
        <v>2.9837410000000001E-5</v>
      </c>
      <c r="X90" s="8">
        <v>3.2252463999999998E-5</v>
      </c>
      <c r="Y90" s="8">
        <v>3.368083E-5</v>
      </c>
      <c r="Z90" s="8">
        <v>3.5658423E-5</v>
      </c>
      <c r="AA90" s="8">
        <v>2.5980469000000002E-5</v>
      </c>
    </row>
    <row r="91" spans="1:27">
      <c r="A91" s="16" t="s">
        <v>26</v>
      </c>
      <c r="B91" s="16" t="s">
        <v>2</v>
      </c>
      <c r="C91" s="8">
        <v>6907.840255000001</v>
      </c>
      <c r="D91" s="8">
        <v>6157.956933999998</v>
      </c>
      <c r="E91" s="8">
        <v>6693.310934000001</v>
      </c>
      <c r="F91" s="8">
        <v>5883.7264339999992</v>
      </c>
      <c r="G91" s="8">
        <v>6438.6290320000007</v>
      </c>
      <c r="H91" s="8">
        <v>6147.0080199999993</v>
      </c>
      <c r="I91" s="8">
        <v>7000.2292999999991</v>
      </c>
      <c r="J91" s="8">
        <v>7132.1863899999998</v>
      </c>
      <c r="K91" s="8">
        <v>6297.755814000001</v>
      </c>
      <c r="L91" s="8">
        <v>5512.7719960000013</v>
      </c>
      <c r="M91" s="8">
        <v>5652.0870590000013</v>
      </c>
      <c r="N91" s="8">
        <v>6131.7273450000002</v>
      </c>
      <c r="O91" s="8">
        <v>5853.5589399999999</v>
      </c>
      <c r="P91" s="8">
        <v>5684.3412739999994</v>
      </c>
      <c r="Q91" s="8">
        <v>5252.3282630000012</v>
      </c>
      <c r="R91" s="8">
        <v>5789.5638299999991</v>
      </c>
      <c r="S91" s="8">
        <v>6032.2452250000006</v>
      </c>
      <c r="T91" s="8">
        <v>5969.7000089999992</v>
      </c>
      <c r="U91" s="8">
        <v>5738.8654159999996</v>
      </c>
      <c r="V91" s="8">
        <v>5808.0173299999997</v>
      </c>
      <c r="W91" s="8">
        <v>6141.0661660000005</v>
      </c>
      <c r="X91" s="8">
        <v>6011.1568000000016</v>
      </c>
      <c r="Y91" s="8">
        <v>6069.2040500000012</v>
      </c>
      <c r="Z91" s="8">
        <v>5925.6508300000005</v>
      </c>
      <c r="AA91" s="8">
        <v>6198.1387059999997</v>
      </c>
    </row>
    <row r="92" spans="1:27">
      <c r="A92" s="16" t="s">
        <v>26</v>
      </c>
      <c r="B92" s="16" t="s">
        <v>90</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26</v>
      </c>
      <c r="B93" s="16" t="s">
        <v>9</v>
      </c>
      <c r="C93" s="8">
        <v>3003.4979429238801</v>
      </c>
      <c r="D93" s="8">
        <v>4279.8916111540584</v>
      </c>
      <c r="E93" s="8">
        <v>4464.5687856925315</v>
      </c>
      <c r="F93" s="8">
        <v>4830.2337356082508</v>
      </c>
      <c r="G93" s="8">
        <v>4659.7218963813129</v>
      </c>
      <c r="H93" s="8">
        <v>4920.6948043641141</v>
      </c>
      <c r="I93" s="8">
        <v>4860.4676206540398</v>
      </c>
      <c r="J93" s="8">
        <v>4828.3306835809717</v>
      </c>
      <c r="K93" s="8">
        <v>5044.3906072891332</v>
      </c>
      <c r="L93" s="8">
        <v>5022.2380468462434</v>
      </c>
      <c r="M93" s="8">
        <v>5280.3826430482013</v>
      </c>
      <c r="N93" s="8">
        <v>5253.6924301805211</v>
      </c>
      <c r="O93" s="8">
        <v>5280.6701248795498</v>
      </c>
      <c r="P93" s="8">
        <v>5036.6291351907048</v>
      </c>
      <c r="Q93" s="8">
        <v>5120.7144232663841</v>
      </c>
      <c r="R93" s="8">
        <v>5014.8508825869849</v>
      </c>
      <c r="S93" s="8">
        <v>4931.3408790151134</v>
      </c>
      <c r="T93" s="8">
        <v>5114.9665886629655</v>
      </c>
      <c r="U93" s="8">
        <v>4992.4891162759513</v>
      </c>
      <c r="V93" s="8">
        <v>5258.923195573665</v>
      </c>
      <c r="W93" s="8">
        <v>5250.9781270146432</v>
      </c>
      <c r="X93" s="8">
        <v>5267.9555900217456</v>
      </c>
      <c r="Y93" s="8">
        <v>5016.2786410174849</v>
      </c>
      <c r="Z93" s="8">
        <v>5080.188624626795</v>
      </c>
      <c r="AA93" s="8">
        <v>4274.4410051094783</v>
      </c>
    </row>
    <row r="94" spans="1:27">
      <c r="A94" s="16" t="s">
        <v>26</v>
      </c>
      <c r="B94" s="16" t="s">
        <v>8</v>
      </c>
      <c r="C94" s="8">
        <v>1.4718785200000001E-5</v>
      </c>
      <c r="D94" s="8">
        <v>1.83975271E-5</v>
      </c>
      <c r="E94" s="8">
        <v>1.9864443299999998E-5</v>
      </c>
      <c r="F94" s="8">
        <v>3.1513350799999998E-5</v>
      </c>
      <c r="G94" s="8">
        <v>3.2876778000000003E-5</v>
      </c>
      <c r="H94" s="8">
        <v>3.8081874499999999E-5</v>
      </c>
      <c r="I94" s="8">
        <v>4.2726294000000001E-5</v>
      </c>
      <c r="J94" s="8">
        <v>5.0431026999999999E-5</v>
      </c>
      <c r="K94" s="8">
        <v>4.6850984999999995E-5</v>
      </c>
      <c r="L94" s="8">
        <v>4.8850089000000005E-5</v>
      </c>
      <c r="M94" s="8">
        <v>4.9120564999999996E-5</v>
      </c>
      <c r="N94" s="8">
        <v>4.3853186000000004E-5</v>
      </c>
      <c r="O94" s="8">
        <v>4.7759334999999998E-5</v>
      </c>
      <c r="P94" s="8">
        <v>6.6331035000000008E-5</v>
      </c>
      <c r="Q94" s="8">
        <v>6.2459721999999994E-5</v>
      </c>
      <c r="R94" s="8">
        <v>6.7872750999999998E-5</v>
      </c>
      <c r="S94" s="8">
        <v>8.0541071999999997E-5</v>
      </c>
      <c r="T94" s="8">
        <v>7.8155863500000005E-5</v>
      </c>
      <c r="U94" s="8">
        <v>8.3452846000000008E-5</v>
      </c>
      <c r="V94" s="8">
        <v>8.5824291999999996E-5</v>
      </c>
      <c r="W94" s="8">
        <v>7.8484424000000003E-5</v>
      </c>
      <c r="X94" s="8">
        <v>8.8696733000000004E-5</v>
      </c>
      <c r="Y94" s="8">
        <v>9.561216500000001E-5</v>
      </c>
      <c r="Z94" s="8">
        <v>9.1714626999999998E-5</v>
      </c>
      <c r="AA94" s="8">
        <v>1.0049086900000001E-4</v>
      </c>
    </row>
    <row r="95" spans="1:27">
      <c r="A95" s="16" t="s">
        <v>26</v>
      </c>
      <c r="B95" s="16" t="s">
        <v>83</v>
      </c>
      <c r="C95" s="8">
        <v>4.3206920299999999E-4</v>
      </c>
      <c r="D95" s="8">
        <v>4.5843958200000005E-4</v>
      </c>
      <c r="E95" s="8">
        <v>4.5802039799999999E-4</v>
      </c>
      <c r="F95" s="8">
        <v>4.6576337700000002E-4</v>
      </c>
      <c r="G95" s="8">
        <v>4.6841356800000005E-4</v>
      </c>
      <c r="H95" s="8">
        <v>4.75436565E-4</v>
      </c>
      <c r="I95" s="8">
        <v>4.78129052E-4</v>
      </c>
      <c r="J95" s="8">
        <v>4.8945857499999999E-4</v>
      </c>
      <c r="K95" s="8">
        <v>5.2414192000000001E-4</v>
      </c>
      <c r="L95" s="8">
        <v>5.7501609500000008E-4</v>
      </c>
      <c r="M95" s="8">
        <v>6.2467419000000008E-4</v>
      </c>
      <c r="N95" s="8">
        <v>6.8102921000000002E-4</v>
      </c>
      <c r="O95" s="8">
        <v>7.40847866E-4</v>
      </c>
      <c r="P95" s="8">
        <v>8.6879720999999996E-4</v>
      </c>
      <c r="Q95" s="8">
        <v>9.3487869000000005E-4</v>
      </c>
      <c r="R95" s="8">
        <v>1.01396242E-3</v>
      </c>
      <c r="S95" s="8">
        <v>1.0824430699999999E-3</v>
      </c>
      <c r="T95" s="8">
        <v>1.17499382E-3</v>
      </c>
      <c r="U95" s="8">
        <v>1.2657566200000002E-3</v>
      </c>
      <c r="V95" s="8">
        <v>1.3556711199999999E-3</v>
      </c>
      <c r="W95" s="8">
        <v>1.4485494399999999E-3</v>
      </c>
      <c r="X95" s="8">
        <v>1.5633769400000001E-3</v>
      </c>
      <c r="Y95" s="8">
        <v>1.68334271E-3</v>
      </c>
      <c r="Z95" s="8">
        <v>1.8090301700000001E-3</v>
      </c>
      <c r="AA95" s="8">
        <v>1.9357168500000002E-3</v>
      </c>
    </row>
    <row r="96" spans="1:27">
      <c r="A96" s="16" t="s">
        <v>26</v>
      </c>
      <c r="B96" s="16" t="s">
        <v>192</v>
      </c>
      <c r="C96" s="8">
        <v>0</v>
      </c>
      <c r="D96" s="8">
        <v>0</v>
      </c>
      <c r="E96" s="8">
        <v>1.32026927E-4</v>
      </c>
      <c r="F96" s="8">
        <v>1.3368123899999999E-4</v>
      </c>
      <c r="G96" s="8">
        <v>1.55722275E-4</v>
      </c>
      <c r="H96" s="8">
        <v>1.6655826799999999E-4</v>
      </c>
      <c r="I96" s="8">
        <v>1.86006401E-4</v>
      </c>
      <c r="J96" s="8">
        <v>1.9879296199999999E-4</v>
      </c>
      <c r="K96" s="8">
        <v>2.1450527499999999E-4</v>
      </c>
      <c r="L96" s="8">
        <v>2.32630834E-4</v>
      </c>
      <c r="M96" s="8">
        <v>2.4758379499999997E-4</v>
      </c>
      <c r="N96" s="8">
        <v>2.6369361999999997E-4</v>
      </c>
      <c r="O96" s="8">
        <v>2.8315410699999999E-4</v>
      </c>
      <c r="P96" s="8">
        <v>3.0542958000000003E-4</v>
      </c>
      <c r="Q96" s="8">
        <v>3.2592817600000002E-4</v>
      </c>
      <c r="R96" s="8">
        <v>3.47902185E-4</v>
      </c>
      <c r="S96" s="8">
        <v>3.7179887899999996E-4</v>
      </c>
      <c r="T96" s="8">
        <v>3.9940827999999993E-4</v>
      </c>
      <c r="U96" s="8">
        <v>4.2797772399999999E-4</v>
      </c>
      <c r="V96" s="8">
        <v>4.5662176000000004E-4</v>
      </c>
      <c r="W96" s="8">
        <v>4.8725400999999997E-4</v>
      </c>
      <c r="X96" s="8">
        <v>5.2406127000000004E-4</v>
      </c>
      <c r="Y96" s="8">
        <v>5.6130150999999997E-4</v>
      </c>
      <c r="Z96" s="8">
        <v>6.0136509500000003E-4</v>
      </c>
      <c r="AA96" s="8">
        <v>6.4487911999999996E-4</v>
      </c>
    </row>
    <row r="97" spans="1:27">
      <c r="A97" s="16" t="s">
        <v>26</v>
      </c>
      <c r="B97" s="16" t="s">
        <v>15</v>
      </c>
      <c r="C97" s="8">
        <v>1.7140926999999999</v>
      </c>
      <c r="D97" s="8">
        <v>2.2130405999999998</v>
      </c>
      <c r="E97" s="8">
        <v>2.1064289</v>
      </c>
      <c r="F97" s="8">
        <v>3.6906270000000001</v>
      </c>
      <c r="G97" s="8">
        <v>5.2480761600000001</v>
      </c>
      <c r="H97" s="8">
        <v>6.4370019999999997</v>
      </c>
      <c r="I97" s="8">
        <v>7.7240611000000001</v>
      </c>
      <c r="J97" s="8">
        <v>8.9055885999999997</v>
      </c>
      <c r="K97" s="8">
        <v>12.077310499999999</v>
      </c>
      <c r="L97" s="8">
        <v>15.9763</v>
      </c>
      <c r="M97" s="8">
        <v>19.774141</v>
      </c>
      <c r="N97" s="8">
        <v>20.127523400000001</v>
      </c>
      <c r="O97" s="8">
        <v>25.685173500000001</v>
      </c>
      <c r="P97" s="8">
        <v>29.635104000000002</v>
      </c>
      <c r="Q97" s="8">
        <v>36.756324999999997</v>
      </c>
      <c r="R97" s="8">
        <v>44.045228999999999</v>
      </c>
      <c r="S97" s="8">
        <v>51.209392999999999</v>
      </c>
      <c r="T97" s="8">
        <v>53.128253999999998</v>
      </c>
      <c r="U97" s="8">
        <v>65.757637000000003</v>
      </c>
      <c r="V97" s="8">
        <v>74.037860499999994</v>
      </c>
      <c r="W97" s="8">
        <v>73.512694999999994</v>
      </c>
      <c r="X97" s="8">
        <v>85.84008</v>
      </c>
      <c r="Y97" s="8">
        <v>95.852532999999994</v>
      </c>
      <c r="Z97" s="8">
        <v>114.19383000000001</v>
      </c>
      <c r="AA97" s="8">
        <v>111.42120899999999</v>
      </c>
    </row>
    <row r="98" spans="1:27">
      <c r="A98" s="16" t="s">
        <v>26</v>
      </c>
      <c r="B98" s="16" t="s">
        <v>6</v>
      </c>
      <c r="C98" s="8">
        <v>1.1445663E-6</v>
      </c>
      <c r="D98" s="8">
        <v>1.2282059999999999E-6</v>
      </c>
      <c r="E98" s="8">
        <v>1.3110481E-6</v>
      </c>
      <c r="F98" s="8">
        <v>1.3995677000000001E-6</v>
      </c>
      <c r="G98" s="8">
        <v>1.4971046999999999E-6</v>
      </c>
      <c r="H98" s="8">
        <v>1.6068704999999999E-6</v>
      </c>
      <c r="I98" s="8">
        <v>1.7161073999999999E-6</v>
      </c>
      <c r="J98" s="8">
        <v>1.8343355E-6</v>
      </c>
      <c r="K98" s="8">
        <v>1.9591586999999999E-6</v>
      </c>
      <c r="L98" s="8">
        <v>2.098665E-6</v>
      </c>
      <c r="M98" s="8">
        <v>2.2401596000000002E-6</v>
      </c>
      <c r="N98" s="8">
        <v>2.3971722000000001E-6</v>
      </c>
      <c r="O98" s="8">
        <v>2.5633370000000001E-6</v>
      </c>
      <c r="P98" s="8">
        <v>2.7475343999999998E-6</v>
      </c>
      <c r="Q98" s="8">
        <v>2.9294346999999999E-6</v>
      </c>
      <c r="R98" s="8">
        <v>3.135189E-6</v>
      </c>
      <c r="S98" s="8">
        <v>3.3549297E-6</v>
      </c>
      <c r="T98" s="8">
        <v>3.5979974E-6</v>
      </c>
      <c r="U98" s="8">
        <v>3.835684E-6</v>
      </c>
      <c r="V98" s="8">
        <v>4.1054121999999999E-6</v>
      </c>
      <c r="W98" s="8">
        <v>4.3923990000000003E-6</v>
      </c>
      <c r="X98" s="8">
        <v>4.7106009999999997E-6</v>
      </c>
      <c r="Y98" s="8">
        <v>5.0226019999999996E-6</v>
      </c>
      <c r="Z98" s="8">
        <v>5.3713297000000003E-6</v>
      </c>
      <c r="AA98" s="8">
        <v>5.7472800000000003E-6</v>
      </c>
    </row>
    <row r="99" spans="1:27">
      <c r="A99" s="77" t="s">
        <v>82</v>
      </c>
      <c r="B99" s="77"/>
      <c r="C99" s="67">
        <v>9913.0527556598881</v>
      </c>
      <c r="D99" s="67">
        <v>10440.062081348056</v>
      </c>
      <c r="E99" s="67">
        <v>11159.986778525596</v>
      </c>
      <c r="F99" s="67">
        <v>10717.65143593313</v>
      </c>
      <c r="G99" s="67">
        <v>11103.599693198914</v>
      </c>
      <c r="H99" s="67">
        <v>11074.140538633259</v>
      </c>
      <c r="I99" s="67">
        <v>11868.421724077707</v>
      </c>
      <c r="J99" s="67">
        <v>11969.423437956984</v>
      </c>
      <c r="K99" s="67">
        <v>11354.224557539241</v>
      </c>
      <c r="L99" s="67">
        <v>10550.987241478742</v>
      </c>
      <c r="M99" s="67">
        <v>10952.244808506168</v>
      </c>
      <c r="N99" s="67">
        <v>11405.5483354798</v>
      </c>
      <c r="O99" s="67">
        <v>11159.915362204934</v>
      </c>
      <c r="P99" s="67">
        <v>10750.606809458812</v>
      </c>
      <c r="Q99" s="67">
        <v>10409.800384806636</v>
      </c>
      <c r="R99" s="67">
        <v>10848.461425654577</v>
      </c>
      <c r="S99" s="67">
        <v>11014.797088894358</v>
      </c>
      <c r="T99" s="67">
        <v>11137.796564842611</v>
      </c>
      <c r="U99" s="67">
        <v>10797.114010663014</v>
      </c>
      <c r="V99" s="67">
        <v>11140.980352279241</v>
      </c>
      <c r="W99" s="67">
        <v>11465.559075644314</v>
      </c>
      <c r="X99" s="67">
        <v>11364.954724961595</v>
      </c>
      <c r="Y99" s="67">
        <v>11181.337647027038</v>
      </c>
      <c r="Z99" s="67">
        <v>11120.035874605792</v>
      </c>
      <c r="AA99" s="67">
        <v>10584.003683428968</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87</v>
      </c>
      <c r="X103" s="7" t="s">
        <v>88</v>
      </c>
      <c r="Y103" s="7" t="s">
        <v>91</v>
      </c>
      <c r="Z103" s="7" t="s">
        <v>92</v>
      </c>
      <c r="AA103" s="7" t="s">
        <v>215</v>
      </c>
    </row>
    <row r="104" spans="1:27">
      <c r="A104" s="16" t="s">
        <v>16</v>
      </c>
      <c r="B104" s="16" t="s">
        <v>207</v>
      </c>
      <c r="C104" s="8">
        <v>1856.688375348127</v>
      </c>
      <c r="D104" s="8">
        <v>3765.3956670419566</v>
      </c>
      <c r="E104" s="8">
        <v>4936.40930193026</v>
      </c>
      <c r="F104" s="8">
        <v>11350.919384128083</v>
      </c>
      <c r="G104" s="8">
        <v>12517.962655749736</v>
      </c>
      <c r="H104" s="8">
        <v>11894.615644726493</v>
      </c>
      <c r="I104" s="8">
        <v>12533.158807469857</v>
      </c>
      <c r="J104" s="8">
        <v>12513.006305545856</v>
      </c>
      <c r="K104" s="8">
        <v>13441.494878704882</v>
      </c>
      <c r="L104" s="8">
        <v>13395.766929793008</v>
      </c>
      <c r="M104" s="8">
        <v>13880.141956193736</v>
      </c>
      <c r="N104" s="8">
        <v>13567.496216597126</v>
      </c>
      <c r="O104" s="8">
        <v>13655.433753961939</v>
      </c>
      <c r="P104" s="8">
        <v>13378.09221549846</v>
      </c>
      <c r="Q104" s="8">
        <v>12503.50730906215</v>
      </c>
      <c r="R104" s="8">
        <v>16313.847091559852</v>
      </c>
      <c r="S104" s="8">
        <v>16033.887062883499</v>
      </c>
      <c r="T104" s="8">
        <v>16050.52562246571</v>
      </c>
      <c r="U104" s="8">
        <v>16504.803509978941</v>
      </c>
      <c r="V104" s="8">
        <v>16680.408195660762</v>
      </c>
      <c r="W104" s="8">
        <v>16150.087627455972</v>
      </c>
      <c r="X104" s="8">
        <v>15133.467984731269</v>
      </c>
      <c r="Y104" s="8">
        <v>15762.4768720541</v>
      </c>
      <c r="Z104" s="8">
        <v>8472.3886416696496</v>
      </c>
      <c r="AA104" s="8">
        <v>12993.748807862059</v>
      </c>
    </row>
    <row r="105" spans="1:27" collapsed="1">
      <c r="A105" s="16" t="s">
        <v>16</v>
      </c>
      <c r="B105" s="16" t="s">
        <v>193</v>
      </c>
      <c r="C105" s="8">
        <v>3471.6803941621511</v>
      </c>
      <c r="D105" s="8">
        <v>3584.2111259987259</v>
      </c>
      <c r="E105" s="8">
        <v>3767.7159889899335</v>
      </c>
      <c r="F105" s="8">
        <v>4101.2821539180013</v>
      </c>
      <c r="G105" s="8">
        <v>14544.994863038477</v>
      </c>
      <c r="H105" s="8">
        <v>13780.464995326171</v>
      </c>
      <c r="I105" s="8">
        <v>15211.130107008399</v>
      </c>
      <c r="J105" s="8">
        <v>15402.246035426109</v>
      </c>
      <c r="K105" s="8">
        <v>15826.065112221622</v>
      </c>
      <c r="L105" s="8">
        <v>16046.064227309796</v>
      </c>
      <c r="M105" s="8">
        <v>16972.537573966154</v>
      </c>
      <c r="N105" s="8">
        <v>16363.119929050979</v>
      </c>
      <c r="O105" s="8">
        <v>15785.91678089971</v>
      </c>
      <c r="P105" s="8">
        <v>16074.071220394053</v>
      </c>
      <c r="Q105" s="8">
        <v>15176.850026296805</v>
      </c>
      <c r="R105" s="8">
        <v>15614.229980874836</v>
      </c>
      <c r="S105" s="8">
        <v>15070.860029467156</v>
      </c>
      <c r="T105" s="8">
        <v>14848.327244170307</v>
      </c>
      <c r="U105" s="8">
        <v>16220.567274922931</v>
      </c>
      <c r="V105" s="8">
        <v>16085.423923732797</v>
      </c>
      <c r="W105" s="8">
        <v>13814.061074087378</v>
      </c>
      <c r="X105" s="8">
        <v>13785.189189378276</v>
      </c>
      <c r="Y105" s="8">
        <v>14006.946528492052</v>
      </c>
      <c r="Z105" s="8">
        <v>14289.877807395354</v>
      </c>
      <c r="AA105" s="8">
        <v>14786.19503980797</v>
      </c>
    </row>
    <row r="106" spans="1:27">
      <c r="A106" s="16" t="s">
        <v>16</v>
      </c>
      <c r="B106" s="16" t="s">
        <v>93</v>
      </c>
      <c r="C106" s="8">
        <v>240.33186790000002</v>
      </c>
      <c r="D106" s="8">
        <v>269.64134899999999</v>
      </c>
      <c r="E106" s="8">
        <v>290.42583500000001</v>
      </c>
      <c r="F106" s="8">
        <v>283.17164000000002</v>
      </c>
      <c r="G106" s="8">
        <v>416.4821604</v>
      </c>
      <c r="H106" s="8">
        <v>566.00948330000017</v>
      </c>
      <c r="I106" s="8">
        <v>779.59335120000003</v>
      </c>
      <c r="J106" s="8">
        <v>1010.5373036999999</v>
      </c>
      <c r="K106" s="8">
        <v>1259.3736275999997</v>
      </c>
      <c r="L106" s="8">
        <v>1567.0765346000001</v>
      </c>
      <c r="M106" s="8">
        <v>1957.787791</v>
      </c>
      <c r="N106" s="8">
        <v>2358.2418695000006</v>
      </c>
      <c r="O106" s="8">
        <v>2790.6374669999996</v>
      </c>
      <c r="P106" s="8">
        <v>3220.1778989999998</v>
      </c>
      <c r="Q106" s="8">
        <v>3605.7833590000005</v>
      </c>
      <c r="R106" s="8">
        <v>4301.369138</v>
      </c>
      <c r="S106" s="8">
        <v>4870.1402269999999</v>
      </c>
      <c r="T106" s="8">
        <v>5502.8638420000007</v>
      </c>
      <c r="U106" s="8">
        <v>6320.4783550000002</v>
      </c>
      <c r="V106" s="8">
        <v>7128.2991399999992</v>
      </c>
      <c r="W106" s="8">
        <v>7632.6840520000005</v>
      </c>
      <c r="X106" s="8">
        <v>8768.3795589999991</v>
      </c>
      <c r="Y106" s="8">
        <v>9471.9465490000002</v>
      </c>
      <c r="Z106" s="8">
        <v>10235.325712999998</v>
      </c>
      <c r="AA106" s="8">
        <v>10763.632604999999</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87</v>
      </c>
      <c r="X108" s="7" t="s">
        <v>88</v>
      </c>
      <c r="Y108" s="7" t="s">
        <v>91</v>
      </c>
      <c r="Z108" s="7" t="s">
        <v>92</v>
      </c>
      <c r="AA108" s="7" t="s">
        <v>215</v>
      </c>
    </row>
    <row r="109" spans="1:27">
      <c r="A109" s="16" t="s">
        <v>22</v>
      </c>
      <c r="B109" s="16" t="s">
        <v>207</v>
      </c>
      <c r="C109" s="8">
        <v>373.05545940298504</v>
      </c>
      <c r="D109" s="8">
        <v>1341.8383892414299</v>
      </c>
      <c r="E109" s="8">
        <v>1920.2305514023499</v>
      </c>
      <c r="F109" s="8">
        <v>5319.2760588885794</v>
      </c>
      <c r="G109" s="8">
        <v>5861.6867523353894</v>
      </c>
      <c r="H109" s="8">
        <v>5593.8726963153395</v>
      </c>
      <c r="I109" s="8">
        <v>5819.0150250277793</v>
      </c>
      <c r="J109" s="8">
        <v>5745.0171026873404</v>
      </c>
      <c r="K109" s="8">
        <v>5645.2194205475998</v>
      </c>
      <c r="L109" s="8">
        <v>5750.8675683617294</v>
      </c>
      <c r="M109" s="8">
        <v>5866.0840360338098</v>
      </c>
      <c r="N109" s="8">
        <v>5792.7105972661902</v>
      </c>
      <c r="O109" s="8">
        <v>5871.6678357156206</v>
      </c>
      <c r="P109" s="8">
        <v>5793.4581102922002</v>
      </c>
      <c r="Q109" s="8">
        <v>5551.23906096259</v>
      </c>
      <c r="R109" s="8">
        <v>5684.7685618037804</v>
      </c>
      <c r="S109" s="8">
        <v>5534.5002838189803</v>
      </c>
      <c r="T109" s="8">
        <v>5483.8991854209507</v>
      </c>
      <c r="U109" s="8">
        <v>5749.7004808948304</v>
      </c>
      <c r="V109" s="8">
        <v>5687.5376828075005</v>
      </c>
      <c r="W109" s="8">
        <v>5006.8489998739005</v>
      </c>
      <c r="X109" s="8">
        <v>4520.9994447692907</v>
      </c>
      <c r="Y109" s="8">
        <v>3851.8925448970799</v>
      </c>
      <c r="Z109" s="8">
        <v>305.91892581671004</v>
      </c>
      <c r="AA109" s="8">
        <v>517.25639457349996</v>
      </c>
    </row>
    <row r="110" spans="1:27">
      <c r="A110" s="16" t="s">
        <v>22</v>
      </c>
      <c r="B110" s="16" t="s">
        <v>193</v>
      </c>
      <c r="C110" s="8">
        <v>2400.6024699999998</v>
      </c>
      <c r="D110" s="8">
        <v>2509.0947999999999</v>
      </c>
      <c r="E110" s="8">
        <v>2792.6385049935457</v>
      </c>
      <c r="F110" s="8">
        <v>3140.8457397468401</v>
      </c>
      <c r="G110" s="8">
        <v>7508.2059702675042</v>
      </c>
      <c r="H110" s="8">
        <v>7269.5763777765424</v>
      </c>
      <c r="I110" s="8">
        <v>7865.1958667248518</v>
      </c>
      <c r="J110" s="8">
        <v>7915.4436800021158</v>
      </c>
      <c r="K110" s="8">
        <v>7624.0322645971019</v>
      </c>
      <c r="L110" s="8">
        <v>7944.273286888435</v>
      </c>
      <c r="M110" s="8">
        <v>8773.3052578356292</v>
      </c>
      <c r="N110" s="8">
        <v>8371.5456138748323</v>
      </c>
      <c r="O110" s="8">
        <v>7732.501431173273</v>
      </c>
      <c r="P110" s="8">
        <v>7952.1648513947557</v>
      </c>
      <c r="Q110" s="8">
        <v>7215.7239731619593</v>
      </c>
      <c r="R110" s="8">
        <v>7686.6898729223904</v>
      </c>
      <c r="S110" s="8">
        <v>7328.5557236126642</v>
      </c>
      <c r="T110" s="8">
        <v>7148.6351991443562</v>
      </c>
      <c r="U110" s="8">
        <v>8320.621319319549</v>
      </c>
      <c r="V110" s="8">
        <v>8228.4387235759823</v>
      </c>
      <c r="W110" s="8">
        <v>7101.9652020940248</v>
      </c>
      <c r="X110" s="8">
        <v>6494.6045591902648</v>
      </c>
      <c r="Y110" s="8">
        <v>6868.364284807496</v>
      </c>
      <c r="Z110" s="8">
        <v>6886.2883844562402</v>
      </c>
      <c r="AA110" s="8">
        <v>7386.447284481208</v>
      </c>
    </row>
    <row r="111" spans="1:27">
      <c r="A111" s="16" t="s">
        <v>22</v>
      </c>
      <c r="B111" s="16" t="s">
        <v>93</v>
      </c>
      <c r="C111" s="8">
        <v>92.973640000000003</v>
      </c>
      <c r="D111" s="8">
        <v>107.374115</v>
      </c>
      <c r="E111" s="8">
        <v>117.11149</v>
      </c>
      <c r="F111" s="8">
        <v>113.61281</v>
      </c>
      <c r="G111" s="8">
        <v>157.03510499999999</v>
      </c>
      <c r="H111" s="8">
        <v>212.34727000000001</v>
      </c>
      <c r="I111" s="8">
        <v>281.09685000000002</v>
      </c>
      <c r="J111" s="8">
        <v>362.36043999999998</v>
      </c>
      <c r="K111" s="8">
        <v>441.77163000000002</v>
      </c>
      <c r="L111" s="8">
        <v>553.83940000000007</v>
      </c>
      <c r="M111" s="8">
        <v>677.69569000000001</v>
      </c>
      <c r="N111" s="8">
        <v>827.30980999999997</v>
      </c>
      <c r="O111" s="8">
        <v>988.29043999999999</v>
      </c>
      <c r="P111" s="8">
        <v>1158.1576399999999</v>
      </c>
      <c r="Q111" s="8">
        <v>1320.7555000000002</v>
      </c>
      <c r="R111" s="8">
        <v>1542.4129699999999</v>
      </c>
      <c r="S111" s="8">
        <v>1752.4665400000001</v>
      </c>
      <c r="T111" s="8">
        <v>1973.0144</v>
      </c>
      <c r="U111" s="8">
        <v>2291.2660700000001</v>
      </c>
      <c r="V111" s="8">
        <v>2557.6385799999998</v>
      </c>
      <c r="W111" s="8">
        <v>2703.2366399999996</v>
      </c>
      <c r="X111" s="8">
        <v>3131.9999299999999</v>
      </c>
      <c r="Y111" s="8">
        <v>3331.77142</v>
      </c>
      <c r="Z111" s="8">
        <v>3547.6782799999996</v>
      </c>
      <c r="AA111" s="8">
        <v>3756.7798499999999</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87</v>
      </c>
      <c r="X113" s="7" t="s">
        <v>88</v>
      </c>
      <c r="Y113" s="7" t="s">
        <v>91</v>
      </c>
      <c r="Z113" s="7" t="s">
        <v>92</v>
      </c>
      <c r="AA113" s="7" t="s">
        <v>215</v>
      </c>
    </row>
    <row r="114" spans="1:27">
      <c r="A114" s="16" t="s">
        <v>23</v>
      </c>
      <c r="B114" s="16" t="s">
        <v>207</v>
      </c>
      <c r="C114" s="8">
        <v>191.16678256074002</v>
      </c>
      <c r="D114" s="8">
        <v>198.73604581407</v>
      </c>
      <c r="E114" s="8">
        <v>204.60780759491001</v>
      </c>
      <c r="F114" s="8">
        <v>1837.5357913119601</v>
      </c>
      <c r="G114" s="8">
        <v>1881.2111852911401</v>
      </c>
      <c r="H114" s="8">
        <v>1855.3710364915798</v>
      </c>
      <c r="I114" s="8">
        <v>1924.16267773302</v>
      </c>
      <c r="J114" s="8">
        <v>1917.30409840474</v>
      </c>
      <c r="K114" s="8">
        <v>1906.3311996381599</v>
      </c>
      <c r="L114" s="8">
        <v>1921.63537557578</v>
      </c>
      <c r="M114" s="8">
        <v>1930.97676940726</v>
      </c>
      <c r="N114" s="8">
        <v>1915.7769918323702</v>
      </c>
      <c r="O114" s="8">
        <v>1938.97889037043</v>
      </c>
      <c r="P114" s="8">
        <v>1915.6679595939499</v>
      </c>
      <c r="Q114" s="8">
        <v>1895.1564056393299</v>
      </c>
      <c r="R114" s="8">
        <v>3916.8277676273001</v>
      </c>
      <c r="S114" s="8">
        <v>3945.2194284382599</v>
      </c>
      <c r="T114" s="8">
        <v>4031.4760372026203</v>
      </c>
      <c r="U114" s="8">
        <v>4110.7917980576003</v>
      </c>
      <c r="V114" s="8">
        <v>4083.7135184051003</v>
      </c>
      <c r="W114" s="8">
        <v>5010.4416873119708</v>
      </c>
      <c r="X114" s="8">
        <v>5229.9009026924596</v>
      </c>
      <c r="Y114" s="8">
        <v>7182.0572743902994</v>
      </c>
      <c r="Z114" s="8">
        <v>5529.6254552293994</v>
      </c>
      <c r="AA114" s="8">
        <v>7985.5239514513396</v>
      </c>
    </row>
    <row r="115" spans="1:27">
      <c r="A115" s="16" t="s">
        <v>23</v>
      </c>
      <c r="B115" s="16" t="s">
        <v>193</v>
      </c>
      <c r="C115" s="8">
        <v>1071.077924162151</v>
      </c>
      <c r="D115" s="8">
        <v>1075.1163259987259</v>
      </c>
      <c r="E115" s="8">
        <v>975.07721139936598</v>
      </c>
      <c r="F115" s="8">
        <v>960.43597417126216</v>
      </c>
      <c r="G115" s="8">
        <v>7036.7883663733837</v>
      </c>
      <c r="H115" s="8">
        <v>6510.8880705520369</v>
      </c>
      <c r="I115" s="8">
        <v>7345.9336744732072</v>
      </c>
      <c r="J115" s="8">
        <v>7486.8017711519587</v>
      </c>
      <c r="K115" s="8">
        <v>8202.0322200342325</v>
      </c>
      <c r="L115" s="8">
        <v>8101.7902741580237</v>
      </c>
      <c r="M115" s="8">
        <v>8199.2316332092978</v>
      </c>
      <c r="N115" s="8">
        <v>7991.5736178488905</v>
      </c>
      <c r="O115" s="8">
        <v>8053.4146242834413</v>
      </c>
      <c r="P115" s="8">
        <v>8121.9055976479285</v>
      </c>
      <c r="Q115" s="8">
        <v>7961.1252507523868</v>
      </c>
      <c r="R115" s="8">
        <v>7927.5392437121736</v>
      </c>
      <c r="S115" s="8">
        <v>7742.3034145991269</v>
      </c>
      <c r="T115" s="8">
        <v>7699.6910826283738</v>
      </c>
      <c r="U115" s="8">
        <v>7899.9449141459208</v>
      </c>
      <c r="V115" s="8">
        <v>7856.9841219399104</v>
      </c>
      <c r="W115" s="8">
        <v>6712.0947361679428</v>
      </c>
      <c r="X115" s="8">
        <v>7290.5834328922001</v>
      </c>
      <c r="Y115" s="8">
        <v>7138.5809246530825</v>
      </c>
      <c r="Z115" s="8">
        <v>7403.5880409902038</v>
      </c>
      <c r="AA115" s="8">
        <v>7399.7461837739411</v>
      </c>
    </row>
    <row r="116" spans="1:27">
      <c r="A116" s="16" t="s">
        <v>23</v>
      </c>
      <c r="B116" s="16" t="s">
        <v>93</v>
      </c>
      <c r="C116" s="8">
        <v>35.196759999999998</v>
      </c>
      <c r="D116" s="8">
        <v>45.613503000000001</v>
      </c>
      <c r="E116" s="8">
        <v>55.849890000000002</v>
      </c>
      <c r="F116" s="8">
        <v>58.018886999999999</v>
      </c>
      <c r="G116" s="8">
        <v>91.642953000000006</v>
      </c>
      <c r="H116" s="8">
        <v>133.65029000000001</v>
      </c>
      <c r="I116" s="8">
        <v>187.60482999999999</v>
      </c>
      <c r="J116" s="8">
        <v>245.66705400000001</v>
      </c>
      <c r="K116" s="8">
        <v>308.22064599999999</v>
      </c>
      <c r="L116" s="8">
        <v>392.43341000000004</v>
      </c>
      <c r="M116" s="8">
        <v>485.27882</v>
      </c>
      <c r="N116" s="8">
        <v>587.31583000000001</v>
      </c>
      <c r="O116" s="8">
        <v>703.25946999999996</v>
      </c>
      <c r="P116" s="8">
        <v>823.90953000000002</v>
      </c>
      <c r="Q116" s="8">
        <v>958.78683000000001</v>
      </c>
      <c r="R116" s="8">
        <v>1125.9793300000001</v>
      </c>
      <c r="S116" s="8">
        <v>1286.8641399999999</v>
      </c>
      <c r="T116" s="8">
        <v>1466.6116300000001</v>
      </c>
      <c r="U116" s="8">
        <v>1664.10823</v>
      </c>
      <c r="V116" s="8">
        <v>1866.05196</v>
      </c>
      <c r="W116" s="8">
        <v>2057.7425400000002</v>
      </c>
      <c r="X116" s="8">
        <v>2311.6608999999999</v>
      </c>
      <c r="Y116" s="8">
        <v>2535.4795399999998</v>
      </c>
      <c r="Z116" s="8">
        <v>2775.1968399999996</v>
      </c>
      <c r="AA116" s="8">
        <v>2916.4447799999998</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87</v>
      </c>
      <c r="X118" s="7" t="s">
        <v>88</v>
      </c>
      <c r="Y118" s="7" t="s">
        <v>91</v>
      </c>
      <c r="Z118" s="7" t="s">
        <v>92</v>
      </c>
      <c r="AA118" s="7" t="s">
        <v>215</v>
      </c>
    </row>
    <row r="119" spans="1:27">
      <c r="A119" s="16" t="s">
        <v>24</v>
      </c>
      <c r="B119" s="16" t="s">
        <v>207</v>
      </c>
      <c r="C119" s="8">
        <v>1058.3434368758001</v>
      </c>
      <c r="D119" s="8">
        <v>1995.5085437801399</v>
      </c>
      <c r="E119" s="8">
        <v>2344.9153905421599</v>
      </c>
      <c r="F119" s="8">
        <v>3430.7043644444902</v>
      </c>
      <c r="G119" s="8">
        <v>3895.8220980116698</v>
      </c>
      <c r="H119" s="8">
        <v>3617.0383387732704</v>
      </c>
      <c r="I119" s="8">
        <v>3896.27631986694</v>
      </c>
      <c r="J119" s="8">
        <v>3964.5777537929898</v>
      </c>
      <c r="K119" s="8">
        <v>5033.1418160803005</v>
      </c>
      <c r="L119" s="8">
        <v>4860.1392971061996</v>
      </c>
      <c r="M119" s="8">
        <v>5178.2140994466999</v>
      </c>
      <c r="N119" s="8">
        <v>4969.6528184494</v>
      </c>
      <c r="O119" s="8">
        <v>4946.0903467246999</v>
      </c>
      <c r="P119" s="8">
        <v>4775.0689749184003</v>
      </c>
      <c r="Q119" s="8">
        <v>4211.8353978574996</v>
      </c>
      <c r="R119" s="8">
        <v>4477.9375490859002</v>
      </c>
      <c r="S119" s="8">
        <v>4397.8859212143998</v>
      </c>
      <c r="T119" s="8">
        <v>4354.9730124991002</v>
      </c>
      <c r="U119" s="8">
        <v>4398.7540605089998</v>
      </c>
      <c r="V119" s="8">
        <v>4615.4194339133001</v>
      </c>
      <c r="W119" s="8">
        <v>4016.8663677946001</v>
      </c>
      <c r="X119" s="8">
        <v>3318.8139665722001</v>
      </c>
      <c r="Y119" s="8">
        <v>2941.1007376061002</v>
      </c>
      <c r="Z119" s="8">
        <v>1312.6954154164598</v>
      </c>
      <c r="AA119" s="8">
        <v>1336.6350299229002</v>
      </c>
    </row>
    <row r="120" spans="1:27">
      <c r="A120" s="16" t="s">
        <v>24</v>
      </c>
      <c r="B120" s="16" t="s">
        <v>193</v>
      </c>
      <c r="C120" s="8">
        <v>0</v>
      </c>
      <c r="D120" s="8">
        <v>0</v>
      </c>
      <c r="E120" s="8">
        <v>6.9008171000000009E-5</v>
      </c>
      <c r="F120" s="8">
        <v>2.1514936599999998E-4</v>
      </c>
      <c r="G120" s="8">
        <v>2.5834857700000001E-4</v>
      </c>
      <c r="H120" s="8">
        <v>2.6376499299999998E-4</v>
      </c>
      <c r="I120" s="8">
        <v>2.57606274E-4</v>
      </c>
      <c r="J120" s="8">
        <v>2.5947145099999998E-4</v>
      </c>
      <c r="K120" s="8">
        <v>2.78803947E-4</v>
      </c>
      <c r="L120" s="8">
        <v>2.9141467999999998E-4</v>
      </c>
      <c r="M120" s="8">
        <v>2.88456443E-4</v>
      </c>
      <c r="N120" s="8">
        <v>2.78593433E-4</v>
      </c>
      <c r="O120" s="8">
        <v>2.8025790800000001E-4</v>
      </c>
      <c r="P120" s="8">
        <v>2.8907217E-4</v>
      </c>
      <c r="Q120" s="8">
        <v>2.9079943100000002E-4</v>
      </c>
      <c r="R120" s="8">
        <v>3.0240376000000002E-4</v>
      </c>
      <c r="S120" s="8">
        <v>2.9904902599999997E-4</v>
      </c>
      <c r="T120" s="8">
        <v>3.1843048499999999E-4</v>
      </c>
      <c r="U120" s="8">
        <v>3.4673088999999998E-4</v>
      </c>
      <c r="V120" s="8">
        <v>3.4438964999999996E-4</v>
      </c>
      <c r="W120" s="8">
        <v>3.5398366000000001E-4</v>
      </c>
      <c r="X120" s="8">
        <v>3.6120672999999999E-4</v>
      </c>
      <c r="Y120" s="8">
        <v>4.1312871399999999E-4</v>
      </c>
      <c r="Z120" s="8">
        <v>4.1935970000000003E-4</v>
      </c>
      <c r="AA120" s="8">
        <v>5.3000630000000007E-4</v>
      </c>
    </row>
    <row r="121" spans="1:27">
      <c r="A121" s="16" t="s">
        <v>24</v>
      </c>
      <c r="B121" s="16" t="s">
        <v>93</v>
      </c>
      <c r="C121" s="8">
        <v>44.19408</v>
      </c>
      <c r="D121" s="8">
        <v>49.074863000000001</v>
      </c>
      <c r="E121" s="8">
        <v>53.264403999999999</v>
      </c>
      <c r="F121" s="8">
        <v>54.943854999999999</v>
      </c>
      <c r="G121" s="8">
        <v>92.927092000000002</v>
      </c>
      <c r="H121" s="8">
        <v>128.69914700000001</v>
      </c>
      <c r="I121" s="8">
        <v>194.15081000000001</v>
      </c>
      <c r="J121" s="8">
        <v>265.29098399999998</v>
      </c>
      <c r="K121" s="8">
        <v>348.38691399999999</v>
      </c>
      <c r="L121" s="8">
        <v>423.76885999999996</v>
      </c>
      <c r="M121" s="8">
        <v>560.56005500000003</v>
      </c>
      <c r="N121" s="8">
        <v>676.81534499999998</v>
      </c>
      <c r="O121" s="8">
        <v>786.60292000000004</v>
      </c>
      <c r="P121" s="8">
        <v>888.04503999999997</v>
      </c>
      <c r="Q121" s="8">
        <v>931.28034000000002</v>
      </c>
      <c r="R121" s="8">
        <v>1174.99944</v>
      </c>
      <c r="S121" s="8">
        <v>1317.83987</v>
      </c>
      <c r="T121" s="8">
        <v>1499.2696699999999</v>
      </c>
      <c r="U121" s="8">
        <v>1719.6123700000001</v>
      </c>
      <c r="V121" s="8">
        <v>1985.66904</v>
      </c>
      <c r="W121" s="8">
        <v>2101.9199899999999</v>
      </c>
      <c r="X121" s="8">
        <v>2474.6180600000002</v>
      </c>
      <c r="Y121" s="8">
        <v>2687.6837999999998</v>
      </c>
      <c r="Z121" s="8">
        <v>2923.0674300000001</v>
      </c>
      <c r="AA121" s="8">
        <v>3052.5139399999998</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87</v>
      </c>
      <c r="X123" s="7" t="s">
        <v>88</v>
      </c>
      <c r="Y123" s="7" t="s">
        <v>91</v>
      </c>
      <c r="Z123" s="7" t="s">
        <v>92</v>
      </c>
      <c r="AA123" s="7" t="s">
        <v>215</v>
      </c>
    </row>
    <row r="124" spans="1:27">
      <c r="A124" s="16" t="s">
        <v>25</v>
      </c>
      <c r="B124" s="16" t="s">
        <v>207</v>
      </c>
      <c r="C124" s="8">
        <v>234.12218292884</v>
      </c>
      <c r="D124" s="8">
        <v>229.31214341643002</v>
      </c>
      <c r="E124" s="8">
        <v>466.65500811459003</v>
      </c>
      <c r="F124" s="8">
        <v>763.40261599759003</v>
      </c>
      <c r="G124" s="8">
        <v>879.24206349259998</v>
      </c>
      <c r="H124" s="8">
        <v>828.33300814414997</v>
      </c>
      <c r="I124" s="8">
        <v>893.70421657949998</v>
      </c>
      <c r="J124" s="8">
        <v>886.10676890358002</v>
      </c>
      <c r="K124" s="8">
        <v>856.80181947380993</v>
      </c>
      <c r="L124" s="8">
        <v>863.12400531198</v>
      </c>
      <c r="M124" s="8">
        <v>904.86630884566</v>
      </c>
      <c r="N124" s="8">
        <v>889.35499961774008</v>
      </c>
      <c r="O124" s="8">
        <v>898.69580057886992</v>
      </c>
      <c r="P124" s="8">
        <v>893.89613804675002</v>
      </c>
      <c r="Q124" s="8">
        <v>845.27533335665009</v>
      </c>
      <c r="R124" s="8">
        <v>2234.31200786197</v>
      </c>
      <c r="S124" s="8">
        <v>2156.2801427732002</v>
      </c>
      <c r="T124" s="8">
        <v>2180.1759907478099</v>
      </c>
      <c r="U124" s="8">
        <v>2245.5556661564601</v>
      </c>
      <c r="V124" s="8">
        <v>2293.73594905043</v>
      </c>
      <c r="W124" s="8">
        <v>2115.92885077344</v>
      </c>
      <c r="X124" s="8">
        <v>2063.7518124404401</v>
      </c>
      <c r="Y124" s="8">
        <v>1787.4243143402</v>
      </c>
      <c r="Z124" s="8">
        <v>1324.1466949425499</v>
      </c>
      <c r="AA124" s="8">
        <v>3154.3311315953401</v>
      </c>
    </row>
    <row r="125" spans="1:27">
      <c r="A125" s="16" t="s">
        <v>25</v>
      </c>
      <c r="B125" s="16" t="s">
        <v>193</v>
      </c>
      <c r="C125" s="8">
        <v>0</v>
      </c>
      <c r="D125" s="8">
        <v>0</v>
      </c>
      <c r="E125" s="8">
        <v>2.9256050000000003E-5</v>
      </c>
      <c r="F125" s="8">
        <v>4.8863120000000005E-5</v>
      </c>
      <c r="G125" s="8">
        <v>6.3129843000000004E-5</v>
      </c>
      <c r="H125" s="8">
        <v>6.3972465999999998E-5</v>
      </c>
      <c r="I125" s="8">
        <v>6.3353804000000001E-5</v>
      </c>
      <c r="J125" s="8">
        <v>6.3191341000000005E-5</v>
      </c>
      <c r="K125" s="8">
        <v>6.6411237E-5</v>
      </c>
      <c r="L125" s="8">
        <v>6.875801799999999E-5</v>
      </c>
      <c r="M125" s="8">
        <v>6.8530949999999995E-5</v>
      </c>
      <c r="N125" s="8">
        <v>7.1729303999999995E-5</v>
      </c>
      <c r="O125" s="8">
        <v>7.252823000000001E-5</v>
      </c>
      <c r="P125" s="8">
        <v>8.0462479999999996E-5</v>
      </c>
      <c r="Q125" s="8">
        <v>8.2289242999999989E-5</v>
      </c>
      <c r="R125" s="8">
        <v>1.0412886699999999E-4</v>
      </c>
      <c r="S125" s="8">
        <v>1.0284394200000001E-4</v>
      </c>
      <c r="T125" s="8">
        <v>1.1831885700000001E-4</v>
      </c>
      <c r="U125" s="8">
        <v>1.316306E-4</v>
      </c>
      <c r="V125" s="8">
        <v>1.32636955E-4</v>
      </c>
      <c r="W125" s="8">
        <v>1.40799486E-4</v>
      </c>
      <c r="X125" s="8">
        <v>1.4615995999999999E-4</v>
      </c>
      <c r="Y125" s="8">
        <v>1.6739420999999999E-4</v>
      </c>
      <c r="Z125" s="8">
        <v>1.7077516E-4</v>
      </c>
      <c r="AA125" s="8">
        <v>1.9471268000000001E-4</v>
      </c>
    </row>
    <row r="126" spans="1:27">
      <c r="A126" s="16" t="s">
        <v>25</v>
      </c>
      <c r="B126" s="16" t="s">
        <v>93</v>
      </c>
      <c r="C126" s="8">
        <v>65.955979999999997</v>
      </c>
      <c r="D126" s="8">
        <v>64.972399999999993</v>
      </c>
      <c r="E126" s="8">
        <v>61.724364999999999</v>
      </c>
      <c r="F126" s="8">
        <v>52.250990000000002</v>
      </c>
      <c r="G126" s="8">
        <v>68.706341999999992</v>
      </c>
      <c r="H126" s="8">
        <v>83.738405</v>
      </c>
      <c r="I126" s="8">
        <v>107.65152599999999</v>
      </c>
      <c r="J126" s="8">
        <v>126.744367</v>
      </c>
      <c r="K126" s="8">
        <v>146.77979499999998</v>
      </c>
      <c r="L126" s="8">
        <v>178.24162999999999</v>
      </c>
      <c r="M126" s="8">
        <v>210.986549</v>
      </c>
      <c r="N126" s="8">
        <v>243.12141000000003</v>
      </c>
      <c r="O126" s="8">
        <v>282.27153999999996</v>
      </c>
      <c r="P126" s="8">
        <v>315.20078000000001</v>
      </c>
      <c r="Q126" s="8">
        <v>351.70616999999999</v>
      </c>
      <c r="R126" s="8">
        <v>406.16118</v>
      </c>
      <c r="S126" s="8">
        <v>452.72526999999997</v>
      </c>
      <c r="T126" s="8">
        <v>501.46233000000001</v>
      </c>
      <c r="U126" s="8">
        <v>568.13625000000002</v>
      </c>
      <c r="V126" s="8">
        <v>631.79431999999997</v>
      </c>
      <c r="W126" s="8">
        <v>683.33691999999996</v>
      </c>
      <c r="X126" s="8">
        <v>749.10108000000002</v>
      </c>
      <c r="Y126" s="8">
        <v>804.25443000000007</v>
      </c>
      <c r="Z126" s="8">
        <v>855.01061000000004</v>
      </c>
      <c r="AA126" s="8">
        <v>906.83757000000003</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87</v>
      </c>
      <c r="X128" s="7" t="s">
        <v>88</v>
      </c>
      <c r="Y128" s="7" t="s">
        <v>91</v>
      </c>
      <c r="Z128" s="7" t="s">
        <v>92</v>
      </c>
      <c r="AA128" s="7" t="s">
        <v>215</v>
      </c>
    </row>
    <row r="129" spans="1:27">
      <c r="A129" s="16" t="s">
        <v>26</v>
      </c>
      <c r="B129" s="16" t="s">
        <v>207</v>
      </c>
      <c r="C129" s="8">
        <v>5.13579762E-4</v>
      </c>
      <c r="D129" s="8">
        <v>5.4478988700000009E-4</v>
      </c>
      <c r="E129" s="8">
        <v>5.4427624999999998E-4</v>
      </c>
      <c r="F129" s="8">
        <v>5.5348546199999993E-4</v>
      </c>
      <c r="G129" s="8">
        <v>5.5661893499999999E-4</v>
      </c>
      <c r="H129" s="8">
        <v>5.6500215399999992E-4</v>
      </c>
      <c r="I129" s="8">
        <v>5.6826261999999995E-4</v>
      </c>
      <c r="J129" s="8">
        <v>5.8175720600000006E-4</v>
      </c>
      <c r="K129" s="8">
        <v>6.2296501000000013E-4</v>
      </c>
      <c r="L129" s="8">
        <v>6.8343731999999998E-4</v>
      </c>
      <c r="M129" s="8">
        <v>7.4246030599999999E-4</v>
      </c>
      <c r="N129" s="8">
        <v>8.0943142600000003E-4</v>
      </c>
      <c r="O129" s="8">
        <v>8.8057231999999984E-4</v>
      </c>
      <c r="P129" s="8">
        <v>1.03264716E-3</v>
      </c>
      <c r="Q129" s="8">
        <v>1.1112460799999999E-3</v>
      </c>
      <c r="R129" s="8">
        <v>1.2051809E-3</v>
      </c>
      <c r="S129" s="8">
        <v>1.2866386599999999E-3</v>
      </c>
      <c r="T129" s="8">
        <v>1.39659523E-3</v>
      </c>
      <c r="U129" s="8">
        <v>1.5043610500000001E-3</v>
      </c>
      <c r="V129" s="8">
        <v>1.6114844300000001E-3</v>
      </c>
      <c r="W129" s="8">
        <v>1.7217020600000001E-3</v>
      </c>
      <c r="X129" s="8">
        <v>1.8582568800000001E-3</v>
      </c>
      <c r="Y129" s="8">
        <v>2.00082042E-3</v>
      </c>
      <c r="Z129" s="8">
        <v>2.1502645300000003E-3</v>
      </c>
      <c r="AA129" s="8">
        <v>2.30031898E-3</v>
      </c>
    </row>
    <row r="130" spans="1:27">
      <c r="A130" s="16" t="s">
        <v>26</v>
      </c>
      <c r="B130" s="16" t="s">
        <v>193</v>
      </c>
      <c r="C130" s="8">
        <v>0</v>
      </c>
      <c r="D130" s="8">
        <v>0</v>
      </c>
      <c r="E130" s="8">
        <v>1.7433280099999999E-4</v>
      </c>
      <c r="F130" s="8">
        <v>1.7598741199999999E-4</v>
      </c>
      <c r="G130" s="8">
        <v>2.0491916999999999E-4</v>
      </c>
      <c r="H130" s="8">
        <v>2.1926013399999999E-4</v>
      </c>
      <c r="I130" s="8">
        <v>2.44850261E-4</v>
      </c>
      <c r="J130" s="8">
        <v>2.61609243E-4</v>
      </c>
      <c r="K130" s="8">
        <v>2.8237510299999999E-4</v>
      </c>
      <c r="L130" s="8">
        <v>3.0609063799999996E-4</v>
      </c>
      <c r="M130" s="8">
        <v>3.25933837E-4</v>
      </c>
      <c r="N130" s="8">
        <v>3.4700452000000002E-4</v>
      </c>
      <c r="O130" s="8">
        <v>3.7265686E-4</v>
      </c>
      <c r="P130" s="8">
        <v>4.0181671999999999E-4</v>
      </c>
      <c r="Q130" s="8">
        <v>4.2929378499999998E-4</v>
      </c>
      <c r="R130" s="8">
        <v>4.5770764600000003E-4</v>
      </c>
      <c r="S130" s="8">
        <v>4.8936239499999996E-4</v>
      </c>
      <c r="T130" s="8">
        <v>5.2564823500000002E-4</v>
      </c>
      <c r="U130" s="8">
        <v>5.6309597000000003E-4</v>
      </c>
      <c r="V130" s="8">
        <v>6.0119030000000003E-4</v>
      </c>
      <c r="W130" s="8">
        <v>6.41042265E-4</v>
      </c>
      <c r="X130" s="8">
        <v>6.8992912E-4</v>
      </c>
      <c r="Y130" s="8">
        <v>7.3850855E-4</v>
      </c>
      <c r="Z130" s="8">
        <v>7.9181404999999997E-4</v>
      </c>
      <c r="AA130" s="8">
        <v>8.4683384000000007E-4</v>
      </c>
    </row>
    <row r="131" spans="1:27">
      <c r="A131" s="16" t="s">
        <v>26</v>
      </c>
      <c r="B131" s="16" t="s">
        <v>93</v>
      </c>
      <c r="C131" s="8">
        <v>2.0114079</v>
      </c>
      <c r="D131" s="8">
        <v>2.606468</v>
      </c>
      <c r="E131" s="8">
        <v>2.4756860000000001</v>
      </c>
      <c r="F131" s="8">
        <v>4.3450980000000001</v>
      </c>
      <c r="G131" s="8">
        <v>6.1706683999999994</v>
      </c>
      <c r="H131" s="8">
        <v>7.5743713000000001</v>
      </c>
      <c r="I131" s="8">
        <v>9.0893351999999989</v>
      </c>
      <c r="J131" s="8">
        <v>10.4744587</v>
      </c>
      <c r="K131" s="8">
        <v>14.214642600000001</v>
      </c>
      <c r="L131" s="8">
        <v>18.793234600000002</v>
      </c>
      <c r="M131" s="8">
        <v>23.266677000000001</v>
      </c>
      <c r="N131" s="8">
        <v>23.679474500000001</v>
      </c>
      <c r="O131" s="8">
        <v>30.213096999999998</v>
      </c>
      <c r="P131" s="8">
        <v>34.864908999999997</v>
      </c>
      <c r="Q131" s="8">
        <v>43.254519000000002</v>
      </c>
      <c r="R131" s="8">
        <v>51.816217999999999</v>
      </c>
      <c r="S131" s="8">
        <v>60.244406999999995</v>
      </c>
      <c r="T131" s="8">
        <v>62.505811999999999</v>
      </c>
      <c r="U131" s="8">
        <v>77.355435</v>
      </c>
      <c r="V131" s="8">
        <v>87.145240000000001</v>
      </c>
      <c r="W131" s="8">
        <v>86.44796199999999</v>
      </c>
      <c r="X131" s="8">
        <v>100.999589</v>
      </c>
      <c r="Y131" s="8">
        <v>112.75735899999999</v>
      </c>
      <c r="Z131" s="8">
        <v>134.37255299999998</v>
      </c>
      <c r="AA131" s="8">
        <v>131.056465</v>
      </c>
    </row>
    <row r="137" spans="1:27" collapsed="1"/>
    <row r="138" spans="1:27" collapsed="1"/>
  </sheetData>
  <sheetProtection algorithmName="SHA-512" hashValue="D4l1rWeKmK0jlrEZXL76N6H/ejaouZ0GCqiYyOOANZkfZ/CABkT1I55f08ZhC6bB41wAKlfIsi0ao7fXGI72zQ==" saltValue="pujFOX792hZxWdoZ23MLi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32"/>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5" t="s">
        <v>198</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c r="A6" s="16" t="s">
        <v>16</v>
      </c>
      <c r="B6" s="16" t="s">
        <v>1</v>
      </c>
      <c r="C6" s="8">
        <v>16456</v>
      </c>
      <c r="D6" s="8">
        <v>16456</v>
      </c>
      <c r="E6" s="8">
        <v>12922.657427</v>
      </c>
      <c r="F6" s="8">
        <v>4029.5899674140701</v>
      </c>
      <c r="G6" s="8">
        <v>4029.58996741398</v>
      </c>
      <c r="H6" s="8">
        <v>4029.58996741388</v>
      </c>
      <c r="I6" s="8">
        <v>4029.5899674137604</v>
      </c>
      <c r="J6" s="8">
        <v>3992.7174574136602</v>
      </c>
      <c r="K6" s="8">
        <v>3992.7174574135602</v>
      </c>
      <c r="L6" s="8">
        <v>3992.71745741324</v>
      </c>
      <c r="M6" s="8">
        <v>3992.7174574133601</v>
      </c>
      <c r="N6" s="8">
        <v>3992.71745741327</v>
      </c>
      <c r="O6" s="8">
        <v>3992.71745741317</v>
      </c>
      <c r="P6" s="8">
        <v>3992.7174574130399</v>
      </c>
      <c r="Q6" s="8">
        <v>2602.7174574129199</v>
      </c>
      <c r="R6" s="8">
        <v>2602.7174574127903</v>
      </c>
      <c r="S6" s="8">
        <v>1858.7174574126298</v>
      </c>
      <c r="T6" s="8">
        <v>1858.7174574123799</v>
      </c>
      <c r="U6" s="8">
        <v>1802.00534541191</v>
      </c>
      <c r="V6" s="8">
        <v>1802.0051699999999</v>
      </c>
      <c r="W6" s="8">
        <v>1692</v>
      </c>
      <c r="X6" s="8">
        <v>1692</v>
      </c>
      <c r="Y6" s="8">
        <v>1692</v>
      </c>
      <c r="Z6" s="8">
        <v>1692</v>
      </c>
      <c r="AA6" s="8">
        <v>1692</v>
      </c>
    </row>
    <row r="7" spans="1:27">
      <c r="A7" s="16" t="s">
        <v>16</v>
      </c>
      <c r="B7" s="16" t="s">
        <v>11</v>
      </c>
      <c r="C7" s="8">
        <v>4835</v>
      </c>
      <c r="D7" s="8">
        <v>4835</v>
      </c>
      <c r="E7" s="8">
        <v>3385</v>
      </c>
      <c r="F7" s="8">
        <v>1171.5959924336</v>
      </c>
      <c r="G7" s="8">
        <v>1171.59599243353</v>
      </c>
      <c r="H7" s="8">
        <v>1171.59599243344</v>
      </c>
      <c r="I7" s="8">
        <v>1171.5959924333599</v>
      </c>
      <c r="J7" s="8">
        <v>1171.5959924331</v>
      </c>
      <c r="K7" s="8">
        <v>1171.5959924287599</v>
      </c>
      <c r="L7" s="8">
        <v>1160</v>
      </c>
      <c r="M7" s="8">
        <v>1160</v>
      </c>
      <c r="N7" s="8">
        <v>1160</v>
      </c>
      <c r="O7" s="8">
        <v>1160</v>
      </c>
      <c r="P7" s="8">
        <v>1160</v>
      </c>
      <c r="Q7" s="8">
        <v>1160</v>
      </c>
      <c r="R7" s="8">
        <v>1160</v>
      </c>
      <c r="S7" s="8">
        <v>1160</v>
      </c>
      <c r="T7" s="8">
        <v>1160</v>
      </c>
      <c r="U7" s="8">
        <v>1160</v>
      </c>
      <c r="V7" s="8">
        <v>1160</v>
      </c>
      <c r="W7" s="8">
        <v>1160</v>
      </c>
      <c r="X7" s="8">
        <v>0</v>
      </c>
      <c r="Y7" s="8">
        <v>0</v>
      </c>
      <c r="Z7" s="8">
        <v>0</v>
      </c>
      <c r="AA7" s="8">
        <v>0</v>
      </c>
    </row>
    <row r="8" spans="1:27">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1716.50013611796</v>
      </c>
      <c r="S8" s="8">
        <v>1716.50013612915</v>
      </c>
      <c r="T8" s="8">
        <v>1276.5001400281999</v>
      </c>
      <c r="U8" s="8">
        <v>1276.5001400316401</v>
      </c>
      <c r="V8" s="8">
        <v>632.00014003384001</v>
      </c>
      <c r="W8" s="8">
        <v>1261.4803400702499</v>
      </c>
      <c r="X8" s="8">
        <v>1261.48034007562</v>
      </c>
      <c r="Y8" s="8">
        <v>1261.48034008176</v>
      </c>
      <c r="Z8" s="8">
        <v>1261.48034008525</v>
      </c>
      <c r="AA8" s="8">
        <v>873.48034031346992</v>
      </c>
    </row>
    <row r="9" spans="1:27">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7286.2989921569815</v>
      </c>
      <c r="O10" s="8">
        <v>7286.2989921569815</v>
      </c>
      <c r="P10" s="8">
        <v>6846.2989921569815</v>
      </c>
      <c r="Q10" s="8">
        <v>6726.2989921569815</v>
      </c>
      <c r="R10" s="8">
        <v>6726.2993795928924</v>
      </c>
      <c r="S10" s="8">
        <v>6632.2993796313312</v>
      </c>
      <c r="T10" s="8">
        <v>8167.6143421569814</v>
      </c>
      <c r="U10" s="8">
        <v>8261.7965992370591</v>
      </c>
      <c r="V10" s="8">
        <v>8261.7965992370591</v>
      </c>
      <c r="W10" s="8">
        <v>7558.7967509950804</v>
      </c>
      <c r="X10" s="8">
        <v>6974.796751014871</v>
      </c>
      <c r="Y10" s="8">
        <v>9653.2189292370604</v>
      </c>
      <c r="Z10" s="8">
        <v>9134.2189292370604</v>
      </c>
      <c r="AA10" s="8">
        <v>10083.66315648986</v>
      </c>
    </row>
    <row r="11" spans="1:27">
      <c r="A11" s="16" t="s">
        <v>16</v>
      </c>
      <c r="B11" s="16" t="s">
        <v>2</v>
      </c>
      <c r="C11" s="8">
        <v>7365.4199905395499</v>
      </c>
      <c r="D11" s="8">
        <v>7365.4199905395499</v>
      </c>
      <c r="E11" s="8">
        <v>7365.4199905395499</v>
      </c>
      <c r="F11" s="8">
        <v>7365.4199905395499</v>
      </c>
      <c r="G11" s="8">
        <v>7365.4199905395499</v>
      </c>
      <c r="H11" s="8">
        <v>7365.4199905395499</v>
      </c>
      <c r="I11" s="8">
        <v>7365.4199905395499</v>
      </c>
      <c r="J11" s="8">
        <v>7365.4199905395499</v>
      </c>
      <c r="K11" s="8">
        <v>7365.4199905395499</v>
      </c>
      <c r="L11" s="8">
        <v>7365.4199905395499</v>
      </c>
      <c r="M11" s="8">
        <v>7365.4199905395499</v>
      </c>
      <c r="N11" s="8">
        <v>7365.4199905395499</v>
      </c>
      <c r="O11" s="8">
        <v>7365.4199905395499</v>
      </c>
      <c r="P11" s="8">
        <v>7365.4199905395499</v>
      </c>
      <c r="Q11" s="8">
        <v>7365.4199905395499</v>
      </c>
      <c r="R11" s="8">
        <v>7365.4199905395499</v>
      </c>
      <c r="S11" s="8">
        <v>7365.4199905395499</v>
      </c>
      <c r="T11" s="8">
        <v>7365.4199905395499</v>
      </c>
      <c r="U11" s="8">
        <v>7365.4199905395499</v>
      </c>
      <c r="V11" s="8">
        <v>7365.4199905395499</v>
      </c>
      <c r="W11" s="8">
        <v>7365.4199905395499</v>
      </c>
      <c r="X11" s="8">
        <v>7365.4199905395499</v>
      </c>
      <c r="Y11" s="8">
        <v>7365.4199905395499</v>
      </c>
      <c r="Z11" s="8">
        <v>7365.4199905395499</v>
      </c>
      <c r="AA11" s="8">
        <v>7365.4199905395499</v>
      </c>
    </row>
    <row r="12" spans="1:27">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16</v>
      </c>
      <c r="B13" s="16" t="s">
        <v>9</v>
      </c>
      <c r="C13" s="8">
        <v>15253.951815594472</v>
      </c>
      <c r="D13" s="8">
        <v>15940.187165594471</v>
      </c>
      <c r="E13" s="8">
        <v>18624.811083684472</v>
      </c>
      <c r="F13" s="8">
        <v>29993.97205561386</v>
      </c>
      <c r="G13" s="8">
        <v>29995.157455615106</v>
      </c>
      <c r="H13" s="8">
        <v>30024.092825618081</v>
      </c>
      <c r="I13" s="8">
        <v>30143.778255625148</v>
      </c>
      <c r="J13" s="8">
        <v>30131.763618691457</v>
      </c>
      <c r="K13" s="8">
        <v>32626.935929333536</v>
      </c>
      <c r="L13" s="8">
        <v>32478.721327835716</v>
      </c>
      <c r="M13" s="8">
        <v>32466.619954840797</v>
      </c>
      <c r="N13" s="8">
        <v>33519.105257981966</v>
      </c>
      <c r="O13" s="8">
        <v>33857.31086949115</v>
      </c>
      <c r="P13" s="8">
        <v>34650.295972132255</v>
      </c>
      <c r="Q13" s="8">
        <v>33962.495976787512</v>
      </c>
      <c r="R13" s="8">
        <v>33855.803128580381</v>
      </c>
      <c r="S13" s="8">
        <v>34051.63589467499</v>
      </c>
      <c r="T13" s="8">
        <v>33023.578085717214</v>
      </c>
      <c r="U13" s="8">
        <v>33956.511104667647</v>
      </c>
      <c r="V13" s="8">
        <v>33611.433371648898</v>
      </c>
      <c r="W13" s="8">
        <v>36454.775415279379</v>
      </c>
      <c r="X13" s="8">
        <v>37157.716336643527</v>
      </c>
      <c r="Y13" s="8">
        <v>36611.916334182024</v>
      </c>
      <c r="Z13" s="8">
        <v>37143.311948049733</v>
      </c>
      <c r="AA13" s="8">
        <v>39262.284515781022</v>
      </c>
    </row>
    <row r="14" spans="1:27">
      <c r="A14" s="16" t="s">
        <v>16</v>
      </c>
      <c r="B14" s="16" t="s">
        <v>8</v>
      </c>
      <c r="C14" s="8">
        <v>13884.117869221791</v>
      </c>
      <c r="D14" s="8">
        <v>15179.843689221792</v>
      </c>
      <c r="E14" s="8">
        <v>15179.843689221792</v>
      </c>
      <c r="F14" s="8">
        <v>18846.206604392144</v>
      </c>
      <c r="G14" s="8">
        <v>18846.206808392835</v>
      </c>
      <c r="H14" s="8">
        <v>18840.0866065099</v>
      </c>
      <c r="I14" s="8">
        <v>18840.08660652395</v>
      </c>
      <c r="J14" s="8">
        <v>19718.870281837797</v>
      </c>
      <c r="K14" s="8">
        <v>26880.575076539542</v>
      </c>
      <c r="L14" s="8">
        <v>26880.575076540063</v>
      </c>
      <c r="M14" s="8">
        <v>26759.575076541201</v>
      </c>
      <c r="N14" s="8">
        <v>26709.575076546986</v>
      </c>
      <c r="O14" s="8">
        <v>26709.575076547993</v>
      </c>
      <c r="P14" s="8">
        <v>26709.575076550289</v>
      </c>
      <c r="Q14" s="8">
        <v>26709.575076553094</v>
      </c>
      <c r="R14" s="8">
        <v>26643.2750773343</v>
      </c>
      <c r="S14" s="8">
        <v>26347.75007582442</v>
      </c>
      <c r="T14" s="8">
        <v>27638.735109547993</v>
      </c>
      <c r="U14" s="8">
        <v>27714.875948435241</v>
      </c>
      <c r="V14" s="8">
        <v>27597.208955948325</v>
      </c>
      <c r="W14" s="8">
        <v>26956.540500959592</v>
      </c>
      <c r="X14" s="8">
        <v>28190.231416894931</v>
      </c>
      <c r="Y14" s="8">
        <v>29975.209098751879</v>
      </c>
      <c r="Z14" s="8">
        <v>28573.880728616907</v>
      </c>
      <c r="AA14" s="8">
        <v>27891.375006664566</v>
      </c>
    </row>
    <row r="15" spans="1:27">
      <c r="A15" s="16" t="s">
        <v>16</v>
      </c>
      <c r="B15" s="16" t="s">
        <v>83</v>
      </c>
      <c r="C15" s="8">
        <v>1952.1805836832232</v>
      </c>
      <c r="D15" s="8">
        <v>2921.3996846283831</v>
      </c>
      <c r="E15" s="8">
        <v>3571.3996680296618</v>
      </c>
      <c r="F15" s="8">
        <v>6612.9166156455731</v>
      </c>
      <c r="G15" s="8">
        <v>6582.9165957655341</v>
      </c>
      <c r="H15" s="8">
        <v>6582.9166166359528</v>
      </c>
      <c r="I15" s="8">
        <v>6582.9166172674732</v>
      </c>
      <c r="J15" s="8">
        <v>6527.586618116633</v>
      </c>
      <c r="K15" s="8">
        <v>9991.7260483369882</v>
      </c>
      <c r="L15" s="8">
        <v>9991.7260493892718</v>
      </c>
      <c r="M15" s="8">
        <v>9941.7260506523071</v>
      </c>
      <c r="N15" s="8">
        <v>9941.7260521373373</v>
      </c>
      <c r="O15" s="8">
        <v>9941.7260540953775</v>
      </c>
      <c r="P15" s="8">
        <v>9941.7260670798278</v>
      </c>
      <c r="Q15" s="8">
        <v>9941.7260709948623</v>
      </c>
      <c r="R15" s="8">
        <v>10872.453477516507</v>
      </c>
      <c r="S15" s="8">
        <v>10872.453510053267</v>
      </c>
      <c r="T15" s="8">
        <v>10666.062491993542</v>
      </c>
      <c r="U15" s="8">
        <v>10666.062628361511</v>
      </c>
      <c r="V15" s="8">
        <v>10656.062665306461</v>
      </c>
      <c r="W15" s="8">
        <v>10910.251635601766</v>
      </c>
      <c r="X15" s="8">
        <v>9941.0329130037098</v>
      </c>
      <c r="Y15" s="8">
        <v>10018.713714477259</v>
      </c>
      <c r="Z15" s="8">
        <v>6957.1974241585203</v>
      </c>
      <c r="AA15" s="8">
        <v>8753.3307565433788</v>
      </c>
    </row>
    <row r="16" spans="1:27">
      <c r="A16" s="16" t="s">
        <v>16</v>
      </c>
      <c r="B16" s="16" t="s">
        <v>192</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v>
      </c>
      <c r="U16" s="8">
        <v>5098</v>
      </c>
      <c r="V16" s="8">
        <v>5098</v>
      </c>
      <c r="W16" s="8">
        <v>5098</v>
      </c>
      <c r="X16" s="8">
        <v>5098</v>
      </c>
      <c r="Y16" s="8">
        <v>5098</v>
      </c>
      <c r="Z16" s="8">
        <v>5098</v>
      </c>
      <c r="AA16" s="8">
        <v>5098.0001066629047</v>
      </c>
    </row>
    <row r="17" spans="1:27">
      <c r="A17" s="16" t="s">
        <v>16</v>
      </c>
      <c r="B17" s="16" t="s">
        <v>15</v>
      </c>
      <c r="C17" s="8">
        <v>332.9399981498712</v>
      </c>
      <c r="D17" s="8">
        <v>383.48000478744416</v>
      </c>
      <c r="E17" s="8">
        <v>428.85999393463038</v>
      </c>
      <c r="F17" s="8">
        <v>483.47000503539931</v>
      </c>
      <c r="G17" s="8">
        <v>574.25999560952084</v>
      </c>
      <c r="H17" s="8">
        <v>684.0100084543202</v>
      </c>
      <c r="I17" s="8">
        <v>812.3899917602522</v>
      </c>
      <c r="J17" s="8">
        <v>958.88999605178594</v>
      </c>
      <c r="K17" s="8">
        <v>1114.5699944496118</v>
      </c>
      <c r="L17" s="8">
        <v>1287.9599905014013</v>
      </c>
      <c r="M17" s="8">
        <v>1491.449993133542</v>
      </c>
      <c r="N17" s="8">
        <v>1724.6999969482395</v>
      </c>
      <c r="O17" s="8">
        <v>1984.1500005722028</v>
      </c>
      <c r="P17" s="8">
        <v>2264.7499914169284</v>
      </c>
      <c r="Q17" s="8">
        <v>2584.7499790191605</v>
      </c>
      <c r="R17" s="8">
        <v>2929.1399784088089</v>
      </c>
      <c r="S17" s="8">
        <v>3299.7199687957727</v>
      </c>
      <c r="T17" s="8">
        <v>3691.4699611663782</v>
      </c>
      <c r="U17" s="8">
        <v>4125.1299667358353</v>
      </c>
      <c r="V17" s="8">
        <v>4583.8699550628562</v>
      </c>
      <c r="W17" s="8">
        <v>5079.9000854492069</v>
      </c>
      <c r="X17" s="8">
        <v>5604.2499542236255</v>
      </c>
      <c r="Y17" s="8">
        <v>6168.379936218239</v>
      </c>
      <c r="Z17" s="8">
        <v>6763.6701278686332</v>
      </c>
      <c r="AA17" s="8">
        <v>7093.5899124145362</v>
      </c>
    </row>
    <row r="18" spans="1:27">
      <c r="A18" s="77" t="s">
        <v>82</v>
      </c>
      <c r="B18" s="77"/>
      <c r="C18" s="67">
        <v>73330.669228593935</v>
      </c>
      <c r="D18" s="67">
        <v>76332.389506176667</v>
      </c>
      <c r="E18" s="67">
        <v>74412.550823815123</v>
      </c>
      <c r="F18" s="67">
        <v>81437.73020247923</v>
      </c>
      <c r="G18" s="67">
        <v>85291.705777175084</v>
      </c>
      <c r="H18" s="67">
        <v>85424.270979010151</v>
      </c>
      <c r="I18" s="67">
        <v>85395.476407616967</v>
      </c>
      <c r="J18" s="67">
        <v>85723.04294113745</v>
      </c>
      <c r="K18" s="67">
        <v>98882.739475095019</v>
      </c>
      <c r="L18" s="67">
        <v>98816.318878272708</v>
      </c>
      <c r="M18" s="67">
        <v>98451.707509174215</v>
      </c>
      <c r="N18" s="67">
        <v>99158.442817620817</v>
      </c>
      <c r="O18" s="67">
        <v>99756.098434712898</v>
      </c>
      <c r="P18" s="67">
        <v>99745.283547288869</v>
      </c>
      <c r="Q18" s="67">
        <v>97867.483543464085</v>
      </c>
      <c r="R18" s="67">
        <v>98969.608625503199</v>
      </c>
      <c r="S18" s="67">
        <v>98402.496413061119</v>
      </c>
      <c r="T18" s="67">
        <v>99946.097578562243</v>
      </c>
      <c r="U18" s="67">
        <v>101426.30172342039</v>
      </c>
      <c r="V18" s="67">
        <v>100767.79684777699</v>
      </c>
      <c r="W18" s="67">
        <v>103537.16471889483</v>
      </c>
      <c r="X18" s="67">
        <v>103284.92770239583</v>
      </c>
      <c r="Y18" s="67">
        <v>107844.33834348776</v>
      </c>
      <c r="Z18" s="67">
        <v>103989.17948855566</v>
      </c>
      <c r="AA18" s="67">
        <v>108113.14378540928</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c r="A21" s="16" t="s">
        <v>22</v>
      </c>
      <c r="B21" s="16" t="s">
        <v>1</v>
      </c>
      <c r="C21" s="8">
        <v>8330</v>
      </c>
      <c r="D21" s="8">
        <v>8330</v>
      </c>
      <c r="E21" s="8">
        <v>5450</v>
      </c>
      <c r="F21" s="8">
        <v>1426.8725100000001</v>
      </c>
      <c r="G21" s="8">
        <v>1426.8725100000001</v>
      </c>
      <c r="H21" s="8">
        <v>1426.8725100000001</v>
      </c>
      <c r="I21" s="8">
        <v>1426.8725100000001</v>
      </c>
      <c r="J21" s="8">
        <v>1390</v>
      </c>
      <c r="K21" s="8">
        <v>1390</v>
      </c>
      <c r="L21" s="8">
        <v>1390</v>
      </c>
      <c r="M21" s="8">
        <v>1390</v>
      </c>
      <c r="N21" s="8">
        <v>1390</v>
      </c>
      <c r="O21" s="8">
        <v>1390</v>
      </c>
      <c r="P21" s="8">
        <v>1390</v>
      </c>
      <c r="Q21" s="8">
        <v>0</v>
      </c>
      <c r="R21" s="8">
        <v>0</v>
      </c>
      <c r="S21" s="8">
        <v>0</v>
      </c>
      <c r="T21" s="8">
        <v>0</v>
      </c>
      <c r="U21" s="8">
        <v>0</v>
      </c>
      <c r="V21" s="8">
        <v>0</v>
      </c>
      <c r="W21" s="8">
        <v>0</v>
      </c>
      <c r="X21" s="8">
        <v>0</v>
      </c>
      <c r="Y21" s="8">
        <v>0</v>
      </c>
      <c r="Z21" s="8">
        <v>0</v>
      </c>
      <c r="AA21" s="8">
        <v>0</v>
      </c>
    </row>
    <row r="22" spans="1:27">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2638.998992919921</v>
      </c>
      <c r="O25" s="8">
        <v>2638.998992919921</v>
      </c>
      <c r="P25" s="8">
        <v>2638.998992919921</v>
      </c>
      <c r="Q25" s="8">
        <v>2638.998992919921</v>
      </c>
      <c r="R25" s="8">
        <v>2638.999124034031</v>
      </c>
      <c r="S25" s="8">
        <v>2638.9991240547211</v>
      </c>
      <c r="T25" s="8">
        <v>3622.705392919921</v>
      </c>
      <c r="U25" s="8">
        <v>3291.2348999999999</v>
      </c>
      <c r="V25" s="8">
        <v>3291.2348999999999</v>
      </c>
      <c r="W25" s="8">
        <v>3291.2348999999999</v>
      </c>
      <c r="X25" s="8">
        <v>3291.2348999999999</v>
      </c>
      <c r="Y25" s="8">
        <v>4514.4983000000002</v>
      </c>
      <c r="Z25" s="8">
        <v>4514.4983000000002</v>
      </c>
      <c r="AA25" s="8">
        <v>4521.2109999999993</v>
      </c>
    </row>
    <row r="26" spans="1:27">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22</v>
      </c>
      <c r="B28" s="16" t="s">
        <v>9</v>
      </c>
      <c r="C28" s="8">
        <v>3750.7200050353972</v>
      </c>
      <c r="D28" s="8">
        <v>4153.5514550353973</v>
      </c>
      <c r="E28" s="8">
        <v>5759.3414731253979</v>
      </c>
      <c r="F28" s="8">
        <v>7313.509345035397</v>
      </c>
      <c r="G28" s="8">
        <v>7313.509345035397</v>
      </c>
      <c r="H28" s="8">
        <v>7313.509345035397</v>
      </c>
      <c r="I28" s="8">
        <v>7313.509345035397</v>
      </c>
      <c r="J28" s="8">
        <v>7313.509345035397</v>
      </c>
      <c r="K28" s="8">
        <v>7313.509345035397</v>
      </c>
      <c r="L28" s="8">
        <v>7313.509345035397</v>
      </c>
      <c r="M28" s="8">
        <v>7267.0093450353979</v>
      </c>
      <c r="N28" s="8">
        <v>7267.0093450353979</v>
      </c>
      <c r="O28" s="8">
        <v>7064.5293493078589</v>
      </c>
      <c r="P28" s="8">
        <v>7064.5293493078589</v>
      </c>
      <c r="Q28" s="8">
        <v>6704.0293493078598</v>
      </c>
      <c r="R28" s="8">
        <v>6517.7293500707992</v>
      </c>
      <c r="S28" s="8">
        <v>6518.5767500707989</v>
      </c>
      <c r="T28" s="8">
        <v>6208.6961467138653</v>
      </c>
      <c r="U28" s="8">
        <v>8010.0760467138653</v>
      </c>
      <c r="V28" s="8">
        <v>8597.3441409502266</v>
      </c>
      <c r="W28" s="8">
        <v>10071.832608108441</v>
      </c>
      <c r="X28" s="8">
        <v>10140.25372650847</v>
      </c>
      <c r="Y28" s="8">
        <v>9744.2537266299696</v>
      </c>
      <c r="Z28" s="8">
        <v>9631.0642973436243</v>
      </c>
      <c r="AA28" s="8">
        <v>10880.349018038251</v>
      </c>
    </row>
    <row r="29" spans="1:27">
      <c r="A29" s="16" t="s">
        <v>22</v>
      </c>
      <c r="B29" s="16" t="s">
        <v>8</v>
      </c>
      <c r="C29" s="8">
        <v>7250.1398628588813</v>
      </c>
      <c r="D29" s="8">
        <v>8545.8656828588828</v>
      </c>
      <c r="E29" s="8">
        <v>8545.8656828588828</v>
      </c>
      <c r="F29" s="8">
        <v>8545.8656828588828</v>
      </c>
      <c r="G29" s="8">
        <v>8545.8656828588828</v>
      </c>
      <c r="H29" s="8">
        <v>8545.8656828588828</v>
      </c>
      <c r="I29" s="8">
        <v>8545.8656828588828</v>
      </c>
      <c r="J29" s="8">
        <v>8545.8656828588828</v>
      </c>
      <c r="K29" s="8">
        <v>8545.8656828588828</v>
      </c>
      <c r="L29" s="8">
        <v>8545.8656828588828</v>
      </c>
      <c r="M29" s="8">
        <v>8545.8656828588828</v>
      </c>
      <c r="N29" s="8">
        <v>8545.8656828588828</v>
      </c>
      <c r="O29" s="8">
        <v>8545.8656828588828</v>
      </c>
      <c r="P29" s="8">
        <v>8545.8656828588828</v>
      </c>
      <c r="Q29" s="8">
        <v>8545.8656828588828</v>
      </c>
      <c r="R29" s="8">
        <v>8545.8656828588828</v>
      </c>
      <c r="S29" s="8">
        <v>8393.3406813330039</v>
      </c>
      <c r="T29" s="8">
        <v>8170.040678281247</v>
      </c>
      <c r="U29" s="8">
        <v>8170.040678281247</v>
      </c>
      <c r="V29" s="8">
        <v>8133.960686450192</v>
      </c>
      <c r="W29" s="8">
        <v>8157.6462164501918</v>
      </c>
      <c r="X29" s="8">
        <v>8969.5279149243142</v>
      </c>
      <c r="Y29" s="8">
        <v>8919.5279149243142</v>
      </c>
      <c r="Z29" s="8">
        <v>8325.3280216313779</v>
      </c>
      <c r="AA29" s="8">
        <v>7758.5700231192459</v>
      </c>
    </row>
    <row r="30" spans="1:27">
      <c r="A30" s="16" t="s">
        <v>22</v>
      </c>
      <c r="B30" s="16" t="s">
        <v>83</v>
      </c>
      <c r="C30" s="8">
        <v>262</v>
      </c>
      <c r="D30" s="8">
        <v>587.00053968833004</v>
      </c>
      <c r="E30" s="8">
        <v>791.15069078740498</v>
      </c>
      <c r="F30" s="8">
        <v>2262.0004421557301</v>
      </c>
      <c r="G30" s="8">
        <v>2262.000442183466</v>
      </c>
      <c r="H30" s="8">
        <v>2262.0004424029098</v>
      </c>
      <c r="I30" s="8">
        <v>2262.00044253755</v>
      </c>
      <c r="J30" s="8">
        <v>2262.00044274943</v>
      </c>
      <c r="K30" s="8">
        <v>2262.0004429763299</v>
      </c>
      <c r="L30" s="8">
        <v>2262.00044327869</v>
      </c>
      <c r="M30" s="8">
        <v>2212.0004436464801</v>
      </c>
      <c r="N30" s="8">
        <v>2212.0004440487901</v>
      </c>
      <c r="O30" s="8">
        <v>2212.0004445977202</v>
      </c>
      <c r="P30" s="8">
        <v>2212.0004459318302</v>
      </c>
      <c r="Q30" s="8">
        <v>2212.0004470774002</v>
      </c>
      <c r="R30" s="8">
        <v>2212.0005330864101</v>
      </c>
      <c r="S30" s="8">
        <v>2212.0005388776499</v>
      </c>
      <c r="T30" s="8">
        <v>2212.00054218287</v>
      </c>
      <c r="U30" s="8">
        <v>2212.0005506805801</v>
      </c>
      <c r="V30" s="8">
        <v>2212.0005603580698</v>
      </c>
      <c r="W30" s="8">
        <v>2212.00054188684</v>
      </c>
      <c r="X30" s="8">
        <v>1887.0004396885099</v>
      </c>
      <c r="Y30" s="8">
        <v>1682.8504985152199</v>
      </c>
      <c r="Z30" s="8">
        <v>212.00107031288002</v>
      </c>
      <c r="AA30" s="8">
        <v>296.40652825911002</v>
      </c>
    </row>
    <row r="31" spans="1:27">
      <c r="A31" s="16" t="s">
        <v>22</v>
      </c>
      <c r="B31" s="16" t="s">
        <v>192</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2280.0001066629052</v>
      </c>
    </row>
    <row r="32" spans="1:27">
      <c r="A32" s="16" t="s">
        <v>22</v>
      </c>
      <c r="B32" s="16" t="s">
        <v>15</v>
      </c>
      <c r="C32" s="8">
        <v>132.64999389648401</v>
      </c>
      <c r="D32" s="8">
        <v>149.55000305175699</v>
      </c>
      <c r="E32" s="8">
        <v>164.03999328613199</v>
      </c>
      <c r="F32" s="8">
        <v>181.38000488281199</v>
      </c>
      <c r="G32" s="8">
        <v>210.8500003814697</v>
      </c>
      <c r="H32" s="8">
        <v>246.63000488281199</v>
      </c>
      <c r="I32" s="8">
        <v>288.01999664306601</v>
      </c>
      <c r="J32" s="8">
        <v>335.81000518798805</v>
      </c>
      <c r="K32" s="8">
        <v>382.44999694824099</v>
      </c>
      <c r="L32" s="8">
        <v>435.40998840331895</v>
      </c>
      <c r="M32" s="8">
        <v>499.44999694824094</v>
      </c>
      <c r="N32" s="8">
        <v>577.33999633788994</v>
      </c>
      <c r="O32" s="8">
        <v>663.69000244140602</v>
      </c>
      <c r="P32" s="8">
        <v>758.32998657226494</v>
      </c>
      <c r="Q32" s="8">
        <v>863.81997680663903</v>
      </c>
      <c r="R32" s="8">
        <v>977.97998046874909</v>
      </c>
      <c r="S32" s="8">
        <v>1100.1599731445299</v>
      </c>
      <c r="T32" s="8">
        <v>1230.459991455077</v>
      </c>
      <c r="U32" s="8">
        <v>1373.5499877929681</v>
      </c>
      <c r="V32" s="8">
        <v>1525.949951171867</v>
      </c>
      <c r="W32" s="8">
        <v>1688.980041503901</v>
      </c>
      <c r="X32" s="8">
        <v>1863.0299682617128</v>
      </c>
      <c r="Y32" s="8">
        <v>2049.049987792961</v>
      </c>
      <c r="Z32" s="8">
        <v>2246.6300048828052</v>
      </c>
      <c r="AA32" s="8">
        <v>2355.6399536132758</v>
      </c>
    </row>
    <row r="33" spans="1:27">
      <c r="A33" s="77" t="s">
        <v>82</v>
      </c>
      <c r="B33" s="77"/>
      <c r="C33" s="67">
        <v>25569.508854710686</v>
      </c>
      <c r="D33" s="67">
        <v>27609.966673554292</v>
      </c>
      <c r="E33" s="67">
        <v>26554.396832977742</v>
      </c>
      <c r="F33" s="67">
        <v>25573.626977852746</v>
      </c>
      <c r="G33" s="67">
        <v>27643.096973379139</v>
      </c>
      <c r="H33" s="67">
        <v>27678.876978099925</v>
      </c>
      <c r="I33" s="67">
        <v>27720.266969994816</v>
      </c>
      <c r="J33" s="67">
        <v>27731.18446875162</v>
      </c>
      <c r="K33" s="67">
        <v>27777.824460738771</v>
      </c>
      <c r="L33" s="67">
        <v>27830.784452496213</v>
      </c>
      <c r="M33" s="67">
        <v>27798.324461408924</v>
      </c>
      <c r="N33" s="67">
        <v>27876.214461200881</v>
      </c>
      <c r="O33" s="67">
        <v>27760.084472125789</v>
      </c>
      <c r="P33" s="67">
        <v>27854.724457590757</v>
      </c>
      <c r="Q33" s="67">
        <v>26209.714448970706</v>
      </c>
      <c r="R33" s="67">
        <v>26137.574670518876</v>
      </c>
      <c r="S33" s="67">
        <v>26108.077067480706</v>
      </c>
      <c r="T33" s="67">
        <v>26248.902751552981</v>
      </c>
      <c r="U33" s="67">
        <v>27861.902163468658</v>
      </c>
      <c r="V33" s="67">
        <v>28565.490238930353</v>
      </c>
      <c r="W33" s="67">
        <v>30226.694307949376</v>
      </c>
      <c r="X33" s="67">
        <v>30956.046949383006</v>
      </c>
      <c r="Y33" s="67">
        <v>31715.180427862466</v>
      </c>
      <c r="Z33" s="67">
        <v>29734.521694170689</v>
      </c>
      <c r="AA33" s="67">
        <v>30617.176629692789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c r="A36" s="16" t="s">
        <v>23</v>
      </c>
      <c r="B36" s="16" t="s">
        <v>1</v>
      </c>
      <c r="C36" s="8">
        <v>8126</v>
      </c>
      <c r="D36" s="8">
        <v>8126</v>
      </c>
      <c r="E36" s="8">
        <v>7472.6574270000001</v>
      </c>
      <c r="F36" s="8">
        <v>2602.7174574140699</v>
      </c>
      <c r="G36" s="8">
        <v>2602.7174574139799</v>
      </c>
      <c r="H36" s="8">
        <v>2602.7174574138799</v>
      </c>
      <c r="I36" s="8">
        <v>2602.7174574137603</v>
      </c>
      <c r="J36" s="8">
        <v>2602.7174574136602</v>
      </c>
      <c r="K36" s="8">
        <v>2602.7174574135602</v>
      </c>
      <c r="L36" s="8">
        <v>2602.71745741324</v>
      </c>
      <c r="M36" s="8">
        <v>2602.7174574133601</v>
      </c>
      <c r="N36" s="8">
        <v>2602.71745741327</v>
      </c>
      <c r="O36" s="8">
        <v>2602.71745741317</v>
      </c>
      <c r="P36" s="8">
        <v>2602.7174574130399</v>
      </c>
      <c r="Q36" s="8">
        <v>2602.7174574129199</v>
      </c>
      <c r="R36" s="8">
        <v>2602.7174574127903</v>
      </c>
      <c r="S36" s="8">
        <v>1858.7174574126298</v>
      </c>
      <c r="T36" s="8">
        <v>1858.7174574123799</v>
      </c>
      <c r="U36" s="8">
        <v>1802.00534541191</v>
      </c>
      <c r="V36" s="8">
        <v>1802.0051699999999</v>
      </c>
      <c r="W36" s="8">
        <v>1692</v>
      </c>
      <c r="X36" s="8">
        <v>1692</v>
      </c>
      <c r="Y36" s="8">
        <v>1692</v>
      </c>
      <c r="Z36" s="8">
        <v>1692</v>
      </c>
      <c r="AA36" s="8">
        <v>1692</v>
      </c>
    </row>
    <row r="37" spans="1:27">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1053.4802</v>
      </c>
      <c r="X38" s="8">
        <v>1053.4802</v>
      </c>
      <c r="Y38" s="8">
        <v>1053.4802</v>
      </c>
      <c r="Z38" s="8">
        <v>1053.4802</v>
      </c>
      <c r="AA38" s="8">
        <v>873.48019999999997</v>
      </c>
    </row>
    <row r="39" spans="1:27">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v>
      </c>
      <c r="V40" s="8">
        <v>1814</v>
      </c>
      <c r="W40" s="8">
        <v>1265.0001517580199</v>
      </c>
      <c r="X40" s="8">
        <v>1265.0001517778101</v>
      </c>
      <c r="Y40" s="8">
        <v>1963.16003</v>
      </c>
      <c r="Z40" s="8">
        <v>1444.16003</v>
      </c>
      <c r="AA40" s="8">
        <v>1098.16003</v>
      </c>
    </row>
    <row r="41" spans="1:27">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23</v>
      </c>
      <c r="B43" s="16" t="s">
        <v>9</v>
      </c>
      <c r="C43" s="8">
        <v>2624.4080238342267</v>
      </c>
      <c r="D43" s="8">
        <v>2624.4080238342267</v>
      </c>
      <c r="E43" s="8">
        <v>2919.8381038342263</v>
      </c>
      <c r="F43" s="8">
        <v>8137.2725977215059</v>
      </c>
      <c r="G43" s="8">
        <v>8137.2725977226064</v>
      </c>
      <c r="H43" s="8">
        <v>8137.2725977252767</v>
      </c>
      <c r="I43" s="8">
        <v>8137.2725977318059</v>
      </c>
      <c r="J43" s="8">
        <v>8137.2725977456475</v>
      </c>
      <c r="K43" s="8">
        <v>8137.2725982873872</v>
      </c>
      <c r="L43" s="8">
        <v>8137.2725983048922</v>
      </c>
      <c r="M43" s="8">
        <v>8137.272598344387</v>
      </c>
      <c r="N43" s="8">
        <v>8137.2725984225326</v>
      </c>
      <c r="O43" s="8">
        <v>8137.2725984613517</v>
      </c>
      <c r="P43" s="8">
        <v>8137.2725984985273</v>
      </c>
      <c r="Q43" s="8">
        <v>8137.2725985490306</v>
      </c>
      <c r="R43" s="8">
        <v>8137.272598781231</v>
      </c>
      <c r="S43" s="8">
        <v>8137.2725990896906</v>
      </c>
      <c r="T43" s="8">
        <v>7956.7553965049337</v>
      </c>
      <c r="U43" s="8">
        <v>7503.8654714197064</v>
      </c>
      <c r="V43" s="8">
        <v>7503.8654717295958</v>
      </c>
      <c r="W43" s="8">
        <v>8006.2435777521159</v>
      </c>
      <c r="X43" s="8">
        <v>8006.2435782657958</v>
      </c>
      <c r="Y43" s="8">
        <v>7856.4435753205908</v>
      </c>
      <c r="Z43" s="8">
        <v>9113.8661953777882</v>
      </c>
      <c r="AA43" s="8">
        <v>10348.43457942142</v>
      </c>
    </row>
    <row r="44" spans="1:27">
      <c r="A44" s="16" t="s">
        <v>23</v>
      </c>
      <c r="B44" s="16" t="s">
        <v>8</v>
      </c>
      <c r="C44" s="8">
        <v>4013.7850074768025</v>
      </c>
      <c r="D44" s="8">
        <v>4013.7850074768025</v>
      </c>
      <c r="E44" s="8">
        <v>4013.7850074768025</v>
      </c>
      <c r="F44" s="8">
        <v>5920.8211274768028</v>
      </c>
      <c r="G44" s="8">
        <v>5920.8211274768028</v>
      </c>
      <c r="H44" s="8">
        <v>5920.8211274768028</v>
      </c>
      <c r="I44" s="8">
        <v>5920.8211274768028</v>
      </c>
      <c r="J44" s="8">
        <v>6799.6048027886427</v>
      </c>
      <c r="K44" s="8">
        <v>12131.767597476803</v>
      </c>
      <c r="L44" s="8">
        <v>12131.767597476803</v>
      </c>
      <c r="M44" s="8">
        <v>12010.767597476803</v>
      </c>
      <c r="N44" s="8">
        <v>11960.767597476803</v>
      </c>
      <c r="O44" s="8">
        <v>11960.767597476803</v>
      </c>
      <c r="P44" s="8">
        <v>11960.767597476803</v>
      </c>
      <c r="Q44" s="8">
        <v>11960.767597476803</v>
      </c>
      <c r="R44" s="8">
        <v>11960.767597476803</v>
      </c>
      <c r="S44" s="8">
        <v>11817.767597476803</v>
      </c>
      <c r="T44" s="8">
        <v>11650.767597476803</v>
      </c>
      <c r="U44" s="8">
        <v>11505.30759839233</v>
      </c>
      <c r="V44" s="8">
        <v>11473.203598300777</v>
      </c>
      <c r="W44" s="8">
        <v>10808.849598209226</v>
      </c>
      <c r="X44" s="8">
        <v>11309.858606683347</v>
      </c>
      <c r="Y44" s="8">
        <v>13302.81625515747</v>
      </c>
      <c r="Z44" s="8">
        <v>13001.137774699706</v>
      </c>
      <c r="AA44" s="8">
        <v>12842.540774577636</v>
      </c>
    </row>
    <row r="45" spans="1:27">
      <c r="A45" s="16" t="s">
        <v>23</v>
      </c>
      <c r="B45" s="16" t="s">
        <v>83</v>
      </c>
      <c r="C45" s="8">
        <v>258</v>
      </c>
      <c r="D45" s="8">
        <v>258.00246262171999</v>
      </c>
      <c r="E45" s="8">
        <v>258.00457469731401</v>
      </c>
      <c r="F45" s="8">
        <v>871.19506729407999</v>
      </c>
      <c r="G45" s="8">
        <v>871.19506731939998</v>
      </c>
      <c r="H45" s="8">
        <v>871.19506749364996</v>
      </c>
      <c r="I45" s="8">
        <v>871.19506760404988</v>
      </c>
      <c r="J45" s="8">
        <v>871.19506780057998</v>
      </c>
      <c r="K45" s="8">
        <v>871.1950680489299</v>
      </c>
      <c r="L45" s="8">
        <v>871.19506833732999</v>
      </c>
      <c r="M45" s="8">
        <v>871.19506868929</v>
      </c>
      <c r="N45" s="8">
        <v>871.19506920384993</v>
      </c>
      <c r="O45" s="8">
        <v>871.19506978436993</v>
      </c>
      <c r="P45" s="8">
        <v>871.1950711142</v>
      </c>
      <c r="Q45" s="8">
        <v>871.19507216726402</v>
      </c>
      <c r="R45" s="8">
        <v>1571.2650399287199</v>
      </c>
      <c r="S45" s="8">
        <v>1571.2650577556701</v>
      </c>
      <c r="T45" s="8">
        <v>1622.8738781263801</v>
      </c>
      <c r="U45" s="8">
        <v>1622.8738791344499</v>
      </c>
      <c r="V45" s="8">
        <v>1622.8738804811801</v>
      </c>
      <c r="W45" s="8">
        <v>2047.8429712100399</v>
      </c>
      <c r="X45" s="8">
        <v>2047.8404777546598</v>
      </c>
      <c r="Y45" s="8">
        <v>2826.31839706969</v>
      </c>
      <c r="Z45" s="8">
        <v>2213.1278954848003</v>
      </c>
      <c r="AA45" s="8">
        <v>3120.3569224845401</v>
      </c>
    </row>
    <row r="46" spans="1:27">
      <c r="A46" s="16" t="s">
        <v>23</v>
      </c>
      <c r="B46" s="16" t="s">
        <v>192</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23</v>
      </c>
      <c r="B47" s="16" t="s">
        <v>15</v>
      </c>
      <c r="C47" s="8">
        <v>51.830001831054602</v>
      </c>
      <c r="D47" s="8">
        <v>64.260002136230398</v>
      </c>
      <c r="E47" s="8">
        <v>76.199996948242102</v>
      </c>
      <c r="F47" s="8">
        <v>90.879997253417898</v>
      </c>
      <c r="G47" s="8">
        <v>112.699996948242</v>
      </c>
      <c r="H47" s="8">
        <v>140.22999954223539</v>
      </c>
      <c r="I47" s="8">
        <v>171.669998168945</v>
      </c>
      <c r="J47" s="8">
        <v>208.29000091552709</v>
      </c>
      <c r="K47" s="8">
        <v>249.40999603271391</v>
      </c>
      <c r="L47" s="8">
        <v>295.69000244140602</v>
      </c>
      <c r="M47" s="8">
        <v>348.77999877929597</v>
      </c>
      <c r="N47" s="8">
        <v>407.19999694824196</v>
      </c>
      <c r="O47" s="8">
        <v>471.63999938964798</v>
      </c>
      <c r="P47" s="8">
        <v>541.99000549316304</v>
      </c>
      <c r="Q47" s="8">
        <v>622.47998046874898</v>
      </c>
      <c r="R47" s="8">
        <v>711.02999877929597</v>
      </c>
      <c r="S47" s="8">
        <v>804.72000122070301</v>
      </c>
      <c r="T47" s="8">
        <v>904.61999511718705</v>
      </c>
      <c r="U47" s="8">
        <v>1014.769989013671</v>
      </c>
      <c r="V47" s="8">
        <v>1132.369995117187</v>
      </c>
      <c r="W47" s="8">
        <v>1260.209991455077</v>
      </c>
      <c r="X47" s="8">
        <v>1395.140014648437</v>
      </c>
      <c r="Y47" s="8">
        <v>1539.5700073242101</v>
      </c>
      <c r="Z47" s="8">
        <v>1693.180053710932</v>
      </c>
      <c r="AA47" s="8">
        <v>1779.439941406245</v>
      </c>
    </row>
    <row r="48" spans="1:27">
      <c r="A48" s="77" t="s">
        <v>82</v>
      </c>
      <c r="B48" s="77"/>
      <c r="C48" s="67">
        <v>19998.823028564446</v>
      </c>
      <c r="D48" s="67">
        <v>20011.255491491342</v>
      </c>
      <c r="E48" s="67">
        <v>19665.285105378949</v>
      </c>
      <c r="F48" s="67">
        <v>22547.68624258224</v>
      </c>
      <c r="G48" s="67">
        <v>24567.506242303396</v>
      </c>
      <c r="H48" s="67">
        <v>24595.036245074207</v>
      </c>
      <c r="I48" s="67">
        <v>24626.476243817728</v>
      </c>
      <c r="J48" s="67">
        <v>25118.379922086424</v>
      </c>
      <c r="K48" s="67">
        <v>30374.662712681755</v>
      </c>
      <c r="L48" s="67">
        <v>30420.942719396033</v>
      </c>
      <c r="M48" s="67">
        <v>29968.032716125497</v>
      </c>
      <c r="N48" s="67">
        <v>29976.452714887062</v>
      </c>
      <c r="O48" s="67">
        <v>30040.892717947707</v>
      </c>
      <c r="P48" s="67">
        <v>29966.842731521614</v>
      </c>
      <c r="Q48" s="67">
        <v>30047.33270760065</v>
      </c>
      <c r="R48" s="67">
        <v>30835.952693904717</v>
      </c>
      <c r="S48" s="67">
        <v>30042.642714481375</v>
      </c>
      <c r="T48" s="67">
        <v>29846.634326163563</v>
      </c>
      <c r="U48" s="67">
        <v>29301.722284897947</v>
      </c>
      <c r="V48" s="67">
        <v>28742.718117154618</v>
      </c>
      <c r="W48" s="67">
        <v>29104.026491910357</v>
      </c>
      <c r="X48" s="67">
        <v>29739.963030655927</v>
      </c>
      <c r="Y48" s="67">
        <v>33204.188466397842</v>
      </c>
      <c r="Z48" s="67">
        <v>33181.352150799103</v>
      </c>
      <c r="AA48" s="67">
        <v>34724.812449415716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24</v>
      </c>
      <c r="B52" s="16" t="s">
        <v>11</v>
      </c>
      <c r="C52" s="8">
        <v>4835</v>
      </c>
      <c r="D52" s="8">
        <v>4835</v>
      </c>
      <c r="E52" s="8">
        <v>3385</v>
      </c>
      <c r="F52" s="8">
        <v>1171.5959924336</v>
      </c>
      <c r="G52" s="8">
        <v>1171.59599243353</v>
      </c>
      <c r="H52" s="8">
        <v>1171.59599243344</v>
      </c>
      <c r="I52" s="8">
        <v>1171.5959924333599</v>
      </c>
      <c r="J52" s="8">
        <v>1171.5959924331</v>
      </c>
      <c r="K52" s="8">
        <v>1171.5959924287599</v>
      </c>
      <c r="L52" s="8">
        <v>1160</v>
      </c>
      <c r="M52" s="8">
        <v>1160</v>
      </c>
      <c r="N52" s="8">
        <v>1160</v>
      </c>
      <c r="O52" s="8">
        <v>1160</v>
      </c>
      <c r="P52" s="8">
        <v>1160</v>
      </c>
      <c r="Q52" s="8">
        <v>1160</v>
      </c>
      <c r="R52" s="8">
        <v>1160</v>
      </c>
      <c r="S52" s="8">
        <v>1160</v>
      </c>
      <c r="T52" s="8">
        <v>1160</v>
      </c>
      <c r="U52" s="8">
        <v>1160</v>
      </c>
      <c r="V52" s="8">
        <v>1160</v>
      </c>
      <c r="W52" s="8">
        <v>1160</v>
      </c>
      <c r="X52" s="8">
        <v>0</v>
      </c>
      <c r="Y52" s="8">
        <v>0</v>
      </c>
      <c r="Z52" s="8">
        <v>0</v>
      </c>
      <c r="AA52" s="8">
        <v>0</v>
      </c>
    </row>
    <row r="53" spans="1:27">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24</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1290.0002563218</v>
      </c>
      <c r="S55" s="8">
        <v>1196.0002563395501</v>
      </c>
      <c r="T55" s="8">
        <v>1747.60895</v>
      </c>
      <c r="U55" s="8">
        <v>2383.2617</v>
      </c>
      <c r="V55" s="8">
        <v>2383.2617</v>
      </c>
      <c r="W55" s="8">
        <v>2383.2617</v>
      </c>
      <c r="X55" s="8">
        <v>1799.2617</v>
      </c>
      <c r="Y55" s="8">
        <v>2556.2606000000001</v>
      </c>
      <c r="Z55" s="8">
        <v>2556.2606000000001</v>
      </c>
      <c r="AA55" s="8">
        <v>3902.9920000000002</v>
      </c>
    </row>
    <row r="56" spans="1:27">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24</v>
      </c>
      <c r="B58" s="16" t="s">
        <v>9</v>
      </c>
      <c r="C58" s="8">
        <v>5269.3599777221652</v>
      </c>
      <c r="D58" s="8">
        <v>5269.3599777221652</v>
      </c>
      <c r="E58" s="8">
        <v>5769.3599477221651</v>
      </c>
      <c r="F58" s="8">
        <v>9302.3601738542766</v>
      </c>
      <c r="G58" s="8">
        <v>9249.8601738544257</v>
      </c>
      <c r="H58" s="8">
        <v>9249.8601738547259</v>
      </c>
      <c r="I58" s="8">
        <v>9249.8601738552661</v>
      </c>
      <c r="J58" s="8">
        <v>9249.8601738559755</v>
      </c>
      <c r="K58" s="8">
        <v>11625.347143956315</v>
      </c>
      <c r="L58" s="8">
        <v>11625.347143966865</v>
      </c>
      <c r="M58" s="8">
        <v>11724.860373984206</v>
      </c>
      <c r="N58" s="8">
        <v>12657.660377047232</v>
      </c>
      <c r="O58" s="8">
        <v>13237.660377058713</v>
      </c>
      <c r="P58" s="8">
        <v>14237.660177071353</v>
      </c>
      <c r="Q58" s="8">
        <v>13949.360181666429</v>
      </c>
      <c r="R58" s="8">
        <v>13949.360181687689</v>
      </c>
      <c r="S58" s="8">
        <v>13898.810182486199</v>
      </c>
      <c r="T58" s="8">
        <v>13575.010179498551</v>
      </c>
      <c r="U58" s="8">
        <v>13183.06018259369</v>
      </c>
      <c r="V58" s="8">
        <v>12319.500185247467</v>
      </c>
      <c r="W58" s="8">
        <v>12319.500185352077</v>
      </c>
      <c r="X58" s="8">
        <v>12352.074187617676</v>
      </c>
      <c r="Y58" s="8">
        <v>12352.074187746868</v>
      </c>
      <c r="Z58" s="8">
        <v>11736.322867820847</v>
      </c>
      <c r="AA58" s="8">
        <v>11678.724075298345</v>
      </c>
    </row>
    <row r="59" spans="1:27">
      <c r="A59" s="16" t="s">
        <v>24</v>
      </c>
      <c r="B59" s="16" t="s">
        <v>8</v>
      </c>
      <c r="C59" s="8">
        <v>1563.5730018615709</v>
      </c>
      <c r="D59" s="8">
        <v>1563.5730018615709</v>
      </c>
      <c r="E59" s="8">
        <v>1563.5730018615709</v>
      </c>
      <c r="F59" s="8">
        <v>3142.8782190319212</v>
      </c>
      <c r="G59" s="8">
        <v>3142.878419032611</v>
      </c>
      <c r="H59" s="8">
        <v>3142.8782190352367</v>
      </c>
      <c r="I59" s="8">
        <v>3142.8782190492871</v>
      </c>
      <c r="J59" s="8">
        <v>3142.8782190512948</v>
      </c>
      <c r="K59" s="8">
        <v>4972.4202190648803</v>
      </c>
      <c r="L59" s="8">
        <v>4972.4202190654005</v>
      </c>
      <c r="M59" s="8">
        <v>4972.4202190665401</v>
      </c>
      <c r="N59" s="8">
        <v>4972.4202190723208</v>
      </c>
      <c r="O59" s="8">
        <v>4972.4202190733304</v>
      </c>
      <c r="P59" s="8">
        <v>4972.420219075625</v>
      </c>
      <c r="Q59" s="8">
        <v>4972.4202190784308</v>
      </c>
      <c r="R59" s="8">
        <v>4972.4202190966962</v>
      </c>
      <c r="S59" s="8">
        <v>4972.420219112696</v>
      </c>
      <c r="T59" s="8">
        <v>4972.4202191616805</v>
      </c>
      <c r="U59" s="8">
        <v>4861.9402158249177</v>
      </c>
      <c r="V59" s="8">
        <v>4830.8372152325783</v>
      </c>
      <c r="W59" s="8">
        <v>4830.8372152953989</v>
      </c>
      <c r="X59" s="8">
        <v>4830.8372154161189</v>
      </c>
      <c r="Y59" s="8">
        <v>4672.8572122689811</v>
      </c>
      <c r="Z59" s="8">
        <v>4275.4072153838033</v>
      </c>
      <c r="AA59" s="8">
        <v>4318.2564182320602</v>
      </c>
    </row>
    <row r="60" spans="1:27">
      <c r="A60" s="16" t="s">
        <v>24</v>
      </c>
      <c r="B60" s="16" t="s">
        <v>83</v>
      </c>
      <c r="C60" s="8">
        <v>898.10913779814609</v>
      </c>
      <c r="D60" s="8">
        <v>1542.3251359249862</v>
      </c>
      <c r="E60" s="8">
        <v>1897.0580454963761</v>
      </c>
      <c r="F60" s="8">
        <v>2684.8604373481162</v>
      </c>
      <c r="G60" s="8">
        <v>2684.860437367046</v>
      </c>
      <c r="H60" s="8">
        <v>2684.8604375441259</v>
      </c>
      <c r="I60" s="8">
        <v>2684.860437765296</v>
      </c>
      <c r="J60" s="8">
        <v>2629.5304379895201</v>
      </c>
      <c r="K60" s="8">
        <v>6118.6698674829404</v>
      </c>
      <c r="L60" s="8">
        <v>6118.6698676357</v>
      </c>
      <c r="M60" s="8">
        <v>6118.6698677668001</v>
      </c>
      <c r="N60" s="8">
        <v>6118.6698678238608</v>
      </c>
      <c r="O60" s="8">
        <v>6118.6698679031006</v>
      </c>
      <c r="P60" s="8">
        <v>6118.6698679996007</v>
      </c>
      <c r="Q60" s="8">
        <v>6118.6698680794507</v>
      </c>
      <c r="R60" s="8">
        <v>5818.6698681038406</v>
      </c>
      <c r="S60" s="8">
        <v>5818.6698681127</v>
      </c>
      <c r="T60" s="8">
        <v>5818.6698681661001</v>
      </c>
      <c r="U60" s="8">
        <v>5818.6698682779006</v>
      </c>
      <c r="V60" s="8">
        <v>5818.6698684864405</v>
      </c>
      <c r="W60" s="8">
        <v>5647.8908208233006</v>
      </c>
      <c r="X60" s="8">
        <v>5003.6746624779698</v>
      </c>
      <c r="Y60" s="8">
        <v>4648.9419672514396</v>
      </c>
      <c r="Z60" s="8">
        <v>3841.1397878901198</v>
      </c>
      <c r="AA60" s="8">
        <v>3841.1422124605397</v>
      </c>
    </row>
    <row r="61" spans="1:27">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24</v>
      </c>
      <c r="B62" s="16" t="s">
        <v>15</v>
      </c>
      <c r="C62" s="8">
        <v>60.930000305175703</v>
      </c>
      <c r="D62" s="8">
        <v>76.900001525878906</v>
      </c>
      <c r="E62" s="8">
        <v>93.220001220703097</v>
      </c>
      <c r="F62" s="8">
        <v>112.51000213623</v>
      </c>
      <c r="G62" s="8">
        <v>138.88000011444009</v>
      </c>
      <c r="H62" s="8">
        <v>170.64000511169419</v>
      </c>
      <c r="I62" s="8">
        <v>209.22999572753901</v>
      </c>
      <c r="J62" s="8">
        <v>253.23999023437409</v>
      </c>
      <c r="K62" s="8">
        <v>301.63000488281102</v>
      </c>
      <c r="L62" s="8">
        <v>355.16000366210903</v>
      </c>
      <c r="M62" s="8">
        <v>417.86999511718699</v>
      </c>
      <c r="N62" s="8">
        <v>488.97000122070199</v>
      </c>
      <c r="O62" s="8">
        <v>568.89999389648403</v>
      </c>
      <c r="P62" s="8">
        <v>654.82000732421807</v>
      </c>
      <c r="Q62" s="8">
        <v>753.49002075195199</v>
      </c>
      <c r="R62" s="8">
        <v>858.61999511718591</v>
      </c>
      <c r="S62" s="8">
        <v>973.42999267577989</v>
      </c>
      <c r="T62" s="8">
        <v>1093.9699707031241</v>
      </c>
      <c r="U62" s="8">
        <v>1228.3399963378899</v>
      </c>
      <c r="V62" s="8">
        <v>1369.529998779296</v>
      </c>
      <c r="W62" s="8">
        <v>1522.9600524902289</v>
      </c>
      <c r="X62" s="8">
        <v>1684.669982910156</v>
      </c>
      <c r="Y62" s="8">
        <v>1860.109924316401</v>
      </c>
      <c r="Z62" s="8">
        <v>2044.1300659179628</v>
      </c>
      <c r="AA62" s="8">
        <v>2146.0200195312473</v>
      </c>
    </row>
    <row r="63" spans="1:27">
      <c r="A63" s="77" t="s">
        <v>82</v>
      </c>
      <c r="B63" s="77"/>
      <c r="C63" s="67">
        <v>17305.992106700727</v>
      </c>
      <c r="D63" s="67">
        <v>17966.178106048272</v>
      </c>
      <c r="E63" s="67">
        <v>17387.230985314487</v>
      </c>
      <c r="F63" s="67">
        <v>21093.224813817818</v>
      </c>
      <c r="G63" s="67">
        <v>21067.095011815723</v>
      </c>
      <c r="H63" s="67">
        <v>21098.854816992891</v>
      </c>
      <c r="I63" s="67">
        <v>21137.444807844418</v>
      </c>
      <c r="J63" s="67">
        <v>20956.124802577935</v>
      </c>
      <c r="K63" s="67">
        <v>28698.683216829377</v>
      </c>
      <c r="L63" s="67">
        <v>28740.617223343746</v>
      </c>
      <c r="M63" s="67">
        <v>28902.840444948404</v>
      </c>
      <c r="N63" s="67">
        <v>29906.740454177787</v>
      </c>
      <c r="O63" s="67">
        <v>30566.6704469453</v>
      </c>
      <c r="P63" s="67">
        <v>30712.59026048447</v>
      </c>
      <c r="Q63" s="67">
        <v>30522.960278589933</v>
      </c>
      <c r="R63" s="67">
        <v>30328.090509340884</v>
      </c>
      <c r="S63" s="67">
        <v>30298.350507740601</v>
      </c>
      <c r="T63" s="67">
        <v>30646.69917654313</v>
      </c>
      <c r="U63" s="67">
        <v>30914.291952048072</v>
      </c>
      <c r="V63" s="67">
        <v>30160.818956759453</v>
      </c>
      <c r="W63" s="67">
        <v>30143.469962974676</v>
      </c>
      <c r="X63" s="67">
        <v>27949.537737435592</v>
      </c>
      <c r="Y63" s="67">
        <v>28369.263880597366</v>
      </c>
      <c r="Z63" s="67">
        <v>26732.280526026403</v>
      </c>
      <c r="AA63" s="67">
        <v>28166.15471453586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1.3611796000000001E-4</v>
      </c>
      <c r="S68" s="8">
        <v>1.3612914999999999E-4</v>
      </c>
      <c r="T68" s="8">
        <v>1.4002820000000001E-4</v>
      </c>
      <c r="U68" s="8">
        <v>1.4003164000000001E-4</v>
      </c>
      <c r="V68" s="8">
        <v>1.4003384E-4</v>
      </c>
      <c r="W68" s="8">
        <v>1.4007025000000001E-4</v>
      </c>
      <c r="X68" s="8">
        <v>1.4007561999999999E-4</v>
      </c>
      <c r="Y68" s="8">
        <v>1.4008175999999999E-4</v>
      </c>
      <c r="Z68" s="8">
        <v>1.4008525E-4</v>
      </c>
      <c r="AA68" s="8">
        <v>1.4031347E-4</v>
      </c>
    </row>
    <row r="69" spans="1:27">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561.3001264898603</v>
      </c>
    </row>
    <row r="71" spans="1:27">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25</v>
      </c>
      <c r="B73" s="16" t="s">
        <v>9</v>
      </c>
      <c r="C73" s="8">
        <v>2762.7100105285604</v>
      </c>
      <c r="D73" s="8">
        <v>2762.7100105285604</v>
      </c>
      <c r="E73" s="8">
        <v>2762.7100105285604</v>
      </c>
      <c r="F73" s="8">
        <v>3530.8323405285605</v>
      </c>
      <c r="G73" s="8">
        <v>3464.8323405285605</v>
      </c>
      <c r="H73" s="8">
        <v>3374.0823405285605</v>
      </c>
      <c r="I73" s="8">
        <v>3374.0823405285605</v>
      </c>
      <c r="J73" s="8">
        <v>3242.3823435803183</v>
      </c>
      <c r="K73" s="8">
        <v>3242.3823435803183</v>
      </c>
      <c r="L73" s="8">
        <v>2974.4823420544394</v>
      </c>
      <c r="M73" s="8">
        <v>2789.6823390026825</v>
      </c>
      <c r="N73" s="8">
        <v>2789.6823390026825</v>
      </c>
      <c r="O73" s="8">
        <v>2630.6823390026825</v>
      </c>
      <c r="P73" s="8">
        <v>2303.9823382397426</v>
      </c>
      <c r="Q73" s="8">
        <v>2264.9823382397426</v>
      </c>
      <c r="R73" s="8">
        <v>2344.5894890039126</v>
      </c>
      <c r="S73" s="8">
        <v>2590.1248539783328</v>
      </c>
      <c r="T73" s="8">
        <v>2376.2648539370416</v>
      </c>
      <c r="U73" s="8">
        <v>2496.6578948664123</v>
      </c>
      <c r="V73" s="8">
        <v>2427.872064634143</v>
      </c>
      <c r="W73" s="8">
        <v>3294.347534962063</v>
      </c>
      <c r="X73" s="8">
        <v>3896.2933351243732</v>
      </c>
      <c r="Y73" s="8">
        <v>3896.2933353328331</v>
      </c>
      <c r="Z73" s="8">
        <v>3899.2070783343729</v>
      </c>
      <c r="AA73" s="8">
        <v>3899.6753338231329</v>
      </c>
    </row>
    <row r="74" spans="1:27">
      <c r="A74" s="16" t="s">
        <v>25</v>
      </c>
      <c r="B74" s="16" t="s">
        <v>8</v>
      </c>
      <c r="C74" s="8">
        <v>1056.6199970245359</v>
      </c>
      <c r="D74" s="8">
        <v>1056.6199970245359</v>
      </c>
      <c r="E74" s="8">
        <v>1056.6199970245359</v>
      </c>
      <c r="F74" s="8">
        <v>1236.641575024536</v>
      </c>
      <c r="G74" s="8">
        <v>1236.641579024536</v>
      </c>
      <c r="H74" s="8">
        <v>1230.5215771389767</v>
      </c>
      <c r="I74" s="8">
        <v>1230.5215771389767</v>
      </c>
      <c r="J74" s="8">
        <v>1230.5215771389767</v>
      </c>
      <c r="K74" s="8">
        <v>1230.5215771389767</v>
      </c>
      <c r="L74" s="8">
        <v>1230.5215771389767</v>
      </c>
      <c r="M74" s="8">
        <v>1230.5215771389767</v>
      </c>
      <c r="N74" s="8">
        <v>1230.5215771389767</v>
      </c>
      <c r="O74" s="8">
        <v>1230.5215771389767</v>
      </c>
      <c r="P74" s="8">
        <v>1230.5215771389767</v>
      </c>
      <c r="Q74" s="8">
        <v>1230.5215771389767</v>
      </c>
      <c r="R74" s="8">
        <v>1164.2215779019164</v>
      </c>
      <c r="S74" s="8">
        <v>1164.2215779019164</v>
      </c>
      <c r="T74" s="8">
        <v>2845.5066146282666</v>
      </c>
      <c r="U74" s="8">
        <v>3177.5874559367467</v>
      </c>
      <c r="V74" s="8">
        <v>3159.2074559647758</v>
      </c>
      <c r="W74" s="8">
        <v>3159.2074710047759</v>
      </c>
      <c r="X74" s="8">
        <v>3080.0076798711539</v>
      </c>
      <c r="Y74" s="8">
        <v>3080.0077164011136</v>
      </c>
      <c r="Z74" s="8">
        <v>2972.0077169020237</v>
      </c>
      <c r="AA74" s="8">
        <v>2972.0077907356235</v>
      </c>
    </row>
    <row r="75" spans="1:27">
      <c r="A75" s="16" t="s">
        <v>25</v>
      </c>
      <c r="B75" s="16" t="s">
        <v>83</v>
      </c>
      <c r="C75" s="8">
        <v>532.07144588507708</v>
      </c>
      <c r="D75" s="8">
        <v>532.07154639334703</v>
      </c>
      <c r="E75" s="8">
        <v>623.18635704856706</v>
      </c>
      <c r="F75" s="8">
        <v>792.86066884764716</v>
      </c>
      <c r="G75" s="8">
        <v>762.86064889562203</v>
      </c>
      <c r="H75" s="8">
        <v>762.86066919526706</v>
      </c>
      <c r="I75" s="8">
        <v>762.86066936057705</v>
      </c>
      <c r="J75" s="8">
        <v>762.86066957710295</v>
      </c>
      <c r="K75" s="8">
        <v>737.86066982878697</v>
      </c>
      <c r="L75" s="8">
        <v>737.86067013755201</v>
      </c>
      <c r="M75" s="8">
        <v>737.86067054973705</v>
      </c>
      <c r="N75" s="8">
        <v>737.86067106083703</v>
      </c>
      <c r="O75" s="8">
        <v>737.860671810187</v>
      </c>
      <c r="P75" s="8">
        <v>737.860682034197</v>
      </c>
      <c r="Q75" s="8">
        <v>737.86068367074699</v>
      </c>
      <c r="R75" s="8">
        <v>1268.5179340602606</v>
      </c>
      <c r="S75" s="8">
        <v>1268.5179353681806</v>
      </c>
      <c r="T75" s="8">
        <v>1010.5180844784805</v>
      </c>
      <c r="U75" s="8">
        <v>1010.5181023775206</v>
      </c>
      <c r="V75" s="8">
        <v>1000.5181108911805</v>
      </c>
      <c r="W75" s="8">
        <v>1000.5170393437404</v>
      </c>
      <c r="X75" s="8">
        <v>1000.5170505467104</v>
      </c>
      <c r="Y75" s="8">
        <v>858.60254697956998</v>
      </c>
      <c r="Z75" s="8">
        <v>688.92823711506992</v>
      </c>
      <c r="AA75" s="8">
        <v>1493.4246277843802</v>
      </c>
    </row>
    <row r="76" spans="1:27">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25</v>
      </c>
      <c r="B77" s="16" t="s">
        <v>15</v>
      </c>
      <c r="C77" s="8">
        <v>83.010002136230398</v>
      </c>
      <c r="D77" s="8">
        <v>86.919998168945298</v>
      </c>
      <c r="E77" s="8">
        <v>88.190002441406193</v>
      </c>
      <c r="F77" s="8">
        <v>89.860000610351506</v>
      </c>
      <c r="G77" s="8">
        <v>101.64999842643738</v>
      </c>
      <c r="H77" s="8">
        <v>114.72999858856113</v>
      </c>
      <c r="I77" s="8">
        <v>129.80000114440818</v>
      </c>
      <c r="J77" s="8">
        <v>145.8299999237052</v>
      </c>
      <c r="K77" s="8">
        <v>163.1799964904784</v>
      </c>
      <c r="L77" s="8">
        <v>181.38999557495049</v>
      </c>
      <c r="M77" s="8">
        <v>202.19000244140599</v>
      </c>
      <c r="N77" s="8">
        <v>224.73000335693291</v>
      </c>
      <c r="O77" s="8">
        <v>249.77000427246</v>
      </c>
      <c r="P77" s="8">
        <v>275.49999237060513</v>
      </c>
      <c r="Q77" s="8">
        <v>305.08000183105401</v>
      </c>
      <c r="R77" s="8">
        <v>335.52000427246003</v>
      </c>
      <c r="S77" s="8">
        <v>368.55000305175702</v>
      </c>
      <c r="T77" s="8">
        <v>402.30000305175702</v>
      </c>
      <c r="U77" s="8">
        <v>440.17999267578</v>
      </c>
      <c r="V77" s="8">
        <v>479.01000976562398</v>
      </c>
      <c r="W77" s="8">
        <v>521.25</v>
      </c>
      <c r="X77" s="8">
        <v>564.79998779296807</v>
      </c>
      <c r="Y77" s="8">
        <v>612.08001708984307</v>
      </c>
      <c r="Z77" s="8">
        <v>660.60000610351494</v>
      </c>
      <c r="AA77" s="8">
        <v>686.27999877929597</v>
      </c>
    </row>
    <row r="78" spans="1:27">
      <c r="A78" s="77" t="s">
        <v>82</v>
      </c>
      <c r="B78" s="77"/>
      <c r="C78" s="67">
        <v>6808.0714401630266</v>
      </c>
      <c r="D78" s="67">
        <v>6811.9815367040119</v>
      </c>
      <c r="E78" s="67">
        <v>6587.8663516316919</v>
      </c>
      <c r="F78" s="67">
        <v>7707.3545695997182</v>
      </c>
      <c r="G78" s="67">
        <v>7377.144551463779</v>
      </c>
      <c r="H78" s="67">
        <v>7293.3545700399882</v>
      </c>
      <c r="I78" s="67">
        <v>7031.5645874095835</v>
      </c>
      <c r="J78" s="67">
        <v>6915.8945894571643</v>
      </c>
      <c r="K78" s="67">
        <v>6908.2445862756213</v>
      </c>
      <c r="L78" s="67">
        <v>6578.5545841429794</v>
      </c>
      <c r="M78" s="67">
        <v>6414.5545883698624</v>
      </c>
      <c r="N78" s="67">
        <v>5908.0945897964903</v>
      </c>
      <c r="O78" s="67">
        <v>5774.1345914613676</v>
      </c>
      <c r="P78" s="67">
        <v>5473.1645890205818</v>
      </c>
      <c r="Q78" s="67">
        <v>5463.7446001175804</v>
      </c>
      <c r="R78" s="67">
        <v>6038.1491405935703</v>
      </c>
      <c r="S78" s="67">
        <v>6316.7145056663967</v>
      </c>
      <c r="T78" s="67">
        <v>7559.8896953608064</v>
      </c>
      <c r="U78" s="67">
        <v>7840.2435851251603</v>
      </c>
      <c r="V78" s="67">
        <v>7781.9077805266234</v>
      </c>
      <c r="W78" s="67">
        <v>8536.6221846178887</v>
      </c>
      <c r="X78" s="67">
        <v>9102.9181926478868</v>
      </c>
      <c r="Y78" s="67">
        <v>9008.2837551221801</v>
      </c>
      <c r="Z78" s="67">
        <v>8782.0431777772919</v>
      </c>
      <c r="AA78" s="67">
        <v>9612.6880179257641</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26</v>
      </c>
      <c r="B86" s="16" t="s">
        <v>2</v>
      </c>
      <c r="C86" s="8">
        <v>2409</v>
      </c>
      <c r="D86" s="8">
        <v>2409</v>
      </c>
      <c r="E86" s="8">
        <v>2409</v>
      </c>
      <c r="F86" s="8">
        <v>2409</v>
      </c>
      <c r="G86" s="8">
        <v>2409</v>
      </c>
      <c r="H86" s="8">
        <v>2409</v>
      </c>
      <c r="I86" s="8">
        <v>2409</v>
      </c>
      <c r="J86" s="8">
        <v>2409</v>
      </c>
      <c r="K86" s="8">
        <v>2409</v>
      </c>
      <c r="L86" s="8">
        <v>2409</v>
      </c>
      <c r="M86" s="8">
        <v>2409</v>
      </c>
      <c r="N86" s="8">
        <v>2409</v>
      </c>
      <c r="O86" s="8">
        <v>2409</v>
      </c>
      <c r="P86" s="8">
        <v>2409</v>
      </c>
      <c r="Q86" s="8">
        <v>2409</v>
      </c>
      <c r="R86" s="8">
        <v>2409</v>
      </c>
      <c r="S86" s="8">
        <v>2409</v>
      </c>
      <c r="T86" s="8">
        <v>2409</v>
      </c>
      <c r="U86" s="8">
        <v>2409</v>
      </c>
      <c r="V86" s="8">
        <v>2409</v>
      </c>
      <c r="W86" s="8">
        <v>2409</v>
      </c>
      <c r="X86" s="8">
        <v>2409</v>
      </c>
      <c r="Y86" s="8">
        <v>2409</v>
      </c>
      <c r="Z86" s="8">
        <v>2409</v>
      </c>
      <c r="AA86" s="8">
        <v>2409</v>
      </c>
    </row>
    <row r="87" spans="1:27">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26</v>
      </c>
      <c r="B88" s="16" t="s">
        <v>9</v>
      </c>
      <c r="C88" s="8">
        <v>846.75379847412091</v>
      </c>
      <c r="D88" s="8">
        <v>1130.1576984741209</v>
      </c>
      <c r="E88" s="8">
        <v>1413.5615484741211</v>
      </c>
      <c r="F88" s="8">
        <v>1709.9975984741211</v>
      </c>
      <c r="G88" s="8">
        <v>1829.6829984741212</v>
      </c>
      <c r="H88" s="8">
        <v>1949.3683684741211</v>
      </c>
      <c r="I88" s="8">
        <v>2069.0537984741213</v>
      </c>
      <c r="J88" s="8">
        <v>2188.7391584741208</v>
      </c>
      <c r="K88" s="8">
        <v>2308.4244984741208</v>
      </c>
      <c r="L88" s="8">
        <v>2428.1098984741211</v>
      </c>
      <c r="M88" s="8">
        <v>2547.7952984741214</v>
      </c>
      <c r="N88" s="8">
        <v>2667.4805984741211</v>
      </c>
      <c r="O88" s="8">
        <v>2787.1662056605451</v>
      </c>
      <c r="P88" s="8">
        <v>2906.8515090147712</v>
      </c>
      <c r="Q88" s="8">
        <v>2906.8515090244509</v>
      </c>
      <c r="R88" s="8">
        <v>2906.8515090367509</v>
      </c>
      <c r="S88" s="8">
        <v>2906.8515090499709</v>
      </c>
      <c r="T88" s="8">
        <v>2906.8515090628212</v>
      </c>
      <c r="U88" s="8">
        <v>2762.8515090739711</v>
      </c>
      <c r="V88" s="8">
        <v>2762.8515090874707</v>
      </c>
      <c r="W88" s="8">
        <v>2762.8515091046811</v>
      </c>
      <c r="X88" s="8">
        <v>2762.8515091272111</v>
      </c>
      <c r="Y88" s="8">
        <v>2762.8515091517611</v>
      </c>
      <c r="Z88" s="8">
        <v>2762.851509173101</v>
      </c>
      <c r="AA88" s="8">
        <v>2455.1015091998706</v>
      </c>
    </row>
    <row r="89" spans="1:27">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26</v>
      </c>
      <c r="B90" s="16" t="s">
        <v>83</v>
      </c>
      <c r="C90" s="8">
        <v>2</v>
      </c>
      <c r="D90" s="8">
        <v>2</v>
      </c>
      <c r="E90" s="8">
        <v>2</v>
      </c>
      <c r="F90" s="8">
        <v>2</v>
      </c>
      <c r="G90" s="8">
        <v>2</v>
      </c>
      <c r="H90" s="8">
        <v>2</v>
      </c>
      <c r="I90" s="8">
        <v>2</v>
      </c>
      <c r="J90" s="8">
        <v>2</v>
      </c>
      <c r="K90" s="8">
        <v>2</v>
      </c>
      <c r="L90" s="8">
        <v>2</v>
      </c>
      <c r="M90" s="8">
        <v>2</v>
      </c>
      <c r="N90" s="8">
        <v>2</v>
      </c>
      <c r="O90" s="8">
        <v>2</v>
      </c>
      <c r="P90" s="8">
        <v>2</v>
      </c>
      <c r="Q90" s="8">
        <v>2</v>
      </c>
      <c r="R90" s="8">
        <v>2.000102337275</v>
      </c>
      <c r="S90" s="8">
        <v>2.0001099390650001</v>
      </c>
      <c r="T90" s="8">
        <v>2.0001190397099999</v>
      </c>
      <c r="U90" s="8">
        <v>2.0002278910600002</v>
      </c>
      <c r="V90" s="8">
        <v>2.0002450895900004</v>
      </c>
      <c r="W90" s="8">
        <v>2.0002623378459998</v>
      </c>
      <c r="X90" s="8">
        <v>2.0002825358599998</v>
      </c>
      <c r="Y90" s="8">
        <v>2.00030466134</v>
      </c>
      <c r="Z90" s="8">
        <v>2.0004333556500002</v>
      </c>
      <c r="AA90" s="8">
        <v>2.0004655548100003</v>
      </c>
    </row>
    <row r="91" spans="1:27">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26</v>
      </c>
      <c r="B92" s="16" t="s">
        <v>15</v>
      </c>
      <c r="C92" s="8">
        <v>4.5199999809265101</v>
      </c>
      <c r="D92" s="8">
        <v>5.8499999046325604</v>
      </c>
      <c r="E92" s="8">
        <v>7.21000003814697</v>
      </c>
      <c r="F92" s="8">
        <v>8.8400001525878906</v>
      </c>
      <c r="G92" s="8">
        <v>10.179999738931654</v>
      </c>
      <c r="H92" s="8">
        <v>11.78000032901755</v>
      </c>
      <c r="I92" s="8">
        <v>13.670000076293899</v>
      </c>
      <c r="J92" s="8">
        <v>15.71999979019156</v>
      </c>
      <c r="K92" s="8">
        <v>17.900000095367432</v>
      </c>
      <c r="L92" s="8">
        <v>20.310000419616699</v>
      </c>
      <c r="M92" s="8">
        <v>23.15999984741206</v>
      </c>
      <c r="N92" s="8">
        <v>26.459999084472571</v>
      </c>
      <c r="O92" s="8">
        <v>30.150000572204497</v>
      </c>
      <c r="P92" s="8">
        <v>34.109999656677104</v>
      </c>
      <c r="Q92" s="8">
        <v>39.879999160766602</v>
      </c>
      <c r="R92" s="8">
        <v>45.9899997711181</v>
      </c>
      <c r="S92" s="8">
        <v>52.859998703002802</v>
      </c>
      <c r="T92" s="8">
        <v>60.120000839233398</v>
      </c>
      <c r="U92" s="8">
        <v>68.290000915527202</v>
      </c>
      <c r="V92" s="8">
        <v>77.010000228881808</v>
      </c>
      <c r="W92" s="8">
        <v>86.499999999999901</v>
      </c>
      <c r="X92" s="8">
        <v>96.610000610351506</v>
      </c>
      <c r="Y92" s="8">
        <v>107.56999969482419</v>
      </c>
      <c r="Z92" s="8">
        <v>119.12999725341788</v>
      </c>
      <c r="AA92" s="8">
        <v>126.2099990844726</v>
      </c>
    </row>
    <row r="93" spans="1:27">
      <c r="A93" s="77" t="s">
        <v>82</v>
      </c>
      <c r="B93" s="77"/>
      <c r="C93" s="67">
        <v>3648.2737984550477</v>
      </c>
      <c r="D93" s="67">
        <v>3933.0076983787535</v>
      </c>
      <c r="E93" s="67">
        <v>4217.7715485122681</v>
      </c>
      <c r="F93" s="67">
        <v>4515.8375986267092</v>
      </c>
      <c r="G93" s="67">
        <v>4636.8629982130533</v>
      </c>
      <c r="H93" s="67">
        <v>4758.1483688031385</v>
      </c>
      <c r="I93" s="67">
        <v>4879.7237985504153</v>
      </c>
      <c r="J93" s="67">
        <v>5001.4591582643125</v>
      </c>
      <c r="K93" s="67">
        <v>5123.3244985694882</v>
      </c>
      <c r="L93" s="67">
        <v>5245.4198988937378</v>
      </c>
      <c r="M93" s="67">
        <v>5367.9552983215335</v>
      </c>
      <c r="N93" s="67">
        <v>5490.9405975585942</v>
      </c>
      <c r="O93" s="67">
        <v>5614.3162062327501</v>
      </c>
      <c r="P93" s="67">
        <v>5737.9615086714484</v>
      </c>
      <c r="Q93" s="67">
        <v>5623.7315081852175</v>
      </c>
      <c r="R93" s="67">
        <v>5629.8416111451443</v>
      </c>
      <c r="S93" s="67">
        <v>5636.711617692039</v>
      </c>
      <c r="T93" s="67">
        <v>5643.9716289417638</v>
      </c>
      <c r="U93" s="67">
        <v>5508.1417378805581</v>
      </c>
      <c r="V93" s="67">
        <v>5516.8617544059425</v>
      </c>
      <c r="W93" s="67">
        <v>5526.351771442527</v>
      </c>
      <c r="X93" s="67">
        <v>5536.4617922734224</v>
      </c>
      <c r="Y93" s="67">
        <v>5547.4218135079254</v>
      </c>
      <c r="Z93" s="67">
        <v>5558.9819397821684</v>
      </c>
      <c r="AA93" s="67">
        <v>4992.3119738391533</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c r="A98" s="16" t="s">
        <v>16</v>
      </c>
      <c r="B98" s="16" t="s">
        <v>207</v>
      </c>
      <c r="C98" s="8">
        <v>1952.1805836832232</v>
      </c>
      <c r="D98" s="8">
        <v>2921.3996846283831</v>
      </c>
      <c r="E98" s="8">
        <v>3571.3996680296618</v>
      </c>
      <c r="F98" s="8">
        <v>6612.9166156455722</v>
      </c>
      <c r="G98" s="8">
        <v>6582.9165957655341</v>
      </c>
      <c r="H98" s="8">
        <v>6582.9166166359528</v>
      </c>
      <c r="I98" s="8">
        <v>6582.9166172674732</v>
      </c>
      <c r="J98" s="8">
        <v>6527.586618116633</v>
      </c>
      <c r="K98" s="8">
        <v>9991.7260483369882</v>
      </c>
      <c r="L98" s="8">
        <v>9991.7260493892736</v>
      </c>
      <c r="M98" s="8">
        <v>9941.7260506523089</v>
      </c>
      <c r="N98" s="8">
        <v>9941.7260521373373</v>
      </c>
      <c r="O98" s="8">
        <v>9941.7260540953775</v>
      </c>
      <c r="P98" s="8">
        <v>9941.7260670798278</v>
      </c>
      <c r="Q98" s="8">
        <v>9941.7260709948623</v>
      </c>
      <c r="R98" s="8">
        <v>10872.453477516507</v>
      </c>
      <c r="S98" s="8">
        <v>10872.453510053267</v>
      </c>
      <c r="T98" s="8">
        <v>10666.062491993542</v>
      </c>
      <c r="U98" s="8">
        <v>10666.062628361511</v>
      </c>
      <c r="V98" s="8">
        <v>10656.062665306461</v>
      </c>
      <c r="W98" s="8">
        <v>10910.251635601766</v>
      </c>
      <c r="X98" s="8">
        <v>9941.0329130037098</v>
      </c>
      <c r="Y98" s="8">
        <v>10018.713714477259</v>
      </c>
      <c r="Z98" s="8">
        <v>6957.1974241585203</v>
      </c>
      <c r="AA98" s="8">
        <v>8753.3307565433788</v>
      </c>
    </row>
    <row r="99" spans="1:27" collapsed="1">
      <c r="A99" s="16" t="s">
        <v>16</v>
      </c>
      <c r="B99" s="16" t="s">
        <v>193</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v>
      </c>
      <c r="U99" s="8">
        <v>5598</v>
      </c>
      <c r="V99" s="8">
        <v>5598</v>
      </c>
      <c r="W99" s="8">
        <v>5598</v>
      </c>
      <c r="X99" s="8">
        <v>5598</v>
      </c>
      <c r="Y99" s="8">
        <v>5598</v>
      </c>
      <c r="Z99" s="8">
        <v>5598</v>
      </c>
      <c r="AA99" s="8">
        <v>5598.0001066629047</v>
      </c>
    </row>
    <row r="100" spans="1:27">
      <c r="A100" s="16" t="s">
        <v>16</v>
      </c>
      <c r="B100" s="16" t="s">
        <v>93</v>
      </c>
      <c r="C100" s="8">
        <v>332.9399981498712</v>
      </c>
      <c r="D100" s="8">
        <v>383.48000478744416</v>
      </c>
      <c r="E100" s="8">
        <v>428.85999393463038</v>
      </c>
      <c r="F100" s="8">
        <v>483.47000503539931</v>
      </c>
      <c r="G100" s="8">
        <v>574.25999560952084</v>
      </c>
      <c r="H100" s="8">
        <v>684.0100084543202</v>
      </c>
      <c r="I100" s="8">
        <v>812.3899917602522</v>
      </c>
      <c r="J100" s="8">
        <v>958.88999605178594</v>
      </c>
      <c r="K100" s="8">
        <v>1114.5699944496118</v>
      </c>
      <c r="L100" s="8">
        <v>1287.9599905014013</v>
      </c>
      <c r="M100" s="8">
        <v>1491.449993133542</v>
      </c>
      <c r="N100" s="8">
        <v>1724.6999969482395</v>
      </c>
      <c r="O100" s="8">
        <v>1984.1500005722028</v>
      </c>
      <c r="P100" s="8">
        <v>2264.7499914169284</v>
      </c>
      <c r="Q100" s="8">
        <v>2584.7499790191605</v>
      </c>
      <c r="R100" s="8">
        <v>2929.1399784088089</v>
      </c>
      <c r="S100" s="8">
        <v>3299.7199687957727</v>
      </c>
      <c r="T100" s="8">
        <v>3691.4699611663782</v>
      </c>
      <c r="U100" s="8">
        <v>4125.1299667358353</v>
      </c>
      <c r="V100" s="8">
        <v>4583.8699550628562</v>
      </c>
      <c r="W100" s="8">
        <v>5079.9000854492069</v>
      </c>
      <c r="X100" s="8">
        <v>5604.2499542236255</v>
      </c>
      <c r="Y100" s="8">
        <v>6168.379936218239</v>
      </c>
      <c r="Z100" s="8">
        <v>6763.6701278686332</v>
      </c>
      <c r="AA100" s="8">
        <v>7093.5899124145362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c r="A103" s="16" t="s">
        <v>22</v>
      </c>
      <c r="B103" s="16" t="s">
        <v>207</v>
      </c>
      <c r="C103" s="8">
        <v>262</v>
      </c>
      <c r="D103" s="8">
        <v>587.00053968833004</v>
      </c>
      <c r="E103" s="8">
        <v>791.1506907874051</v>
      </c>
      <c r="F103" s="8">
        <v>2262.0004421557301</v>
      </c>
      <c r="G103" s="8">
        <v>2262.000442183466</v>
      </c>
      <c r="H103" s="8">
        <v>2262.0004424029103</v>
      </c>
      <c r="I103" s="8">
        <v>2262.00044253755</v>
      </c>
      <c r="J103" s="8">
        <v>2262.00044274943</v>
      </c>
      <c r="K103" s="8">
        <v>2262.0004429763303</v>
      </c>
      <c r="L103" s="8">
        <v>2262.00044327869</v>
      </c>
      <c r="M103" s="8">
        <v>2212.0004436464801</v>
      </c>
      <c r="N103" s="8">
        <v>2212.0004440487901</v>
      </c>
      <c r="O103" s="8">
        <v>2212.0004445977202</v>
      </c>
      <c r="P103" s="8">
        <v>2212.0004459318297</v>
      </c>
      <c r="Q103" s="8">
        <v>2212.0004470774002</v>
      </c>
      <c r="R103" s="8">
        <v>2212.0005330864101</v>
      </c>
      <c r="S103" s="8">
        <v>2212.0005388776499</v>
      </c>
      <c r="T103" s="8">
        <v>2212.00054218287</v>
      </c>
      <c r="U103" s="8">
        <v>2212.0005506805801</v>
      </c>
      <c r="V103" s="8">
        <v>2212.0005603580703</v>
      </c>
      <c r="W103" s="8">
        <v>2212.00054188684</v>
      </c>
      <c r="X103" s="8">
        <v>1887.0004396885099</v>
      </c>
      <c r="Y103" s="8">
        <v>1682.8504985152199</v>
      </c>
      <c r="Z103" s="8">
        <v>212.00107031287999</v>
      </c>
      <c r="AA103" s="8">
        <v>296.40652825911002</v>
      </c>
    </row>
    <row r="104" spans="1:27">
      <c r="A104" s="16" t="s">
        <v>22</v>
      </c>
      <c r="B104" s="16" t="s">
        <v>193</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2880.0001066629052</v>
      </c>
    </row>
    <row r="105" spans="1:27">
      <c r="A105" s="16" t="s">
        <v>22</v>
      </c>
      <c r="B105" s="16" t="s">
        <v>93</v>
      </c>
      <c r="C105" s="8">
        <v>132.64999389648401</v>
      </c>
      <c r="D105" s="8">
        <v>149.55000305175699</v>
      </c>
      <c r="E105" s="8">
        <v>164.03999328613199</v>
      </c>
      <c r="F105" s="8">
        <v>181.38000488281199</v>
      </c>
      <c r="G105" s="8">
        <v>210.8500003814697</v>
      </c>
      <c r="H105" s="8">
        <v>246.63000488281199</v>
      </c>
      <c r="I105" s="8">
        <v>288.01999664306601</v>
      </c>
      <c r="J105" s="8">
        <v>335.81000518798805</v>
      </c>
      <c r="K105" s="8">
        <v>382.44999694824099</v>
      </c>
      <c r="L105" s="8">
        <v>435.40998840331895</v>
      </c>
      <c r="M105" s="8">
        <v>499.44999694824094</v>
      </c>
      <c r="N105" s="8">
        <v>577.33999633788994</v>
      </c>
      <c r="O105" s="8">
        <v>663.69000244140602</v>
      </c>
      <c r="P105" s="8">
        <v>758.32998657226494</v>
      </c>
      <c r="Q105" s="8">
        <v>863.81997680663903</v>
      </c>
      <c r="R105" s="8">
        <v>977.97998046874909</v>
      </c>
      <c r="S105" s="8">
        <v>1100.1599731445299</v>
      </c>
      <c r="T105" s="8">
        <v>1230.459991455077</v>
      </c>
      <c r="U105" s="8">
        <v>1373.5499877929681</v>
      </c>
      <c r="V105" s="8">
        <v>1525.949951171867</v>
      </c>
      <c r="W105" s="8">
        <v>1688.980041503901</v>
      </c>
      <c r="X105" s="8">
        <v>1863.0299682617128</v>
      </c>
      <c r="Y105" s="8">
        <v>2049.049987792961</v>
      </c>
      <c r="Z105" s="8">
        <v>2246.6300048828052</v>
      </c>
      <c r="AA105" s="8">
        <v>2355.6399536132758</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c r="A108" s="16" t="s">
        <v>23</v>
      </c>
      <c r="B108" s="16" t="s">
        <v>207</v>
      </c>
      <c r="C108" s="8">
        <v>258</v>
      </c>
      <c r="D108" s="8">
        <v>258.00246262171999</v>
      </c>
      <c r="E108" s="8">
        <v>258.00457469731401</v>
      </c>
      <c r="F108" s="8">
        <v>871.19506729407999</v>
      </c>
      <c r="G108" s="8">
        <v>871.19506731939998</v>
      </c>
      <c r="H108" s="8">
        <v>871.19506749364996</v>
      </c>
      <c r="I108" s="8">
        <v>871.19506760405</v>
      </c>
      <c r="J108" s="8">
        <v>871.19506780057998</v>
      </c>
      <c r="K108" s="8">
        <v>871.19506804893001</v>
      </c>
      <c r="L108" s="8">
        <v>871.19506833732999</v>
      </c>
      <c r="M108" s="8">
        <v>871.19506868929</v>
      </c>
      <c r="N108" s="8">
        <v>871.19506920384993</v>
      </c>
      <c r="O108" s="8">
        <v>871.19506978436993</v>
      </c>
      <c r="P108" s="8">
        <v>871.1950711142</v>
      </c>
      <c r="Q108" s="8">
        <v>871.19507216726402</v>
      </c>
      <c r="R108" s="8">
        <v>1571.2650399287199</v>
      </c>
      <c r="S108" s="8">
        <v>1571.2650577556701</v>
      </c>
      <c r="T108" s="8">
        <v>1622.8738781263801</v>
      </c>
      <c r="U108" s="8">
        <v>1622.8738791344501</v>
      </c>
      <c r="V108" s="8">
        <v>1622.8738804811801</v>
      </c>
      <c r="W108" s="8">
        <v>2047.8429712100399</v>
      </c>
      <c r="X108" s="8">
        <v>2047.84047775466</v>
      </c>
      <c r="Y108" s="8">
        <v>2826.31839706969</v>
      </c>
      <c r="Z108" s="8">
        <v>2213.1278954848003</v>
      </c>
      <c r="AA108" s="8">
        <v>3120.3569224845401</v>
      </c>
    </row>
    <row r="109" spans="1:27">
      <c r="A109" s="16" t="s">
        <v>23</v>
      </c>
      <c r="B109" s="16" t="s">
        <v>193</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23</v>
      </c>
      <c r="B110" s="16" t="s">
        <v>93</v>
      </c>
      <c r="C110" s="8">
        <v>51.830001831054602</v>
      </c>
      <c r="D110" s="8">
        <v>64.260002136230398</v>
      </c>
      <c r="E110" s="8">
        <v>76.199996948242102</v>
      </c>
      <c r="F110" s="8">
        <v>90.879997253417898</v>
      </c>
      <c r="G110" s="8">
        <v>112.699996948242</v>
      </c>
      <c r="H110" s="8">
        <v>140.22999954223539</v>
      </c>
      <c r="I110" s="8">
        <v>171.669998168945</v>
      </c>
      <c r="J110" s="8">
        <v>208.29000091552709</v>
      </c>
      <c r="K110" s="8">
        <v>249.40999603271391</v>
      </c>
      <c r="L110" s="8">
        <v>295.69000244140602</v>
      </c>
      <c r="M110" s="8">
        <v>348.77999877929597</v>
      </c>
      <c r="N110" s="8">
        <v>407.19999694824196</v>
      </c>
      <c r="O110" s="8">
        <v>471.63999938964798</v>
      </c>
      <c r="P110" s="8">
        <v>541.99000549316304</v>
      </c>
      <c r="Q110" s="8">
        <v>622.47998046874898</v>
      </c>
      <c r="R110" s="8">
        <v>711.02999877929597</v>
      </c>
      <c r="S110" s="8">
        <v>804.72000122070301</v>
      </c>
      <c r="T110" s="8">
        <v>904.61999511718705</v>
      </c>
      <c r="U110" s="8">
        <v>1014.769989013671</v>
      </c>
      <c r="V110" s="8">
        <v>1132.369995117187</v>
      </c>
      <c r="W110" s="8">
        <v>1260.209991455077</v>
      </c>
      <c r="X110" s="8">
        <v>1395.140014648437</v>
      </c>
      <c r="Y110" s="8">
        <v>1539.5700073242101</v>
      </c>
      <c r="Z110" s="8">
        <v>1693.180053710932</v>
      </c>
      <c r="AA110" s="8">
        <v>1779.439941406245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c r="A113" s="16" t="s">
        <v>24</v>
      </c>
      <c r="B113" s="16" t="s">
        <v>207</v>
      </c>
      <c r="C113" s="8">
        <v>898.10913779814609</v>
      </c>
      <c r="D113" s="8">
        <v>1542.3251359249862</v>
      </c>
      <c r="E113" s="8">
        <v>1897.0580454963758</v>
      </c>
      <c r="F113" s="8">
        <v>2684.8604373481162</v>
      </c>
      <c r="G113" s="8">
        <v>2684.860437367046</v>
      </c>
      <c r="H113" s="8">
        <v>2684.8604375441259</v>
      </c>
      <c r="I113" s="8">
        <v>2684.860437765296</v>
      </c>
      <c r="J113" s="8">
        <v>2629.5304379895201</v>
      </c>
      <c r="K113" s="8">
        <v>6118.6698674829404</v>
      </c>
      <c r="L113" s="8">
        <v>6118.6698676357009</v>
      </c>
      <c r="M113" s="8">
        <v>6118.669867766801</v>
      </c>
      <c r="N113" s="8">
        <v>6118.6698678238608</v>
      </c>
      <c r="O113" s="8">
        <v>6118.6698679031006</v>
      </c>
      <c r="P113" s="8">
        <v>6118.6698679996007</v>
      </c>
      <c r="Q113" s="8">
        <v>6118.6698680794507</v>
      </c>
      <c r="R113" s="8">
        <v>5818.6698681038406</v>
      </c>
      <c r="S113" s="8">
        <v>5818.6698681127</v>
      </c>
      <c r="T113" s="8">
        <v>5818.6698681661001</v>
      </c>
      <c r="U113" s="8">
        <v>5818.6698682779006</v>
      </c>
      <c r="V113" s="8">
        <v>5818.6698684864405</v>
      </c>
      <c r="W113" s="8">
        <v>5647.8908208233006</v>
      </c>
      <c r="X113" s="8">
        <v>5003.6746624779698</v>
      </c>
      <c r="Y113" s="8">
        <v>4648.9419672514396</v>
      </c>
      <c r="Z113" s="8">
        <v>3841.1397878901198</v>
      </c>
      <c r="AA113" s="8">
        <v>3841.1422124605397</v>
      </c>
    </row>
    <row r="114" spans="1:27">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24</v>
      </c>
      <c r="B115" s="16" t="s">
        <v>93</v>
      </c>
      <c r="C115" s="8">
        <v>60.930000305175703</v>
      </c>
      <c r="D115" s="8">
        <v>76.900001525878906</v>
      </c>
      <c r="E115" s="8">
        <v>93.220001220703097</v>
      </c>
      <c r="F115" s="8">
        <v>112.51000213623</v>
      </c>
      <c r="G115" s="8">
        <v>138.88000011444009</v>
      </c>
      <c r="H115" s="8">
        <v>170.64000511169419</v>
      </c>
      <c r="I115" s="8">
        <v>209.22999572753901</v>
      </c>
      <c r="J115" s="8">
        <v>253.23999023437409</v>
      </c>
      <c r="K115" s="8">
        <v>301.63000488281102</v>
      </c>
      <c r="L115" s="8">
        <v>355.16000366210903</v>
      </c>
      <c r="M115" s="8">
        <v>417.86999511718699</v>
      </c>
      <c r="N115" s="8">
        <v>488.97000122070199</v>
      </c>
      <c r="O115" s="8">
        <v>568.89999389648403</v>
      </c>
      <c r="P115" s="8">
        <v>654.82000732421807</v>
      </c>
      <c r="Q115" s="8">
        <v>753.49002075195199</v>
      </c>
      <c r="R115" s="8">
        <v>858.61999511718591</v>
      </c>
      <c r="S115" s="8">
        <v>973.42999267577989</v>
      </c>
      <c r="T115" s="8">
        <v>1093.9699707031241</v>
      </c>
      <c r="U115" s="8">
        <v>1228.3399963378899</v>
      </c>
      <c r="V115" s="8">
        <v>1369.529998779296</v>
      </c>
      <c r="W115" s="8">
        <v>1522.9600524902289</v>
      </c>
      <c r="X115" s="8">
        <v>1684.669982910156</v>
      </c>
      <c r="Y115" s="8">
        <v>1860.109924316401</v>
      </c>
      <c r="Z115" s="8">
        <v>2044.1300659179628</v>
      </c>
      <c r="AA115" s="8">
        <v>2146.0200195312473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c r="A118" s="16" t="s">
        <v>25</v>
      </c>
      <c r="B118" s="16" t="s">
        <v>207</v>
      </c>
      <c r="C118" s="8">
        <v>532.07144588507708</v>
      </c>
      <c r="D118" s="8">
        <v>532.07154639334703</v>
      </c>
      <c r="E118" s="8">
        <v>623.18635704856706</v>
      </c>
      <c r="F118" s="8">
        <v>792.86066884764705</v>
      </c>
      <c r="G118" s="8">
        <v>762.86064889562203</v>
      </c>
      <c r="H118" s="8">
        <v>762.86066919526706</v>
      </c>
      <c r="I118" s="8">
        <v>762.86066936057705</v>
      </c>
      <c r="J118" s="8">
        <v>762.86066957710295</v>
      </c>
      <c r="K118" s="8">
        <v>737.86066982878697</v>
      </c>
      <c r="L118" s="8">
        <v>737.86067013755201</v>
      </c>
      <c r="M118" s="8">
        <v>737.86067054973705</v>
      </c>
      <c r="N118" s="8">
        <v>737.86067106083703</v>
      </c>
      <c r="O118" s="8">
        <v>737.86067181018711</v>
      </c>
      <c r="P118" s="8">
        <v>737.860682034197</v>
      </c>
      <c r="Q118" s="8">
        <v>737.86068367074699</v>
      </c>
      <c r="R118" s="8">
        <v>1268.5179340602606</v>
      </c>
      <c r="S118" s="8">
        <v>1268.5179353681806</v>
      </c>
      <c r="T118" s="8">
        <v>1010.5180844784804</v>
      </c>
      <c r="U118" s="8">
        <v>1010.5181023775206</v>
      </c>
      <c r="V118" s="8">
        <v>1000.5181108911804</v>
      </c>
      <c r="W118" s="8">
        <v>1000.5170393437404</v>
      </c>
      <c r="X118" s="8">
        <v>1000.5170505467104</v>
      </c>
      <c r="Y118" s="8">
        <v>858.60254697956998</v>
      </c>
      <c r="Z118" s="8">
        <v>688.92823711506992</v>
      </c>
      <c r="AA118" s="8">
        <v>1493.4246277843802</v>
      </c>
    </row>
    <row r="119" spans="1:27">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25</v>
      </c>
      <c r="B120" s="16" t="s">
        <v>93</v>
      </c>
      <c r="C120" s="8">
        <v>83.010002136230398</v>
      </c>
      <c r="D120" s="8">
        <v>86.919998168945298</v>
      </c>
      <c r="E120" s="8">
        <v>88.190002441406193</v>
      </c>
      <c r="F120" s="8">
        <v>89.860000610351506</v>
      </c>
      <c r="G120" s="8">
        <v>101.64999842643738</v>
      </c>
      <c r="H120" s="8">
        <v>114.72999858856113</v>
      </c>
      <c r="I120" s="8">
        <v>129.80000114440818</v>
      </c>
      <c r="J120" s="8">
        <v>145.8299999237052</v>
      </c>
      <c r="K120" s="8">
        <v>163.1799964904784</v>
      </c>
      <c r="L120" s="8">
        <v>181.38999557495049</v>
      </c>
      <c r="M120" s="8">
        <v>202.19000244140599</v>
      </c>
      <c r="N120" s="8">
        <v>224.73000335693291</v>
      </c>
      <c r="O120" s="8">
        <v>249.77000427246</v>
      </c>
      <c r="P120" s="8">
        <v>275.49999237060513</v>
      </c>
      <c r="Q120" s="8">
        <v>305.08000183105401</v>
      </c>
      <c r="R120" s="8">
        <v>335.52000427246003</v>
      </c>
      <c r="S120" s="8">
        <v>368.55000305175702</v>
      </c>
      <c r="T120" s="8">
        <v>402.30000305175702</v>
      </c>
      <c r="U120" s="8">
        <v>440.17999267578</v>
      </c>
      <c r="V120" s="8">
        <v>479.01000976562398</v>
      </c>
      <c r="W120" s="8">
        <v>521.25</v>
      </c>
      <c r="X120" s="8">
        <v>564.79998779296807</v>
      </c>
      <c r="Y120" s="8">
        <v>612.08001708984307</v>
      </c>
      <c r="Z120" s="8">
        <v>660.60000610351494</v>
      </c>
      <c r="AA120" s="8">
        <v>686.27999877929597</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c r="A123" s="16" t="s">
        <v>26</v>
      </c>
      <c r="B123" s="16" t="s">
        <v>207</v>
      </c>
      <c r="C123" s="8">
        <v>2</v>
      </c>
      <c r="D123" s="8">
        <v>2</v>
      </c>
      <c r="E123" s="8">
        <v>2</v>
      </c>
      <c r="F123" s="8">
        <v>2</v>
      </c>
      <c r="G123" s="8">
        <v>2</v>
      </c>
      <c r="H123" s="8">
        <v>2</v>
      </c>
      <c r="I123" s="8">
        <v>2</v>
      </c>
      <c r="J123" s="8">
        <v>2</v>
      </c>
      <c r="K123" s="8">
        <v>2</v>
      </c>
      <c r="L123" s="8">
        <v>2</v>
      </c>
      <c r="M123" s="8">
        <v>2</v>
      </c>
      <c r="N123" s="8">
        <v>2</v>
      </c>
      <c r="O123" s="8">
        <v>2</v>
      </c>
      <c r="P123" s="8">
        <v>2</v>
      </c>
      <c r="Q123" s="8">
        <v>2</v>
      </c>
      <c r="R123" s="8">
        <v>2.000102337275</v>
      </c>
      <c r="S123" s="8">
        <v>2.0001099390650001</v>
      </c>
      <c r="T123" s="8">
        <v>2.0001190397099999</v>
      </c>
      <c r="U123" s="8">
        <v>2.0002278910600002</v>
      </c>
      <c r="V123" s="8">
        <v>2.0002450895899999</v>
      </c>
      <c r="W123" s="8">
        <v>2.0002623378459998</v>
      </c>
      <c r="X123" s="8">
        <v>2.0002825358599998</v>
      </c>
      <c r="Y123" s="8">
        <v>2.00030466134</v>
      </c>
      <c r="Z123" s="8">
        <v>2.0004333556499998</v>
      </c>
      <c r="AA123" s="8">
        <v>2.0004655548099999</v>
      </c>
    </row>
    <row r="124" spans="1:27">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26</v>
      </c>
      <c r="B125" s="16" t="s">
        <v>93</v>
      </c>
      <c r="C125" s="8">
        <v>4.5199999809265101</v>
      </c>
      <c r="D125" s="8">
        <v>5.8499999046325604</v>
      </c>
      <c r="E125" s="8">
        <v>7.21000003814697</v>
      </c>
      <c r="F125" s="8">
        <v>8.8400001525878906</v>
      </c>
      <c r="G125" s="8">
        <v>10.179999738931654</v>
      </c>
      <c r="H125" s="8">
        <v>11.78000032901755</v>
      </c>
      <c r="I125" s="8">
        <v>13.670000076293899</v>
      </c>
      <c r="J125" s="8">
        <v>15.71999979019156</v>
      </c>
      <c r="K125" s="8">
        <v>17.900000095367432</v>
      </c>
      <c r="L125" s="8">
        <v>20.310000419616699</v>
      </c>
      <c r="M125" s="8">
        <v>23.15999984741206</v>
      </c>
      <c r="N125" s="8">
        <v>26.459999084472571</v>
      </c>
      <c r="O125" s="8">
        <v>30.150000572204497</v>
      </c>
      <c r="P125" s="8">
        <v>34.109999656677104</v>
      </c>
      <c r="Q125" s="8">
        <v>39.879999160766602</v>
      </c>
      <c r="R125" s="8">
        <v>45.9899997711181</v>
      </c>
      <c r="S125" s="8">
        <v>52.859998703002802</v>
      </c>
      <c r="T125" s="8">
        <v>60.120000839233398</v>
      </c>
      <c r="U125" s="8">
        <v>68.290000915527202</v>
      </c>
      <c r="V125" s="8">
        <v>77.010000228881808</v>
      </c>
      <c r="W125" s="8">
        <v>86.499999999999901</v>
      </c>
      <c r="X125" s="8">
        <v>96.610000610351506</v>
      </c>
      <c r="Y125" s="8">
        <v>107.56999969482419</v>
      </c>
      <c r="Z125" s="8">
        <v>119.12999725341788</v>
      </c>
      <c r="AA125" s="8">
        <v>126.2099990844726</v>
      </c>
    </row>
    <row r="131" collapsed="1"/>
    <row r="132" collapsed="1"/>
  </sheetData>
  <sheetProtection algorithmName="SHA-512" hashValue="P/bgiLBtVETYor4B36uIsbtkojZex495FFh15IvoeAlfQ1w273V53f9KczDLq4seoA0PQGb0UbHC9NMyAUxCow==" saltValue="T1/YPFhIrIhH3+sDNzLZs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K87"/>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 min="30" max="34" width="9.42578125" hidden="1" customWidth="1"/>
    <col min="35" max="35" width="11.5703125" hidden="1" customWidth="1"/>
    <col min="36" max="37" width="0" hidden="1" customWidth="1"/>
  </cols>
  <sheetData>
    <row r="1" spans="1:32" s="19" customFormat="1" ht="23.25" customHeight="1">
      <c r="A1" s="65" t="s">
        <v>206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c r="AE1"/>
      <c r="AF1"/>
    </row>
    <row r="2" spans="1:32" s="19" customFormat="1">
      <c r="A2" s="6" t="s">
        <v>267</v>
      </c>
      <c r="AD2"/>
      <c r="AE2"/>
      <c r="AF2"/>
    </row>
    <row r="3" spans="1:32" s="19" customFormat="1">
      <c r="AD3"/>
      <c r="AE3"/>
      <c r="AF3"/>
    </row>
    <row r="4" spans="1:32" s="5" customFormat="1">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c r="AD5"/>
      <c r="AE5"/>
      <c r="AF5"/>
    </row>
    <row r="6" spans="1:32" s="5" customFormat="1">
      <c r="A6" s="16" t="s">
        <v>95</v>
      </c>
      <c r="B6" s="16" t="s">
        <v>96</v>
      </c>
      <c r="C6" s="16" t="s">
        <v>131</v>
      </c>
      <c r="D6" s="16" t="s">
        <v>10</v>
      </c>
      <c r="E6" s="8">
        <v>4.1766975E-6</v>
      </c>
      <c r="F6" s="8">
        <v>4.6177849999999999E-6</v>
      </c>
      <c r="G6" s="8">
        <v>9.4165425E-6</v>
      </c>
      <c r="H6" s="8">
        <v>1.1049321E-5</v>
      </c>
      <c r="I6" s="8">
        <v>1.0910355E-5</v>
      </c>
      <c r="J6" s="8">
        <v>1.0375846000000001E-5</v>
      </c>
      <c r="K6" s="8">
        <v>1.1810737E-5</v>
      </c>
      <c r="L6" s="8">
        <v>1.1608716999999999E-5</v>
      </c>
      <c r="M6" s="8">
        <v>1.0209381000000001E-5</v>
      </c>
      <c r="N6" s="8">
        <v>1.024165E-5</v>
      </c>
      <c r="O6" s="8">
        <v>9.981797E-6</v>
      </c>
      <c r="P6" s="8">
        <v>8.7090340000000005E-6</v>
      </c>
      <c r="Q6" s="8">
        <v>9.7727069999999996E-6</v>
      </c>
      <c r="R6" s="8">
        <v>1.0174351E-5</v>
      </c>
      <c r="S6" s="8">
        <v>9.7093209999999995E-6</v>
      </c>
      <c r="T6" s="8">
        <v>1.0614744000000001E-5</v>
      </c>
      <c r="U6" s="8">
        <v>1.10089795E-5</v>
      </c>
      <c r="V6" s="8">
        <v>1.0931509E-5</v>
      </c>
      <c r="W6" s="8">
        <v>1.08234E-5</v>
      </c>
      <c r="X6" s="8">
        <v>1.0692722E-5</v>
      </c>
      <c r="Y6" s="8">
        <v>9.2656850000000007E-6</v>
      </c>
      <c r="Z6" s="8">
        <v>1.0280138000000001E-5</v>
      </c>
      <c r="AA6" s="8">
        <v>1.0563785500000001E-5</v>
      </c>
      <c r="AB6" s="8">
        <v>9.9298109999999994E-6</v>
      </c>
      <c r="AC6" s="8">
        <v>1.0819849E-5</v>
      </c>
      <c r="AD6"/>
      <c r="AE6"/>
      <c r="AF6"/>
    </row>
    <row r="7" spans="1:32" s="5" customFormat="1">
      <c r="A7" s="16" t="s">
        <v>95</v>
      </c>
      <c r="B7" s="16" t="s">
        <v>97</v>
      </c>
      <c r="C7" s="16" t="s">
        <v>132</v>
      </c>
      <c r="D7" s="16" t="s">
        <v>10</v>
      </c>
      <c r="E7" s="8">
        <v>171.90580193867521</v>
      </c>
      <c r="F7" s="8">
        <v>174.89408944335651</v>
      </c>
      <c r="G7" s="8">
        <v>166.55475242934341</v>
      </c>
      <c r="H7" s="8">
        <v>156.33153874686099</v>
      </c>
      <c r="I7" s="8">
        <v>183.62740333015751</v>
      </c>
      <c r="J7" s="8">
        <v>185.08174940175803</v>
      </c>
      <c r="K7" s="8">
        <v>204.20390904995497</v>
      </c>
      <c r="L7" s="8">
        <v>191.48721117946701</v>
      </c>
      <c r="M7" s="8">
        <v>155.31489103647903</v>
      </c>
      <c r="N7" s="8">
        <v>156.06716079671801</v>
      </c>
      <c r="O7" s="8">
        <v>160.065619929386</v>
      </c>
      <c r="P7" s="8">
        <v>63.284665803225998</v>
      </c>
      <c r="Q7" s="8">
        <v>62.854987599139001</v>
      </c>
      <c r="R7" s="8">
        <v>62.505461807563997</v>
      </c>
      <c r="S7" s="8">
        <v>63.358974873717997</v>
      </c>
      <c r="T7" s="8">
        <v>64.682552236033999</v>
      </c>
      <c r="U7" s="8">
        <v>67.822220535204011</v>
      </c>
      <c r="V7" s="8">
        <v>70.512890693738996</v>
      </c>
      <c r="W7" s="8">
        <v>71.615368317199994</v>
      </c>
      <c r="X7" s="8">
        <v>73.377189547044992</v>
      </c>
      <c r="Y7" s="8">
        <v>40.341708293136506</v>
      </c>
      <c r="Z7" s="8">
        <v>40.777019119795995</v>
      </c>
      <c r="AA7" s="8">
        <v>9.2481739999999995E-6</v>
      </c>
      <c r="AB7" s="8">
        <v>9.1974480000000007E-6</v>
      </c>
      <c r="AC7" s="8">
        <v>9.549844E-6</v>
      </c>
      <c r="AD7"/>
      <c r="AE7"/>
      <c r="AF7"/>
    </row>
    <row r="8" spans="1:32" s="5" customFormat="1">
      <c r="A8" s="16" t="s">
        <v>95</v>
      </c>
      <c r="B8" s="16" t="s">
        <v>98</v>
      </c>
      <c r="C8" s="16" t="s">
        <v>133</v>
      </c>
      <c r="D8" s="16" t="s">
        <v>10</v>
      </c>
      <c r="E8" s="8">
        <v>922.96958426533092</v>
      </c>
      <c r="F8" s="8">
        <v>925.46854487199209</v>
      </c>
      <c r="G8" s="8">
        <v>842.60330375708497</v>
      </c>
      <c r="H8" s="8">
        <v>854.15697314399995</v>
      </c>
      <c r="I8" s="8">
        <v>1077.009283983984</v>
      </c>
      <c r="J8" s="8">
        <v>1047.3801299060901</v>
      </c>
      <c r="K8" s="8">
        <v>1159.74310658282</v>
      </c>
      <c r="L8" s="8">
        <v>1259.1857500000001</v>
      </c>
      <c r="M8" s="8">
        <v>1628.5452399999999</v>
      </c>
      <c r="N8" s="8">
        <v>1594.03926</v>
      </c>
      <c r="O8" s="8">
        <v>1621.9804300000001</v>
      </c>
      <c r="P8" s="8">
        <v>1531.1422600000001</v>
      </c>
      <c r="Q8" s="8">
        <v>1622.91265</v>
      </c>
      <c r="R8" s="8">
        <v>1639.3212799999999</v>
      </c>
      <c r="S8" s="8">
        <v>1613.3203899999999</v>
      </c>
      <c r="T8" s="8">
        <v>1812.6437099999998</v>
      </c>
      <c r="U8" s="8">
        <v>1604.7253000000001</v>
      </c>
      <c r="V8" s="8">
        <v>1419.0133900000001</v>
      </c>
      <c r="W8" s="8">
        <v>1407.0420100000001</v>
      </c>
      <c r="X8" s="8">
        <v>1413.5019500000001</v>
      </c>
      <c r="Y8" s="8">
        <v>1249.78756</v>
      </c>
      <c r="Z8" s="8">
        <v>1256.52711</v>
      </c>
      <c r="AA8" s="8">
        <v>1740.2647400000001</v>
      </c>
      <c r="AB8" s="8">
        <v>1597.1766</v>
      </c>
      <c r="AC8" s="8">
        <v>1610.2644</v>
      </c>
      <c r="AD8"/>
      <c r="AE8"/>
      <c r="AF8"/>
    </row>
    <row r="9" spans="1:32" s="5" customFormat="1">
      <c r="A9" s="16" t="s">
        <v>95</v>
      </c>
      <c r="B9" s="16" t="s">
        <v>99</v>
      </c>
      <c r="C9" s="16" t="s">
        <v>134</v>
      </c>
      <c r="D9" s="16" t="s">
        <v>10</v>
      </c>
      <c r="E9" s="8">
        <v>1234.6435114615388</v>
      </c>
      <c r="F9" s="8">
        <v>1237.7787600416666</v>
      </c>
      <c r="G9" s="8">
        <v>1134.4356129012749</v>
      </c>
      <c r="H9" s="8">
        <v>1165.9572996094639</v>
      </c>
      <c r="I9" s="8">
        <v>1449.97746155342</v>
      </c>
      <c r="J9" s="8">
        <v>1459.8316839891502</v>
      </c>
      <c r="K9" s="8">
        <v>1565.98981026607</v>
      </c>
      <c r="L9" s="8">
        <v>2520.7999399999999</v>
      </c>
      <c r="M9" s="8">
        <v>1927.161329</v>
      </c>
      <c r="N9" s="8">
        <v>1942.865276</v>
      </c>
      <c r="O9" s="8">
        <v>1966.5292870000001</v>
      </c>
      <c r="P9" s="8">
        <v>1881.9010390000001</v>
      </c>
      <c r="Q9" s="8">
        <v>1992.3454599999998</v>
      </c>
      <c r="R9" s="8">
        <v>1947.9326120000001</v>
      </c>
      <c r="S9" s="8">
        <v>2013.6257260000002</v>
      </c>
      <c r="T9" s="8">
        <v>2210.2172270000001</v>
      </c>
      <c r="U9" s="8">
        <v>2279.5972040000001</v>
      </c>
      <c r="V9" s="8">
        <v>2343.7962550000002</v>
      </c>
      <c r="W9" s="8">
        <v>2313.652693</v>
      </c>
      <c r="X9" s="8">
        <v>2304.6746279999998</v>
      </c>
      <c r="Y9" s="8">
        <v>2107.7958550000003</v>
      </c>
      <c r="Z9" s="8">
        <v>2248.933896</v>
      </c>
      <c r="AA9" s="8">
        <v>1221.4230779999998</v>
      </c>
      <c r="AB9" s="8">
        <v>916.30978000000005</v>
      </c>
      <c r="AC9" s="8">
        <v>986.38499999999999</v>
      </c>
      <c r="AD9"/>
      <c r="AE9"/>
      <c r="AF9"/>
    </row>
    <row r="10" spans="1:32" s="5" customFormat="1">
      <c r="A10" s="16" t="s">
        <v>95</v>
      </c>
      <c r="B10" s="16" t="s">
        <v>100</v>
      </c>
      <c r="C10" s="16" t="s">
        <v>135</v>
      </c>
      <c r="D10" s="16" t="s">
        <v>10</v>
      </c>
      <c r="E10" s="8">
        <v>29.051695275913001</v>
      </c>
      <c r="F10" s="8">
        <v>29.958009101013999</v>
      </c>
      <c r="G10" s="8">
        <v>27.692237918620002</v>
      </c>
      <c r="H10" s="8">
        <v>25.066540244599999</v>
      </c>
      <c r="I10" s="8">
        <v>29.169864875079998</v>
      </c>
      <c r="J10" s="8">
        <v>29.577145080840001</v>
      </c>
      <c r="K10" s="8">
        <v>32.716806846859996</v>
      </c>
      <c r="L10" s="8">
        <v>30.0304633075</v>
      </c>
      <c r="M10" s="8">
        <v>127.640743</v>
      </c>
      <c r="N10" s="8">
        <v>131.12192099999999</v>
      </c>
      <c r="O10" s="8">
        <v>138.02157199999999</v>
      </c>
      <c r="P10" s="8">
        <v>133.37439000000001</v>
      </c>
      <c r="Q10" s="8">
        <v>133.338627</v>
      </c>
      <c r="R10" s="8">
        <v>134.33150599999999</v>
      </c>
      <c r="S10" s="8">
        <v>139.36831100000001</v>
      </c>
      <c r="T10" s="8">
        <v>145.38733500000001</v>
      </c>
      <c r="U10" s="8">
        <v>151.21454600000001</v>
      </c>
      <c r="V10" s="8">
        <v>130.1541</v>
      </c>
      <c r="W10" s="8">
        <v>132.43382</v>
      </c>
      <c r="X10" s="8">
        <v>138.20374000000001</v>
      </c>
      <c r="Y10" s="8">
        <v>125.05731</v>
      </c>
      <c r="Z10" s="8">
        <v>125.88458</v>
      </c>
      <c r="AA10" s="8">
        <v>124.332245</v>
      </c>
      <c r="AB10" s="8">
        <v>119.16472</v>
      </c>
      <c r="AC10" s="8">
        <v>132.10359</v>
      </c>
      <c r="AD10"/>
      <c r="AE10"/>
      <c r="AF10"/>
    </row>
    <row r="11" spans="1:32" s="5" customFormat="1">
      <c r="A11" s="16" t="s">
        <v>95</v>
      </c>
      <c r="B11" s="16" t="s">
        <v>101</v>
      </c>
      <c r="C11" s="16" t="s">
        <v>136</v>
      </c>
      <c r="D11" s="16" t="s">
        <v>10</v>
      </c>
      <c r="E11" s="8">
        <v>717.02376438167175</v>
      </c>
      <c r="F11" s="8">
        <v>727.79922508441234</v>
      </c>
      <c r="G11" s="8">
        <v>610.23545809793006</v>
      </c>
      <c r="H11" s="8">
        <v>639.85140577092</v>
      </c>
      <c r="I11" s="8">
        <v>779.68762972289994</v>
      </c>
      <c r="J11" s="8">
        <v>817.48307463747994</v>
      </c>
      <c r="K11" s="8">
        <v>860.41431198243004</v>
      </c>
      <c r="L11" s="8">
        <v>1534.5484799999999</v>
      </c>
      <c r="M11" s="8">
        <v>7183.48236</v>
      </c>
      <c r="N11" s="8">
        <v>6856.0960599999999</v>
      </c>
      <c r="O11" s="8">
        <v>7127.1651700000002</v>
      </c>
      <c r="P11" s="8">
        <v>6469.0967999999993</v>
      </c>
      <c r="Q11" s="8">
        <v>6921.6376749999999</v>
      </c>
      <c r="R11" s="8">
        <v>6623.04378</v>
      </c>
      <c r="S11" s="8">
        <v>7213.1736849999998</v>
      </c>
      <c r="T11" s="8">
        <v>7867.2027100000005</v>
      </c>
      <c r="U11" s="8">
        <v>8405.3360300000004</v>
      </c>
      <c r="V11" s="8">
        <v>8628.6162800000002</v>
      </c>
      <c r="W11" s="8">
        <v>8616.7079900000008</v>
      </c>
      <c r="X11" s="8">
        <v>8737.0059199999996</v>
      </c>
      <c r="Y11" s="8">
        <v>7482.3354199999994</v>
      </c>
      <c r="Z11" s="8">
        <v>8172.0938000000006</v>
      </c>
      <c r="AA11" s="8">
        <v>7868.03838</v>
      </c>
      <c r="AB11" s="8">
        <v>8079.2846639999998</v>
      </c>
      <c r="AC11" s="8">
        <v>8699.1871699999992</v>
      </c>
      <c r="AD11"/>
      <c r="AE11"/>
      <c r="AF11"/>
    </row>
    <row r="12" spans="1:32" s="5" customFormat="1">
      <c r="A12" s="16" t="s">
        <v>95</v>
      </c>
      <c r="B12" s="16" t="s">
        <v>102</v>
      </c>
      <c r="C12" s="16" t="s">
        <v>137</v>
      </c>
      <c r="D12" s="16" t="s">
        <v>10</v>
      </c>
      <c r="E12" s="8">
        <v>953.13998444783795</v>
      </c>
      <c r="F12" s="8">
        <v>986.62591914891641</v>
      </c>
      <c r="G12" s="8">
        <v>849.85843693397999</v>
      </c>
      <c r="H12" s="8">
        <v>915.47561399999995</v>
      </c>
      <c r="I12" s="8">
        <v>1192.7697519999999</v>
      </c>
      <c r="J12" s="8">
        <v>1269.23083</v>
      </c>
      <c r="K12" s="8">
        <v>1233.57682</v>
      </c>
      <c r="L12" s="8">
        <v>1211.39318</v>
      </c>
      <c r="M12" s="8">
        <v>1069.218764</v>
      </c>
      <c r="N12" s="8">
        <v>1034.3916300000001</v>
      </c>
      <c r="O12" s="8">
        <v>1082.7700399999999</v>
      </c>
      <c r="P12" s="8">
        <v>1017.7613710000001</v>
      </c>
      <c r="Q12" s="8">
        <v>1046.7504180000001</v>
      </c>
      <c r="R12" s="8">
        <v>1022.4143409999999</v>
      </c>
      <c r="S12" s="8">
        <v>1111.9134399999998</v>
      </c>
      <c r="T12" s="8">
        <v>1200.77655</v>
      </c>
      <c r="U12" s="8">
        <v>1261.52963</v>
      </c>
      <c r="V12" s="8">
        <v>1327.9131150000001</v>
      </c>
      <c r="W12" s="8">
        <v>1296.9861700000001</v>
      </c>
      <c r="X12" s="8">
        <v>1328.3294500000002</v>
      </c>
      <c r="Y12" s="8">
        <v>1217.79288</v>
      </c>
      <c r="Z12" s="8">
        <v>1253.0410299999999</v>
      </c>
      <c r="AA12" s="8">
        <v>1184.2347</v>
      </c>
      <c r="AB12" s="8">
        <v>1094.0820200000001</v>
      </c>
      <c r="AC12" s="8">
        <v>1206.9689699999999</v>
      </c>
      <c r="AD12"/>
      <c r="AE12"/>
      <c r="AF12"/>
    </row>
    <row r="13" spans="1:32" s="5" customFormat="1">
      <c r="A13" s="16" t="s">
        <v>95</v>
      </c>
      <c r="B13" s="16" t="s">
        <v>103</v>
      </c>
      <c r="C13" s="16" t="s">
        <v>27</v>
      </c>
      <c r="D13" s="16" t="s">
        <v>10</v>
      </c>
      <c r="E13" s="8">
        <v>2620.3990847177547</v>
      </c>
      <c r="F13" s="8">
        <v>2728.0498695001547</v>
      </c>
      <c r="G13" s="8">
        <v>2401.2703317382438</v>
      </c>
      <c r="H13" s="8">
        <v>3852.2434490000001</v>
      </c>
      <c r="I13" s="8">
        <v>4961.5208050000001</v>
      </c>
      <c r="J13" s="8">
        <v>5223.0755659999995</v>
      </c>
      <c r="K13" s="8">
        <v>5004.7451369999999</v>
      </c>
      <c r="L13" s="8">
        <v>4919.8086649999996</v>
      </c>
      <c r="M13" s="8">
        <v>6393.7319079999997</v>
      </c>
      <c r="N13" s="8">
        <v>6275.5755120000003</v>
      </c>
      <c r="O13" s="8">
        <v>6300.0220869999994</v>
      </c>
      <c r="P13" s="8">
        <v>5689.9616220000007</v>
      </c>
      <c r="Q13" s="8">
        <v>5893.273827</v>
      </c>
      <c r="R13" s="8">
        <v>5853.9545010000002</v>
      </c>
      <c r="S13" s="8">
        <v>6283.9167630000002</v>
      </c>
      <c r="T13" s="8">
        <v>6636.8945139999996</v>
      </c>
      <c r="U13" s="8">
        <v>6940.8683870000004</v>
      </c>
      <c r="V13" s="8">
        <v>7353.7097300000005</v>
      </c>
      <c r="W13" s="8">
        <v>7367.5484059999999</v>
      </c>
      <c r="X13" s="8">
        <v>7405.5055899999998</v>
      </c>
      <c r="Y13" s="8">
        <v>5184.9923559999997</v>
      </c>
      <c r="Z13" s="8">
        <v>5494.5263349999996</v>
      </c>
      <c r="AA13" s="8">
        <v>5381.2315000000008</v>
      </c>
      <c r="AB13" s="8">
        <v>5319.1229700000004</v>
      </c>
      <c r="AC13" s="8">
        <v>5644.3450400000002</v>
      </c>
      <c r="AD13"/>
      <c r="AE13"/>
      <c r="AF13"/>
    </row>
    <row r="14" spans="1:32" s="5" customFormat="1">
      <c r="A14" s="16" t="s">
        <v>95</v>
      </c>
      <c r="B14" s="16" t="s">
        <v>104</v>
      </c>
      <c r="C14" s="16" t="s">
        <v>138</v>
      </c>
      <c r="D14" s="16" t="s">
        <v>10</v>
      </c>
      <c r="E14" s="8">
        <v>4.2737273999999997E-6</v>
      </c>
      <c r="F14" s="8">
        <v>4.9382170000000003E-6</v>
      </c>
      <c r="G14" s="8">
        <v>4.4432184999999997E-5</v>
      </c>
      <c r="H14" s="8">
        <v>1583.4380000000001</v>
      </c>
      <c r="I14" s="8">
        <v>2044.7798</v>
      </c>
      <c r="J14" s="8">
        <v>2201.0817999999999</v>
      </c>
      <c r="K14" s="8">
        <v>2118.6891999999998</v>
      </c>
      <c r="L14" s="8">
        <v>2084.5864000000001</v>
      </c>
      <c r="M14" s="8">
        <v>1644.3563999999999</v>
      </c>
      <c r="N14" s="8">
        <v>1595.4807000000001</v>
      </c>
      <c r="O14" s="8">
        <v>1652.4784</v>
      </c>
      <c r="P14" s="8">
        <v>1501.1615999999999</v>
      </c>
      <c r="Q14" s="8">
        <v>1598.5608</v>
      </c>
      <c r="R14" s="8">
        <v>1544.6133</v>
      </c>
      <c r="S14" s="8">
        <v>1704.0826</v>
      </c>
      <c r="T14" s="8">
        <v>1818.7764999999999</v>
      </c>
      <c r="U14" s="8">
        <v>1920.5109</v>
      </c>
      <c r="V14" s="8">
        <v>2051.71</v>
      </c>
      <c r="W14" s="8">
        <v>2050.1327999999999</v>
      </c>
      <c r="X14" s="8">
        <v>2084.0871999999999</v>
      </c>
      <c r="Y14" s="8">
        <v>1805.6832999999999</v>
      </c>
      <c r="Z14" s="8">
        <v>3037.36</v>
      </c>
      <c r="AA14" s="8">
        <v>7717.0234</v>
      </c>
      <c r="AB14" s="8">
        <v>8058.3525</v>
      </c>
      <c r="AC14" s="8">
        <v>8721.6350000000002</v>
      </c>
      <c r="AD14"/>
      <c r="AE14"/>
      <c r="AF14"/>
    </row>
    <row r="15" spans="1:32" s="5" customFormat="1">
      <c r="A15" s="16" t="s">
        <v>165</v>
      </c>
      <c r="B15" s="16" t="s">
        <v>105</v>
      </c>
      <c r="C15" s="16" t="s">
        <v>139</v>
      </c>
      <c r="D15" s="16" t="s">
        <v>10</v>
      </c>
      <c r="E15" s="8">
        <v>496.75036999999998</v>
      </c>
      <c r="F15" s="8">
        <v>489.80752399999994</v>
      </c>
      <c r="G15" s="8">
        <v>402.84339499999999</v>
      </c>
      <c r="H15" s="8">
        <v>446.69555500000001</v>
      </c>
      <c r="I15" s="8">
        <v>510.14384000000001</v>
      </c>
      <c r="J15" s="8">
        <v>511.36379499999998</v>
      </c>
      <c r="K15" s="8">
        <v>504.45170999999999</v>
      </c>
      <c r="L15" s="8">
        <v>490.52139</v>
      </c>
      <c r="M15" s="8">
        <v>468.82430999999997</v>
      </c>
      <c r="N15" s="8">
        <v>489.22884999999997</v>
      </c>
      <c r="O15" s="8">
        <v>510.82490000000001</v>
      </c>
      <c r="P15" s="8">
        <v>475.00172000000003</v>
      </c>
      <c r="Q15" s="8">
        <v>478.34853499999997</v>
      </c>
      <c r="R15" s="8">
        <v>505.27704999999997</v>
      </c>
      <c r="S15" s="8">
        <v>516.55696399999999</v>
      </c>
      <c r="T15" s="8">
        <v>526.01225999999997</v>
      </c>
      <c r="U15" s="8">
        <v>526.48114999999996</v>
      </c>
      <c r="V15" s="8">
        <v>526.00528499999996</v>
      </c>
      <c r="W15" s="8">
        <v>535.96835999999996</v>
      </c>
      <c r="X15" s="8">
        <v>534.99134000000004</v>
      </c>
      <c r="Y15" s="8">
        <v>451.39549999999997</v>
      </c>
      <c r="Z15" s="8">
        <v>451.74889999999999</v>
      </c>
      <c r="AA15" s="8">
        <v>479.17257999999998</v>
      </c>
      <c r="AB15" s="8">
        <v>468.02431000000001</v>
      </c>
      <c r="AC15" s="8">
        <v>472.2704</v>
      </c>
      <c r="AD15"/>
      <c r="AE15"/>
      <c r="AF15"/>
    </row>
    <row r="16" spans="1:32" s="5" customFormat="1">
      <c r="A16" s="16" t="s">
        <v>165</v>
      </c>
      <c r="B16" s="16" t="s">
        <v>106</v>
      </c>
      <c r="C16" s="16" t="s">
        <v>140</v>
      </c>
      <c r="D16" s="16" t="s">
        <v>10</v>
      </c>
      <c r="E16" s="8">
        <v>1444.404125</v>
      </c>
      <c r="F16" s="8">
        <v>1408.4967669999999</v>
      </c>
      <c r="G16" s="8">
        <v>1194.741943</v>
      </c>
      <c r="H16" s="8">
        <v>1361.5952280000001</v>
      </c>
      <c r="I16" s="8">
        <v>1547.208177</v>
      </c>
      <c r="J16" s="8">
        <v>1603.6924759999999</v>
      </c>
      <c r="K16" s="8">
        <v>1607.9423340000001</v>
      </c>
      <c r="L16" s="8">
        <v>1650.8075799999999</v>
      </c>
      <c r="M16" s="8">
        <v>1509.5729459999998</v>
      </c>
      <c r="N16" s="8">
        <v>1623.8632320000002</v>
      </c>
      <c r="O16" s="8">
        <v>1677.745136</v>
      </c>
      <c r="P16" s="8">
        <v>1400.352394</v>
      </c>
      <c r="Q16" s="8">
        <v>1456.139878</v>
      </c>
      <c r="R16" s="8">
        <v>1572.738693</v>
      </c>
      <c r="S16" s="8">
        <v>1659.1665639999999</v>
      </c>
      <c r="T16" s="8">
        <v>1632.880365</v>
      </c>
      <c r="U16" s="8">
        <v>1706.8944300000001</v>
      </c>
      <c r="V16" s="8">
        <v>1593.5578599999999</v>
      </c>
      <c r="W16" s="8">
        <v>1672.21738</v>
      </c>
      <c r="X16" s="8">
        <v>1659.4456500000001</v>
      </c>
      <c r="Y16" s="8">
        <v>1354.3461299999999</v>
      </c>
      <c r="Z16" s="8">
        <v>1377.02478</v>
      </c>
      <c r="AA16" s="8">
        <v>1474.4894800000002</v>
      </c>
      <c r="AB16" s="8">
        <v>1501.5789600000001</v>
      </c>
      <c r="AC16" s="8">
        <v>1477.3632500000001</v>
      </c>
      <c r="AD16"/>
      <c r="AE16"/>
      <c r="AF16"/>
    </row>
    <row r="17" spans="1:32" s="5" customFormat="1">
      <c r="A17" s="16" t="s">
        <v>165</v>
      </c>
      <c r="B17" s="16" t="s">
        <v>107</v>
      </c>
      <c r="C17" s="16" t="s">
        <v>141</v>
      </c>
      <c r="D17" s="16" t="s">
        <v>10</v>
      </c>
      <c r="E17" s="8">
        <v>2744.1653859999997</v>
      </c>
      <c r="F17" s="8">
        <v>2919.109637</v>
      </c>
      <c r="G17" s="8">
        <v>4457.1588119999997</v>
      </c>
      <c r="H17" s="8">
        <v>5050.57762</v>
      </c>
      <c r="I17" s="8">
        <v>5815.3443000000007</v>
      </c>
      <c r="J17" s="8">
        <v>5711.6135340000001</v>
      </c>
      <c r="K17" s="8">
        <v>5762.4134549999999</v>
      </c>
      <c r="L17" s="8">
        <v>5636.5060400000002</v>
      </c>
      <c r="M17" s="8">
        <v>5294.8844550000003</v>
      </c>
      <c r="N17" s="8">
        <v>5658.4260599999998</v>
      </c>
      <c r="O17" s="8">
        <v>5858.9530500000001</v>
      </c>
      <c r="P17" s="8">
        <v>5103.9275299999999</v>
      </c>
      <c r="Q17" s="8">
        <v>5214.9401099999995</v>
      </c>
      <c r="R17" s="8">
        <v>5700.4936100000004</v>
      </c>
      <c r="S17" s="8">
        <v>5681.8323700000001</v>
      </c>
      <c r="T17" s="8">
        <v>5828.8973749999996</v>
      </c>
      <c r="U17" s="8">
        <v>5584.608416</v>
      </c>
      <c r="V17" s="8">
        <v>5557.9455290000005</v>
      </c>
      <c r="W17" s="8">
        <v>5838.6359499999999</v>
      </c>
      <c r="X17" s="8">
        <v>5673.5114199999998</v>
      </c>
      <c r="Y17" s="8">
        <v>4786.1113949999999</v>
      </c>
      <c r="Z17" s="8">
        <v>6525.9665000000005</v>
      </c>
      <c r="AA17" s="8">
        <v>6968.9275900000002</v>
      </c>
      <c r="AB17" s="8">
        <v>6241.8213500000002</v>
      </c>
      <c r="AC17" s="8">
        <v>6300.4889699999994</v>
      </c>
      <c r="AD17"/>
      <c r="AE17"/>
      <c r="AF17"/>
    </row>
    <row r="18" spans="1:32" s="5" customFormat="1">
      <c r="A18" s="16" t="s">
        <v>165</v>
      </c>
      <c r="B18" s="16" t="s">
        <v>108</v>
      </c>
      <c r="C18" s="16" t="s">
        <v>142</v>
      </c>
      <c r="D18" s="16" t="s">
        <v>10</v>
      </c>
      <c r="E18" s="8">
        <v>482.94940000000003</v>
      </c>
      <c r="F18" s="8">
        <v>490.10976400000004</v>
      </c>
      <c r="G18" s="8">
        <v>404.635155</v>
      </c>
      <c r="H18" s="8">
        <v>454.09684600000003</v>
      </c>
      <c r="I18" s="8">
        <v>499.92907000000002</v>
      </c>
      <c r="J18" s="8">
        <v>490.79342999999994</v>
      </c>
      <c r="K18" s="8">
        <v>501.85963600000002</v>
      </c>
      <c r="L18" s="8">
        <v>461.30532999999997</v>
      </c>
      <c r="M18" s="8">
        <v>469.27107000000001</v>
      </c>
      <c r="N18" s="8">
        <v>476.01644000000005</v>
      </c>
      <c r="O18" s="8">
        <v>511.28762999999998</v>
      </c>
      <c r="P18" s="8">
        <v>479.70780999999999</v>
      </c>
      <c r="Q18" s="8">
        <v>484.10245999999995</v>
      </c>
      <c r="R18" s="8">
        <v>495.17831999999999</v>
      </c>
      <c r="S18" s="8">
        <v>496.45011</v>
      </c>
      <c r="T18" s="8">
        <v>522.67237</v>
      </c>
      <c r="U18" s="8">
        <v>496.94235400000002</v>
      </c>
      <c r="V18" s="8">
        <v>450.58294999999998</v>
      </c>
      <c r="W18" s="8">
        <v>447.05790000000002</v>
      </c>
      <c r="X18" s="8">
        <v>460.42203000000001</v>
      </c>
      <c r="Y18" s="8">
        <v>654.66876000000002</v>
      </c>
      <c r="Z18" s="8">
        <v>653.96136000000001</v>
      </c>
      <c r="AA18" s="8">
        <v>664.0127</v>
      </c>
      <c r="AB18" s="8">
        <v>628.80409999999995</v>
      </c>
      <c r="AC18" s="8">
        <v>661.73004000000003</v>
      </c>
      <c r="AD18"/>
      <c r="AE18"/>
      <c r="AF18"/>
    </row>
    <row r="19" spans="1:32" s="5" customFormat="1">
      <c r="A19" s="16" t="s">
        <v>165</v>
      </c>
      <c r="B19" s="16" t="s">
        <v>109</v>
      </c>
      <c r="C19" s="16" t="s">
        <v>143</v>
      </c>
      <c r="D19" s="16" t="s">
        <v>10</v>
      </c>
      <c r="E19" s="8">
        <v>3555.0981824999999</v>
      </c>
      <c r="F19" s="8">
        <v>5261.4342130000005</v>
      </c>
      <c r="G19" s="8">
        <v>4538.5084420000003</v>
      </c>
      <c r="H19" s="8">
        <v>5246.8527819999999</v>
      </c>
      <c r="I19" s="8">
        <v>5769.6471230000006</v>
      </c>
      <c r="J19" s="8">
        <v>5508.9544430000005</v>
      </c>
      <c r="K19" s="8">
        <v>5833.5883920000006</v>
      </c>
      <c r="L19" s="8">
        <v>5549.5116940000007</v>
      </c>
      <c r="M19" s="8">
        <v>5230.1715700000004</v>
      </c>
      <c r="N19" s="8">
        <v>5438.1916730000003</v>
      </c>
      <c r="O19" s="8">
        <v>5728.8984839999994</v>
      </c>
      <c r="P19" s="8">
        <v>5391.1917720000001</v>
      </c>
      <c r="Q19" s="8">
        <v>5546.6065699999999</v>
      </c>
      <c r="R19" s="8">
        <v>5684.4445740000001</v>
      </c>
      <c r="S19" s="8">
        <v>5521.903264999999</v>
      </c>
      <c r="T19" s="8">
        <v>5949.95802</v>
      </c>
      <c r="U19" s="8">
        <v>5778.1772860000001</v>
      </c>
      <c r="V19" s="8">
        <v>5485.4318970000004</v>
      </c>
      <c r="W19" s="8">
        <v>5644.6117599999998</v>
      </c>
      <c r="X19" s="8">
        <v>5677.7043899999999</v>
      </c>
      <c r="Y19" s="8">
        <v>5000.0833659999998</v>
      </c>
      <c r="Z19" s="8">
        <v>5041.6829200000002</v>
      </c>
      <c r="AA19" s="8">
        <v>5089.0040150000004</v>
      </c>
      <c r="AB19" s="8">
        <v>4043.3571070000003</v>
      </c>
      <c r="AC19" s="8">
        <v>3757.2728050000005</v>
      </c>
      <c r="AD19"/>
      <c r="AE19"/>
      <c r="AF19"/>
    </row>
    <row r="20" spans="1:32" s="5" customFormat="1">
      <c r="A20" s="16" t="s">
        <v>165</v>
      </c>
      <c r="B20" s="16" t="s">
        <v>110</v>
      </c>
      <c r="C20" s="16" t="s">
        <v>144</v>
      </c>
      <c r="D20" s="16" t="s">
        <v>10</v>
      </c>
      <c r="E20" s="8">
        <v>3587.0118920000004</v>
      </c>
      <c r="F20" s="8">
        <v>3532.7142949999998</v>
      </c>
      <c r="G20" s="8">
        <v>2911.0739960000001</v>
      </c>
      <c r="H20" s="8">
        <v>3318.0668409999998</v>
      </c>
      <c r="I20" s="8">
        <v>3738.7092039999998</v>
      </c>
      <c r="J20" s="8">
        <v>3497.7367979999999</v>
      </c>
      <c r="K20" s="8">
        <v>3732.26872</v>
      </c>
      <c r="L20" s="8">
        <v>3612.7172399999999</v>
      </c>
      <c r="M20" s="8">
        <v>3361.10788</v>
      </c>
      <c r="N20" s="8">
        <v>3475.6562769999996</v>
      </c>
      <c r="O20" s="8">
        <v>3681.3708099999999</v>
      </c>
      <c r="P20" s="8">
        <v>3323.3228849999996</v>
      </c>
      <c r="Q20" s="8">
        <v>3476.3965939999998</v>
      </c>
      <c r="R20" s="8">
        <v>3636.8775100000003</v>
      </c>
      <c r="S20" s="8">
        <v>3473.2849299999998</v>
      </c>
      <c r="T20" s="8">
        <v>3761.9483600000003</v>
      </c>
      <c r="U20" s="8">
        <v>3721.2352799999999</v>
      </c>
      <c r="V20" s="8">
        <v>3661.5656349999999</v>
      </c>
      <c r="W20" s="8">
        <v>3767.450515</v>
      </c>
      <c r="X20" s="8">
        <v>3800.4025150000002</v>
      </c>
      <c r="Y20" s="8">
        <v>3324.0985259999998</v>
      </c>
      <c r="Z20" s="8">
        <v>3419.1304500000001</v>
      </c>
      <c r="AA20" s="8">
        <v>3517.5502740000002</v>
      </c>
      <c r="AB20" s="8">
        <v>3252.0317169999998</v>
      </c>
      <c r="AC20" s="8">
        <v>3196.70928</v>
      </c>
      <c r="AD20"/>
      <c r="AE20"/>
      <c r="AF20"/>
    </row>
    <row r="21" spans="1:32" s="5" customFormat="1">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c r="A24" s="16" t="s">
        <v>166</v>
      </c>
      <c r="B24" s="16" t="s">
        <v>113</v>
      </c>
      <c r="C24" s="16" t="s">
        <v>147</v>
      </c>
      <c r="D24" s="16" t="s">
        <v>10</v>
      </c>
      <c r="E24" s="8">
        <v>3.8490402E-6</v>
      </c>
      <c r="F24" s="8">
        <v>4.4381585999999999E-6</v>
      </c>
      <c r="G24" s="8">
        <v>5.5856854000000001E-6</v>
      </c>
      <c r="H24" s="8">
        <v>552.70809999999994</v>
      </c>
      <c r="I24" s="8">
        <v>587.49865999999997</v>
      </c>
      <c r="J24" s="8">
        <v>536.68053999999995</v>
      </c>
      <c r="K24" s="8">
        <v>587.95929999999998</v>
      </c>
      <c r="L24" s="8">
        <v>580.41796999999997</v>
      </c>
      <c r="M24" s="8">
        <v>518.78485000000001</v>
      </c>
      <c r="N24" s="8">
        <v>510.73257000000001</v>
      </c>
      <c r="O24" s="8">
        <v>523.57600000000002</v>
      </c>
      <c r="P24" s="8">
        <v>460.46695</v>
      </c>
      <c r="Q24" s="8">
        <v>486.92496</v>
      </c>
      <c r="R24" s="8">
        <v>495.24936000000002</v>
      </c>
      <c r="S24" s="8">
        <v>453.76060000000001</v>
      </c>
      <c r="T24" s="8">
        <v>510.30838</v>
      </c>
      <c r="U24" s="8">
        <v>514.46640000000002</v>
      </c>
      <c r="V24" s="8">
        <v>534.01909999999998</v>
      </c>
      <c r="W24" s="8">
        <v>569.35095000000001</v>
      </c>
      <c r="X24" s="8">
        <v>588.41250000000002</v>
      </c>
      <c r="Y24" s="8">
        <v>501.58429999999998</v>
      </c>
      <c r="Z24" s="8">
        <v>539.98760000000004</v>
      </c>
      <c r="AA24" s="8">
        <v>535.13900000000001</v>
      </c>
      <c r="AB24" s="8">
        <v>485.78482000000002</v>
      </c>
      <c r="AC24" s="8">
        <v>536.36080000000004</v>
      </c>
      <c r="AD24"/>
      <c r="AE24"/>
      <c r="AF24"/>
    </row>
    <row r="25" spans="1:32" s="5" customFormat="1">
      <c r="A25" s="16" t="s">
        <v>166</v>
      </c>
      <c r="B25" s="16" t="s">
        <v>114</v>
      </c>
      <c r="C25" s="16" t="s">
        <v>148</v>
      </c>
      <c r="D25" s="16" t="s">
        <v>10</v>
      </c>
      <c r="E25" s="8">
        <v>1257.4242629999999</v>
      </c>
      <c r="F25" s="8">
        <v>1341.465962</v>
      </c>
      <c r="G25" s="8">
        <v>1367.5041440000002</v>
      </c>
      <c r="H25" s="8">
        <v>3064.8279769999999</v>
      </c>
      <c r="I25" s="8">
        <v>3139.9717140000002</v>
      </c>
      <c r="J25" s="8">
        <v>3056.3531750000002</v>
      </c>
      <c r="K25" s="8">
        <v>3215.2954570000002</v>
      </c>
      <c r="L25" s="8">
        <v>3084.63699</v>
      </c>
      <c r="M25" s="8">
        <v>6440.313486</v>
      </c>
      <c r="N25" s="8">
        <v>6165.189558</v>
      </c>
      <c r="O25" s="8">
        <v>6579.5566790000003</v>
      </c>
      <c r="P25" s="8">
        <v>5883.7716949999995</v>
      </c>
      <c r="Q25" s="8">
        <v>6136.3609290000004</v>
      </c>
      <c r="R25" s="8">
        <v>6147.3393300000007</v>
      </c>
      <c r="S25" s="8">
        <v>5933.7636149999998</v>
      </c>
      <c r="T25" s="8">
        <v>6368.0768170000001</v>
      </c>
      <c r="U25" s="8">
        <v>6301.5055090000005</v>
      </c>
      <c r="V25" s="8">
        <v>6593.757044</v>
      </c>
      <c r="W25" s="8">
        <v>6849.3287099999998</v>
      </c>
      <c r="X25" s="8">
        <v>7262.6080300000003</v>
      </c>
      <c r="Y25" s="8">
        <v>6257.8457749999998</v>
      </c>
      <c r="Z25" s="8">
        <v>6711.9236350000001</v>
      </c>
      <c r="AA25" s="8">
        <v>6359.8381099999997</v>
      </c>
      <c r="AB25" s="8">
        <v>5474.3218500000003</v>
      </c>
      <c r="AC25" s="8">
        <v>5810.3095999999996</v>
      </c>
      <c r="AD25"/>
      <c r="AE25"/>
      <c r="AF25"/>
    </row>
    <row r="26" spans="1:32" s="5" customFormat="1">
      <c r="A26" s="16" t="s">
        <v>166</v>
      </c>
      <c r="B26" s="16" t="s">
        <v>115</v>
      </c>
      <c r="C26" s="16" t="s">
        <v>149</v>
      </c>
      <c r="D26" s="16" t="s">
        <v>10</v>
      </c>
      <c r="E26" s="8">
        <v>3.7334180000000002E-6</v>
      </c>
      <c r="F26" s="8">
        <v>4.4258589999999998E-6</v>
      </c>
      <c r="G26" s="8">
        <v>4.7872522000000001E-6</v>
      </c>
      <c r="H26" s="8">
        <v>1.5362770000000001E-4</v>
      </c>
      <c r="I26" s="8">
        <v>1.5826954000000001E-4</v>
      </c>
      <c r="J26" s="8">
        <v>1.5095272000000001E-4</v>
      </c>
      <c r="K26" s="8">
        <v>1.6450085999999999E-4</v>
      </c>
      <c r="L26" s="8">
        <v>1.6400700999999999E-4</v>
      </c>
      <c r="M26" s="8">
        <v>1.4427864999999999E-4</v>
      </c>
      <c r="N26" s="8">
        <v>1.4409218E-4</v>
      </c>
      <c r="O26" s="8">
        <v>1.4982234E-4</v>
      </c>
      <c r="P26" s="8">
        <v>1.2784E-4</v>
      </c>
      <c r="Q26" s="8">
        <v>1.3575009000000001E-4</v>
      </c>
      <c r="R26" s="8">
        <v>1.3843568999999999E-4</v>
      </c>
      <c r="S26" s="8">
        <v>1.320471E-4</v>
      </c>
      <c r="T26" s="8">
        <v>1.4409570999999999E-4</v>
      </c>
      <c r="U26" s="8">
        <v>1.4862191000000001E-4</v>
      </c>
      <c r="V26" s="8">
        <v>1.4824042000000001E-4</v>
      </c>
      <c r="W26" s="8">
        <v>1.5099351E-4</v>
      </c>
      <c r="X26" s="8">
        <v>1.593062E-4</v>
      </c>
      <c r="Y26" s="8">
        <v>1.3221412E-4</v>
      </c>
      <c r="Z26" s="8">
        <v>1.4186496E-4</v>
      </c>
      <c r="AA26" s="8">
        <v>1.4335783999999999E-4</v>
      </c>
      <c r="AB26" s="8">
        <v>1.3446104999999999E-4</v>
      </c>
      <c r="AC26" s="8">
        <v>1.4705876000000001E-4</v>
      </c>
      <c r="AD26"/>
      <c r="AE26"/>
      <c r="AF26"/>
    </row>
    <row r="27" spans="1:32" s="5" customFormat="1">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c r="A28" s="16" t="s">
        <v>166</v>
      </c>
      <c r="B28" s="16" t="s">
        <v>117</v>
      </c>
      <c r="C28" s="16" t="s">
        <v>151</v>
      </c>
      <c r="D28" s="16" t="s">
        <v>10</v>
      </c>
      <c r="E28" s="8">
        <v>112.08172999999999</v>
      </c>
      <c r="F28" s="8">
        <v>109.026405</v>
      </c>
      <c r="G28" s="8">
        <v>100.14957</v>
      </c>
      <c r="H28" s="8">
        <v>116.02793</v>
      </c>
      <c r="I28" s="8">
        <v>125.189514</v>
      </c>
      <c r="J28" s="8">
        <v>120.19101000000001</v>
      </c>
      <c r="K28" s="8">
        <v>119.48627500000001</v>
      </c>
      <c r="L28" s="8">
        <v>123.69549600000001</v>
      </c>
      <c r="M28" s="8">
        <v>119.06859</v>
      </c>
      <c r="N28" s="8">
        <v>114.1591</v>
      </c>
      <c r="O28" s="8">
        <v>116.016266</v>
      </c>
      <c r="P28" s="8">
        <v>99.263756000000001</v>
      </c>
      <c r="Q28" s="8">
        <v>103.47593999999999</v>
      </c>
      <c r="R28" s="8">
        <v>107.17870000000001</v>
      </c>
      <c r="S28" s="8">
        <v>103.23321</v>
      </c>
      <c r="T28" s="8">
        <v>105.14503999999999</v>
      </c>
      <c r="U28" s="8">
        <v>110.70611</v>
      </c>
      <c r="V28" s="8">
        <v>122.40319</v>
      </c>
      <c r="W28" s="8">
        <v>125.44779</v>
      </c>
      <c r="X28" s="8">
        <v>128.08860000000001</v>
      </c>
      <c r="Y28" s="8">
        <v>107.794785</v>
      </c>
      <c r="Z28" s="8">
        <v>112.36415</v>
      </c>
      <c r="AA28" s="8">
        <v>114.61879999999999</v>
      </c>
      <c r="AB28" s="8">
        <v>108.23506</v>
      </c>
      <c r="AC28" s="8">
        <v>110.896576</v>
      </c>
      <c r="AD28"/>
      <c r="AE28"/>
      <c r="AF28"/>
    </row>
    <row r="29" spans="1:32" s="5" customFormat="1">
      <c r="A29" s="16" t="s">
        <v>166</v>
      </c>
      <c r="B29" s="16" t="s">
        <v>118</v>
      </c>
      <c r="C29" s="16" t="s">
        <v>152</v>
      </c>
      <c r="D29" s="16" t="s">
        <v>10</v>
      </c>
      <c r="E29" s="8">
        <v>1007.5364400000001</v>
      </c>
      <c r="F29" s="8">
        <v>1008.26027</v>
      </c>
      <c r="G29" s="8">
        <v>1025.9779840000001</v>
      </c>
      <c r="H29" s="8">
        <v>1644.3076699999999</v>
      </c>
      <c r="I29" s="8">
        <v>1688.4922999999999</v>
      </c>
      <c r="J29" s="8">
        <v>1634.3589099999999</v>
      </c>
      <c r="K29" s="8">
        <v>1727.30585</v>
      </c>
      <c r="L29" s="8">
        <v>1675.89491</v>
      </c>
      <c r="M29" s="8">
        <v>1485.760495</v>
      </c>
      <c r="N29" s="8">
        <v>1445.36949</v>
      </c>
      <c r="O29" s="8">
        <v>1511.7876500000002</v>
      </c>
      <c r="P29" s="8">
        <v>1402.22524</v>
      </c>
      <c r="Q29" s="8">
        <v>1462.1765639999999</v>
      </c>
      <c r="R29" s="8">
        <v>1448.5291500000001</v>
      </c>
      <c r="S29" s="8">
        <v>1406.13743</v>
      </c>
      <c r="T29" s="8">
        <v>1511.2247900000002</v>
      </c>
      <c r="U29" s="8">
        <v>1507.191875</v>
      </c>
      <c r="V29" s="8">
        <v>1525.2828300000001</v>
      </c>
      <c r="W29" s="8">
        <v>1449.8963200000001</v>
      </c>
      <c r="X29" s="8">
        <v>1524.0571100000002</v>
      </c>
      <c r="Y29" s="8">
        <v>1351.7264700000001</v>
      </c>
      <c r="Z29" s="8">
        <v>1446.6255200000001</v>
      </c>
      <c r="AA29" s="8">
        <v>1399.4712599999998</v>
      </c>
      <c r="AB29" s="8">
        <v>1338.9674199999999</v>
      </c>
      <c r="AC29" s="8">
        <v>1421.60409</v>
      </c>
      <c r="AD29"/>
      <c r="AE29"/>
      <c r="AF29"/>
    </row>
    <row r="30" spans="1:32" s="5" customFormat="1">
      <c r="A30" s="16" t="s">
        <v>167</v>
      </c>
      <c r="B30" s="16" t="s">
        <v>119</v>
      </c>
      <c r="C30" s="16" t="s">
        <v>153</v>
      </c>
      <c r="D30" s="16" t="s">
        <v>10</v>
      </c>
      <c r="E30" s="8">
        <v>717.613429</v>
      </c>
      <c r="F30" s="8">
        <v>885.649181</v>
      </c>
      <c r="G30" s="8">
        <v>788.89383500000008</v>
      </c>
      <c r="H30" s="8">
        <v>853.3193369999999</v>
      </c>
      <c r="I30" s="8">
        <v>837.98473200000001</v>
      </c>
      <c r="J30" s="8">
        <v>841.31490000000008</v>
      </c>
      <c r="K30" s="8">
        <v>832.15498100000002</v>
      </c>
      <c r="L30" s="8">
        <v>835.32524100000001</v>
      </c>
      <c r="M30" s="8">
        <v>829.07968800000003</v>
      </c>
      <c r="N30" s="8">
        <v>839.84929800000009</v>
      </c>
      <c r="O30" s="8">
        <v>889.50452300000006</v>
      </c>
      <c r="P30" s="8">
        <v>786.61979400000007</v>
      </c>
      <c r="Q30" s="8">
        <v>853.93430400000011</v>
      </c>
      <c r="R30" s="8">
        <v>840.80764699999997</v>
      </c>
      <c r="S30" s="8">
        <v>849.941911</v>
      </c>
      <c r="T30" s="8">
        <v>884.95780999999999</v>
      </c>
      <c r="U30" s="8">
        <v>896.16026999999997</v>
      </c>
      <c r="V30" s="8">
        <v>760.26560300000006</v>
      </c>
      <c r="W30" s="8">
        <v>727.59400600000004</v>
      </c>
      <c r="X30" s="8">
        <v>764.40067199999999</v>
      </c>
      <c r="Y30" s="8">
        <v>646.47961999999995</v>
      </c>
      <c r="Z30" s="8">
        <v>665.12008200000002</v>
      </c>
      <c r="AA30" s="8">
        <v>621.698982</v>
      </c>
      <c r="AB30" s="8">
        <v>443.13941</v>
      </c>
      <c r="AC30" s="8">
        <v>521.15559299999995</v>
      </c>
      <c r="AD30"/>
      <c r="AE30"/>
      <c r="AF30"/>
    </row>
    <row r="31" spans="1:32" s="5" customFormat="1">
      <c r="A31" s="16" t="s">
        <v>167</v>
      </c>
      <c r="B31" s="16" t="s">
        <v>120</v>
      </c>
      <c r="C31" s="16" t="s">
        <v>154</v>
      </c>
      <c r="D31" s="16" t="s">
        <v>10</v>
      </c>
      <c r="E31" s="8">
        <v>87.502268000000001</v>
      </c>
      <c r="F31" s="8">
        <v>109.59849</v>
      </c>
      <c r="G31" s="8">
        <v>91.550443999999999</v>
      </c>
      <c r="H31" s="8">
        <v>96.962804000000006</v>
      </c>
      <c r="I31" s="8">
        <v>100.06585200000001</v>
      </c>
      <c r="J31" s="8">
        <v>89.233000000000004</v>
      </c>
      <c r="K31" s="8">
        <v>89.402615999999995</v>
      </c>
      <c r="L31" s="8">
        <v>89.884547999999995</v>
      </c>
      <c r="M31" s="8">
        <v>89.330749999999995</v>
      </c>
      <c r="N31" s="8">
        <v>88.029460999999998</v>
      </c>
      <c r="O31" s="8">
        <v>95.489704000000003</v>
      </c>
      <c r="P31" s="8">
        <v>80.606480000000005</v>
      </c>
      <c r="Q31" s="8">
        <v>85.171036000000001</v>
      </c>
      <c r="R31" s="8">
        <v>87.253659999999996</v>
      </c>
      <c r="S31" s="8">
        <v>88.572635999999989</v>
      </c>
      <c r="T31" s="8">
        <v>76.045372</v>
      </c>
      <c r="U31" s="8">
        <v>75.071602999999996</v>
      </c>
      <c r="V31" s="8">
        <v>65.839404000000002</v>
      </c>
      <c r="W31" s="8">
        <v>62.918437499999996</v>
      </c>
      <c r="X31" s="8">
        <v>55.104689999999998</v>
      </c>
      <c r="Y31" s="8">
        <v>45.688420000000001</v>
      </c>
      <c r="Z31" s="8">
        <v>46.515790000000003</v>
      </c>
      <c r="AA31" s="8">
        <v>45.578319999999998</v>
      </c>
      <c r="AB31" s="8">
        <v>44.374904999999998</v>
      </c>
      <c r="AC31" s="8">
        <v>50.935566000000001</v>
      </c>
      <c r="AD31"/>
      <c r="AE31"/>
      <c r="AF31"/>
    </row>
    <row r="32" spans="1:32" s="5" customFormat="1">
      <c r="A32" s="16" t="s">
        <v>167</v>
      </c>
      <c r="B32" s="16" t="s">
        <v>121</v>
      </c>
      <c r="C32" s="16" t="s">
        <v>155</v>
      </c>
      <c r="D32" s="16" t="s">
        <v>10</v>
      </c>
      <c r="E32" s="8">
        <v>4.3315204000000003E-6</v>
      </c>
      <c r="F32" s="8">
        <v>5.1774139999999997E-6</v>
      </c>
      <c r="G32" s="8">
        <v>6.2663200000000002E-6</v>
      </c>
      <c r="H32" s="8">
        <v>4.7480586000000002E-5</v>
      </c>
      <c r="I32" s="8">
        <v>4.9309103E-5</v>
      </c>
      <c r="J32" s="8">
        <v>4.7902962000000001E-5</v>
      </c>
      <c r="K32" s="8">
        <v>5.0110559999999998E-5</v>
      </c>
      <c r="L32" s="8">
        <v>5.0032252999999997E-5</v>
      </c>
      <c r="M32" s="8">
        <v>4.5367017999999997E-5</v>
      </c>
      <c r="N32" s="8">
        <v>4.3242121999999997E-5</v>
      </c>
      <c r="O32" s="8">
        <v>4.5924535E-5</v>
      </c>
      <c r="P32" s="8">
        <v>4.1448659999999999E-5</v>
      </c>
      <c r="Q32" s="8">
        <v>4.3400672000000003E-5</v>
      </c>
      <c r="R32" s="8">
        <v>4.4707850000000003E-5</v>
      </c>
      <c r="S32" s="8">
        <v>4.3581475999999997E-5</v>
      </c>
      <c r="T32" s="8">
        <v>4.6734350000000001E-5</v>
      </c>
      <c r="U32" s="8">
        <v>8.6393854999999997E-5</v>
      </c>
      <c r="V32" s="8">
        <v>1.3328926E-4</v>
      </c>
      <c r="W32" s="8">
        <v>1.2637373999999999E-4</v>
      </c>
      <c r="X32" s="8">
        <v>1.3768638000000001E-4</v>
      </c>
      <c r="Y32" s="8">
        <v>1.2617868E-4</v>
      </c>
      <c r="Z32" s="8">
        <v>1.8162817E-4</v>
      </c>
      <c r="AA32" s="8">
        <v>1.8544262000000001E-4</v>
      </c>
      <c r="AB32" s="8">
        <v>1.7864435999999999E-4</v>
      </c>
      <c r="AC32" s="8">
        <v>2.2400402000000001E-4</v>
      </c>
      <c r="AD32"/>
      <c r="AE32"/>
      <c r="AF32"/>
    </row>
    <row r="33" spans="1:37" s="5" customFormat="1">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c r="A34" s="16" t="s">
        <v>167</v>
      </c>
      <c r="B34" s="16" t="s">
        <v>123</v>
      </c>
      <c r="C34" s="16" t="s">
        <v>157</v>
      </c>
      <c r="D34" s="16" t="s">
        <v>10</v>
      </c>
      <c r="E34" s="8">
        <v>593.03465453513002</v>
      </c>
      <c r="F34" s="8">
        <v>758.29600535772795</v>
      </c>
      <c r="G34" s="8">
        <v>720.83720684269008</v>
      </c>
      <c r="H34" s="8">
        <v>714.2783244596701</v>
      </c>
      <c r="I34" s="8">
        <v>716.14841624751989</v>
      </c>
      <c r="J34" s="8">
        <v>751.55300434703395</v>
      </c>
      <c r="K34" s="8">
        <v>727.29315770879998</v>
      </c>
      <c r="L34" s="8">
        <v>679.14599723111405</v>
      </c>
      <c r="M34" s="8">
        <v>679.29308183203398</v>
      </c>
      <c r="N34" s="8">
        <v>682.64728852494</v>
      </c>
      <c r="O34" s="8">
        <v>732.96899138599997</v>
      </c>
      <c r="P34" s="8">
        <v>705.37440673197</v>
      </c>
      <c r="Q34" s="8">
        <v>715.69179933870498</v>
      </c>
      <c r="R34" s="8">
        <v>705.00841997155999</v>
      </c>
      <c r="S34" s="8">
        <v>744.21297857874993</v>
      </c>
      <c r="T34" s="8">
        <v>795.61206319547512</v>
      </c>
      <c r="U34" s="8">
        <v>753.17113024228001</v>
      </c>
      <c r="V34" s="8">
        <v>660.74858805533006</v>
      </c>
      <c r="W34" s="8">
        <v>149.38230723053999</v>
      </c>
      <c r="X34" s="8">
        <v>144.50624969455998</v>
      </c>
      <c r="Y34" s="8">
        <v>135.52245979353</v>
      </c>
      <c r="Z34" s="8">
        <v>2.1206206000000001E-4</v>
      </c>
      <c r="AA34" s="8">
        <v>2.1285487E-4</v>
      </c>
      <c r="AB34" s="8">
        <v>2.0447647E-4</v>
      </c>
      <c r="AC34" s="8">
        <v>2.9427872999999999E-4</v>
      </c>
      <c r="AD34"/>
      <c r="AE34"/>
      <c r="AF34"/>
      <c r="AG34"/>
      <c r="AH34"/>
      <c r="AI34"/>
      <c r="AJ34"/>
      <c r="AK34"/>
    </row>
    <row r="35" spans="1:37" s="5" customFormat="1">
      <c r="A35" s="16" t="s">
        <v>167</v>
      </c>
      <c r="B35" s="16" t="s">
        <v>124</v>
      </c>
      <c r="C35" s="16" t="s">
        <v>158</v>
      </c>
      <c r="D35" s="16" t="s">
        <v>10</v>
      </c>
      <c r="E35" s="8">
        <v>5.4189940000000004E-6</v>
      </c>
      <c r="F35" s="8">
        <v>6.2847549999999998E-6</v>
      </c>
      <c r="G35" s="8">
        <v>8.575895E-6</v>
      </c>
      <c r="H35" s="8">
        <v>373.28098</v>
      </c>
      <c r="I35" s="8">
        <v>383.22631999999999</v>
      </c>
      <c r="J35" s="8">
        <v>397.95764000000003</v>
      </c>
      <c r="K35" s="8">
        <v>390.78014999999999</v>
      </c>
      <c r="L35" s="8">
        <v>372.32387999999997</v>
      </c>
      <c r="M35" s="8">
        <v>380.33382999999998</v>
      </c>
      <c r="N35" s="8">
        <v>389.40848</v>
      </c>
      <c r="O35" s="8">
        <v>414.51780000000002</v>
      </c>
      <c r="P35" s="8">
        <v>361.00229999999999</v>
      </c>
      <c r="Q35" s="8">
        <v>375.29442999999998</v>
      </c>
      <c r="R35" s="8">
        <v>376.86095999999998</v>
      </c>
      <c r="S35" s="8">
        <v>396.47397000000001</v>
      </c>
      <c r="T35" s="8">
        <v>426.16205000000002</v>
      </c>
      <c r="U35" s="8">
        <v>407.38562000000002</v>
      </c>
      <c r="V35" s="8">
        <v>3889.5774000000001</v>
      </c>
      <c r="W35" s="8">
        <v>5083.5693000000001</v>
      </c>
      <c r="X35" s="8">
        <v>5351.0312000000004</v>
      </c>
      <c r="Y35" s="8">
        <v>4494.7839999999997</v>
      </c>
      <c r="Z35" s="8">
        <v>4387.7359999999999</v>
      </c>
      <c r="AA35" s="8">
        <v>4167.4087</v>
      </c>
      <c r="AB35" s="8">
        <v>4163.2554</v>
      </c>
      <c r="AC35" s="8">
        <v>4811.7839999999997</v>
      </c>
      <c r="AD35"/>
      <c r="AE35"/>
      <c r="AF35"/>
      <c r="AG35"/>
      <c r="AH35"/>
      <c r="AI35"/>
      <c r="AJ35"/>
      <c r="AK35"/>
    </row>
    <row r="36" spans="1:37" s="5" customFormat="1">
      <c r="A36" s="16" t="s">
        <v>167</v>
      </c>
      <c r="B36" s="16" t="s">
        <v>125</v>
      </c>
      <c r="C36" s="16" t="s">
        <v>159</v>
      </c>
      <c r="D36" s="16" t="s">
        <v>10</v>
      </c>
      <c r="E36" s="8">
        <v>4.5377606000000002E-6</v>
      </c>
      <c r="F36" s="8">
        <v>5.3247654000000001E-6</v>
      </c>
      <c r="G36" s="8">
        <v>6.9323363999999996E-6</v>
      </c>
      <c r="H36" s="8">
        <v>7.5254720000000004E-5</v>
      </c>
      <c r="I36" s="8">
        <v>7.8746670000000001E-5</v>
      </c>
      <c r="J36" s="8">
        <v>7.8550880000000006E-5</v>
      </c>
      <c r="K36" s="8">
        <v>7.9479475999999998E-5</v>
      </c>
      <c r="L36" s="8">
        <v>7.7391649999999996E-5</v>
      </c>
      <c r="M36" s="8">
        <v>7.3565459999999996E-5</v>
      </c>
      <c r="N36" s="8">
        <v>6.9584499999999998E-5</v>
      </c>
      <c r="O36" s="8">
        <v>7.3574470000000003E-5</v>
      </c>
      <c r="P36" s="8">
        <v>6.7849904999999996E-5</v>
      </c>
      <c r="Q36" s="8">
        <v>6.9878725999999997E-5</v>
      </c>
      <c r="R36" s="8">
        <v>7.1336840000000001E-5</v>
      </c>
      <c r="S36" s="8">
        <v>7.1986749999999996E-5</v>
      </c>
      <c r="T36" s="8">
        <v>7.4066934999999996E-5</v>
      </c>
      <c r="U36" s="8">
        <v>1.0771942000000001E-4</v>
      </c>
      <c r="V36" s="8">
        <v>1.8045299E-4</v>
      </c>
      <c r="W36" s="8">
        <v>2.3751725999999999E-4</v>
      </c>
      <c r="X36" s="8">
        <v>2.5778737999999999E-4</v>
      </c>
      <c r="Y36" s="8">
        <v>2.2791865999999999E-4</v>
      </c>
      <c r="Z36" s="8">
        <v>3.1586882E-4</v>
      </c>
      <c r="AA36" s="8">
        <v>3.7969072999999998E-4</v>
      </c>
      <c r="AB36" s="8">
        <v>3.7485852999999999E-4</v>
      </c>
      <c r="AC36" s="8">
        <v>3.8541311999999999E-4</v>
      </c>
      <c r="AD36"/>
      <c r="AE36"/>
      <c r="AF36"/>
      <c r="AG36"/>
      <c r="AH36"/>
      <c r="AI36"/>
      <c r="AJ36"/>
      <c r="AK36"/>
    </row>
    <row r="37" spans="1:37" s="5" customFormat="1">
      <c r="A37" s="16" t="s">
        <v>167</v>
      </c>
      <c r="B37" s="16" t="s">
        <v>126</v>
      </c>
      <c r="C37" s="16" t="s">
        <v>160</v>
      </c>
      <c r="D37" s="16" t="s">
        <v>10</v>
      </c>
      <c r="E37" s="8">
        <v>3.7605989999999998E-6</v>
      </c>
      <c r="F37" s="8">
        <v>4.6017525999999997E-6</v>
      </c>
      <c r="G37" s="8">
        <v>5.1554970000000002E-6</v>
      </c>
      <c r="H37" s="8">
        <v>3.0025649999999999E-5</v>
      </c>
      <c r="I37" s="8">
        <v>3.1302184999999999E-5</v>
      </c>
      <c r="J37" s="8">
        <v>2.9569508000000001E-5</v>
      </c>
      <c r="K37" s="8">
        <v>3.0694110000000002E-5</v>
      </c>
      <c r="L37" s="8">
        <v>3.0903567999999999E-5</v>
      </c>
      <c r="M37" s="8">
        <v>2.9036008E-5</v>
      </c>
      <c r="N37" s="8">
        <v>2.700084E-5</v>
      </c>
      <c r="O37" s="8">
        <v>2.9027264000000001E-5</v>
      </c>
      <c r="P37" s="8">
        <v>2.5075802E-5</v>
      </c>
      <c r="Q37" s="8">
        <v>2.699377E-5</v>
      </c>
      <c r="R37" s="8">
        <v>2.8482696999999999E-5</v>
      </c>
      <c r="S37" s="8">
        <v>2.7115871E-5</v>
      </c>
      <c r="T37" s="8">
        <v>3.0303677999999999E-5</v>
      </c>
      <c r="U37" s="8">
        <v>5.2697529999999997E-5</v>
      </c>
      <c r="V37" s="8">
        <v>8.0017859999999996E-5</v>
      </c>
      <c r="W37" s="8">
        <v>7.3526804E-5</v>
      </c>
      <c r="X37" s="8">
        <v>8.129015E-5</v>
      </c>
      <c r="Y37" s="8">
        <v>6.7595035999999998E-5</v>
      </c>
      <c r="Z37" s="8">
        <v>9.5648620000000006E-5</v>
      </c>
      <c r="AA37" s="8">
        <v>1.0262785E-4</v>
      </c>
      <c r="AB37" s="8">
        <v>9.6892150000000004E-5</v>
      </c>
      <c r="AC37" s="8">
        <v>1.2128179999999999E-4</v>
      </c>
      <c r="AD37"/>
      <c r="AE37"/>
      <c r="AF37"/>
      <c r="AG37"/>
      <c r="AH37"/>
      <c r="AI37"/>
      <c r="AJ37"/>
      <c r="AK37"/>
    </row>
    <row r="38" spans="1:37" s="5" customFormat="1">
      <c r="A38" s="16" t="s">
        <v>167</v>
      </c>
      <c r="B38" s="16" t="s">
        <v>127</v>
      </c>
      <c r="C38" s="16" t="s">
        <v>161</v>
      </c>
      <c r="D38" s="16" t="s">
        <v>10</v>
      </c>
      <c r="E38" s="8">
        <v>3.5672379000000002E-6</v>
      </c>
      <c r="F38" s="8">
        <v>4.1407349999999999E-6</v>
      </c>
      <c r="G38" s="8">
        <v>5.0366033999999998E-6</v>
      </c>
      <c r="H38" s="8">
        <v>2.6662726999999999E-5</v>
      </c>
      <c r="I38" s="8">
        <v>2.7139489999999999E-5</v>
      </c>
      <c r="J38" s="8">
        <v>2.6445441000000001E-5</v>
      </c>
      <c r="K38" s="8">
        <v>2.7601576000000001E-5</v>
      </c>
      <c r="L38" s="8">
        <v>2.7247565000000001E-5</v>
      </c>
      <c r="M38" s="8">
        <v>2.5129341999999998E-5</v>
      </c>
      <c r="N38" s="8">
        <v>2.3417668E-5</v>
      </c>
      <c r="O38" s="8">
        <v>2.4606928E-5</v>
      </c>
      <c r="P38" s="8">
        <v>2.2529624000000001E-5</v>
      </c>
      <c r="Q38" s="8">
        <v>2.3496217E-5</v>
      </c>
      <c r="R38" s="8">
        <v>2.4571155999999999E-5</v>
      </c>
      <c r="S38" s="8">
        <v>2.4182559999999998E-5</v>
      </c>
      <c r="T38" s="8">
        <v>3.0559124000000003E-5</v>
      </c>
      <c r="U38" s="8">
        <v>4.8826004999999997E-5</v>
      </c>
      <c r="V38" s="8">
        <v>6.593599E-5</v>
      </c>
      <c r="W38" s="8">
        <v>6.2766600000000003E-5</v>
      </c>
      <c r="X38" s="8">
        <v>6.8069230000000004E-5</v>
      </c>
      <c r="Y38" s="8">
        <v>6.1848389999999995E-5</v>
      </c>
      <c r="Z38" s="8">
        <v>8.1073543999999996E-5</v>
      </c>
      <c r="AA38" s="8">
        <v>9.8208795E-5</v>
      </c>
      <c r="AB38" s="8">
        <v>1.04893996E-4</v>
      </c>
      <c r="AC38" s="8">
        <v>1.3333858999999999E-4</v>
      </c>
      <c r="AD38"/>
      <c r="AE38"/>
      <c r="AF38"/>
      <c r="AG38"/>
      <c r="AH38"/>
      <c r="AI38"/>
      <c r="AJ38"/>
      <c r="AK38"/>
    </row>
    <row r="39" spans="1:37" s="5" customFormat="1">
      <c r="A39" s="16" t="s">
        <v>168</v>
      </c>
      <c r="B39" s="16" t="s">
        <v>128</v>
      </c>
      <c r="C39" s="16" t="s">
        <v>162</v>
      </c>
      <c r="D39" s="16" t="s">
        <v>10</v>
      </c>
      <c r="E39" s="8">
        <v>2.9727528E-6</v>
      </c>
      <c r="F39" s="8">
        <v>3.2701614000000002E-6</v>
      </c>
      <c r="G39" s="8">
        <v>3.3854958E-6</v>
      </c>
      <c r="H39" s="8">
        <v>4.0804409999999996E-6</v>
      </c>
      <c r="I39" s="8">
        <v>4.4955849999999996E-6</v>
      </c>
      <c r="J39" s="8">
        <v>4.7399119999999996E-6</v>
      </c>
      <c r="K39" s="8">
        <v>5.6403339999999997E-6</v>
      </c>
      <c r="L39" s="8">
        <v>7.2940290000000001E-6</v>
      </c>
      <c r="M39" s="8">
        <v>7.3563496999999996E-6</v>
      </c>
      <c r="N39" s="8">
        <v>8.0714390000000004E-6</v>
      </c>
      <c r="O39" s="8">
        <v>8.2859249999999998E-6</v>
      </c>
      <c r="P39" s="8">
        <v>8.1805110000000008E-6</v>
      </c>
      <c r="Q39" s="8">
        <v>8.7616310000000007E-6</v>
      </c>
      <c r="R39" s="8">
        <v>9.3011690000000002E-6</v>
      </c>
      <c r="S39" s="8">
        <v>9.0071409999999994E-6</v>
      </c>
      <c r="T39" s="8">
        <v>1.1339961999999999E-5</v>
      </c>
      <c r="U39" s="8">
        <v>1.4669787000000001E-5</v>
      </c>
      <c r="V39" s="8">
        <v>1.5459013000000001E-5</v>
      </c>
      <c r="W39" s="8">
        <v>1.7559004999999999E-5</v>
      </c>
      <c r="X39" s="8">
        <v>1.8692664999999999E-5</v>
      </c>
      <c r="Y39" s="8">
        <v>1.9030919999999999E-5</v>
      </c>
      <c r="Z39" s="8">
        <v>2.2204284E-5</v>
      </c>
      <c r="AA39" s="8">
        <v>2.5173036E-5</v>
      </c>
      <c r="AB39" s="8">
        <v>2.4286965000000001E-5</v>
      </c>
      <c r="AC39" s="8">
        <v>2.8376162000000001E-5</v>
      </c>
      <c r="AD39"/>
      <c r="AE39"/>
      <c r="AF39"/>
      <c r="AG39"/>
      <c r="AH39"/>
      <c r="AI39"/>
      <c r="AJ39"/>
      <c r="AK39"/>
    </row>
    <row r="40" spans="1:37" s="5" customFormat="1">
      <c r="A40" s="16" t="s">
        <v>168</v>
      </c>
      <c r="B40" s="16" t="s">
        <v>129</v>
      </c>
      <c r="C40" s="16" t="s">
        <v>163</v>
      </c>
      <c r="D40" s="16" t="s">
        <v>10</v>
      </c>
      <c r="E40" s="8">
        <v>9.0294390000000003E-6</v>
      </c>
      <c r="F40" s="8">
        <v>1.2035176000000001E-5</v>
      </c>
      <c r="G40" s="8">
        <v>1.3393717999999999E-5</v>
      </c>
      <c r="H40" s="8">
        <v>2.3859233E-5</v>
      </c>
      <c r="I40" s="8">
        <v>2.4308463000000002E-5</v>
      </c>
      <c r="J40" s="8">
        <v>2.8857506999999999E-5</v>
      </c>
      <c r="K40" s="8">
        <v>3.1777555999999998E-5</v>
      </c>
      <c r="L40" s="8">
        <v>3.6319772000000001E-5</v>
      </c>
      <c r="M40" s="8">
        <v>3.2733834999999997E-5</v>
      </c>
      <c r="N40" s="8">
        <v>3.3393540000000001E-5</v>
      </c>
      <c r="O40" s="8">
        <v>3.2995954999999997E-5</v>
      </c>
      <c r="P40" s="8">
        <v>2.8230126E-5</v>
      </c>
      <c r="Q40" s="8">
        <v>3.1275463999999997E-5</v>
      </c>
      <c r="R40" s="8">
        <v>4.8488804E-5</v>
      </c>
      <c r="S40" s="8">
        <v>4.4834859999999997E-5</v>
      </c>
      <c r="T40" s="8">
        <v>4.5763500000000003E-5</v>
      </c>
      <c r="U40" s="8">
        <v>5.2013198E-5</v>
      </c>
      <c r="V40" s="8">
        <v>4.8415680000000003E-5</v>
      </c>
      <c r="W40" s="8">
        <v>4.9850227E-5</v>
      </c>
      <c r="X40" s="8">
        <v>4.9465880000000002E-5</v>
      </c>
      <c r="Y40" s="8">
        <v>4.2108260000000002E-5</v>
      </c>
      <c r="Z40" s="8">
        <v>4.6793954E-5</v>
      </c>
      <c r="AA40" s="8">
        <v>4.719978E-5</v>
      </c>
      <c r="AB40" s="8">
        <v>4.3747691999999999E-5</v>
      </c>
      <c r="AC40" s="8">
        <v>4.5091427E-5</v>
      </c>
      <c r="AD40"/>
      <c r="AE40"/>
      <c r="AF40"/>
      <c r="AG40"/>
      <c r="AH40"/>
      <c r="AI40"/>
      <c r="AJ40"/>
      <c r="AK40"/>
    </row>
    <row r="41" spans="1:37" s="5" customFormat="1">
      <c r="A41" s="16" t="s">
        <v>168</v>
      </c>
      <c r="B41" s="16" t="s">
        <v>130</v>
      </c>
      <c r="C41" s="16" t="s">
        <v>164</v>
      </c>
      <c r="D41" s="16" t="s">
        <v>10</v>
      </c>
      <c r="E41" s="8">
        <v>2.7165934000000002E-6</v>
      </c>
      <c r="F41" s="8">
        <v>3.0921897000000001E-6</v>
      </c>
      <c r="G41" s="8">
        <v>3.0852295E-6</v>
      </c>
      <c r="H41" s="8">
        <v>3.5736767999999999E-6</v>
      </c>
      <c r="I41" s="8">
        <v>4.0727300000000004E-6</v>
      </c>
      <c r="J41" s="8">
        <v>4.4844554999999999E-6</v>
      </c>
      <c r="K41" s="8">
        <v>5.308404E-6</v>
      </c>
      <c r="L41" s="8">
        <v>6.817226E-6</v>
      </c>
      <c r="M41" s="8">
        <v>6.7608003000000004E-6</v>
      </c>
      <c r="N41" s="8">
        <v>7.3851099999999997E-6</v>
      </c>
      <c r="O41" s="8">
        <v>7.8386850000000007E-6</v>
      </c>
      <c r="P41" s="8">
        <v>7.4425490000000002E-6</v>
      </c>
      <c r="Q41" s="8">
        <v>7.7222399999999998E-6</v>
      </c>
      <c r="R41" s="8">
        <v>8.5410619999999996E-6</v>
      </c>
      <c r="S41" s="8">
        <v>8.6177209999999996E-6</v>
      </c>
      <c r="T41" s="8">
        <v>1.0769289E-5</v>
      </c>
      <c r="U41" s="8">
        <v>1.3858087E-5</v>
      </c>
      <c r="V41" s="8">
        <v>1.4281170500000001E-5</v>
      </c>
      <c r="W41" s="8">
        <v>1.6043614000000002E-5</v>
      </c>
      <c r="X41" s="8">
        <v>1.7665747000000001E-5</v>
      </c>
      <c r="Y41" s="8">
        <v>1.7345244000000002E-5</v>
      </c>
      <c r="Z41" s="8">
        <v>1.9698495000000001E-5</v>
      </c>
      <c r="AA41" s="8">
        <v>2.3239349E-5</v>
      </c>
      <c r="AB41" s="8">
        <v>2.3679970000000002E-5</v>
      </c>
      <c r="AC41" s="8">
        <v>2.7023280000000001E-5</v>
      </c>
      <c r="AD41"/>
      <c r="AE41"/>
      <c r="AF41"/>
      <c r="AG41"/>
      <c r="AH41"/>
      <c r="AI41"/>
      <c r="AJ41"/>
      <c r="AK41"/>
    </row>
    <row r="42" spans="1:37" s="5" customFormat="1">
      <c r="AD42"/>
      <c r="AE42"/>
      <c r="AF42"/>
      <c r="AG42"/>
      <c r="AH42"/>
      <c r="AI42"/>
      <c r="AJ42"/>
      <c r="AK42"/>
    </row>
    <row r="43" spans="1:37" s="5" customFormat="1">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c r="AD43"/>
      <c r="AE43"/>
      <c r="AF43"/>
      <c r="AG43"/>
      <c r="AH43"/>
      <c r="AI43"/>
      <c r="AJ43"/>
      <c r="AK43"/>
    </row>
    <row r="44" spans="1:37" s="5" customFormat="1">
      <c r="A44" s="16" t="s">
        <v>95</v>
      </c>
      <c r="B44" s="16" t="s">
        <v>96</v>
      </c>
      <c r="C44" s="16" t="s">
        <v>131</v>
      </c>
      <c r="D44" s="16" t="s">
        <v>9</v>
      </c>
      <c r="E44" s="8">
        <v>1080.2708534440453</v>
      </c>
      <c r="F44" s="8">
        <v>1140.1356335605221</v>
      </c>
      <c r="G44" s="8">
        <v>2112.1952962985551</v>
      </c>
      <c r="H44" s="8">
        <v>2819.06632386</v>
      </c>
      <c r="I44" s="8">
        <v>3050.1276765923003</v>
      </c>
      <c r="J44" s="8">
        <v>3111.4216338898</v>
      </c>
      <c r="K44" s="8">
        <v>3127.9775596085001</v>
      </c>
      <c r="L44" s="8">
        <v>2697.8655042165001</v>
      </c>
      <c r="M44" s="8">
        <v>2691.9909801291997</v>
      </c>
      <c r="N44" s="8">
        <v>2790.9354504124999</v>
      </c>
      <c r="O44" s="8">
        <v>2763.7546632729</v>
      </c>
      <c r="P44" s="8">
        <v>2763.8230403953999</v>
      </c>
      <c r="Q44" s="8">
        <v>2916.4102504261</v>
      </c>
      <c r="R44" s="8">
        <v>2925.3809469204998</v>
      </c>
      <c r="S44" s="8">
        <v>3026.5762913711001</v>
      </c>
      <c r="T44" s="8">
        <v>2933.7053219658001</v>
      </c>
      <c r="U44" s="8">
        <v>2605.7105759244996</v>
      </c>
      <c r="V44" s="8">
        <v>2452.6541431992996</v>
      </c>
      <c r="W44" s="8">
        <v>2560.1422788483001</v>
      </c>
      <c r="X44" s="8">
        <v>2479.6223376446001</v>
      </c>
      <c r="Y44" s="8">
        <v>2391.6452897171002</v>
      </c>
      <c r="Z44" s="8">
        <v>2518.5053058152998</v>
      </c>
      <c r="AA44" s="8">
        <v>1846.2089185444001</v>
      </c>
      <c r="AB44" s="8">
        <v>1876.1456388435001</v>
      </c>
      <c r="AC44" s="8">
        <v>1853.3898884928001</v>
      </c>
      <c r="AD44"/>
      <c r="AE44"/>
      <c r="AF44"/>
      <c r="AG44"/>
      <c r="AH44"/>
      <c r="AI44"/>
      <c r="AJ44"/>
      <c r="AK44"/>
    </row>
    <row r="45" spans="1:37" s="19" customFormat="1">
      <c r="A45" s="16" t="s">
        <v>95</v>
      </c>
      <c r="B45" s="16" t="s">
        <v>97</v>
      </c>
      <c r="C45" s="16" t="s">
        <v>132</v>
      </c>
      <c r="D45" s="16" t="s">
        <v>9</v>
      </c>
      <c r="E45" s="8">
        <v>130.38942710382642</v>
      </c>
      <c r="F45" s="8">
        <v>134.45421736041237</v>
      </c>
      <c r="G45" s="8">
        <v>106.14608230370139</v>
      </c>
      <c r="H45" s="8">
        <v>96.399979226483993</v>
      </c>
      <c r="I45" s="8">
        <v>111.023177828572</v>
      </c>
      <c r="J45" s="8">
        <v>116.444163866792</v>
      </c>
      <c r="K45" s="8">
        <v>125.239515065661</v>
      </c>
      <c r="L45" s="8">
        <v>112.994470396143</v>
      </c>
      <c r="M45" s="8">
        <v>117.698758856194</v>
      </c>
      <c r="N45" s="8">
        <v>125.21184840881699</v>
      </c>
      <c r="O45" s="8">
        <v>130.22073734299499</v>
      </c>
      <c r="P45" s="8">
        <v>107.778339538206</v>
      </c>
      <c r="Q45" s="8">
        <v>105.66391408486601</v>
      </c>
      <c r="R45" s="8">
        <v>117.02774634458399</v>
      </c>
      <c r="S45" s="8">
        <v>125.124254023237</v>
      </c>
      <c r="T45" s="8">
        <v>125.790831672086</v>
      </c>
      <c r="U45" s="8">
        <v>115.53146883589999</v>
      </c>
      <c r="V45" s="8">
        <v>128.61135360022899</v>
      </c>
      <c r="W45" s="8">
        <v>136.36533392741902</v>
      </c>
      <c r="X45" s="8">
        <v>141.53257318050001</v>
      </c>
      <c r="Y45" s="8">
        <v>109.66019428177</v>
      </c>
      <c r="Z45" s="8">
        <v>106.58539428652699</v>
      </c>
      <c r="AA45" s="8">
        <v>117.43395513236099</v>
      </c>
      <c r="AB45" s="8">
        <v>120.09283785673601</v>
      </c>
      <c r="AC45" s="8">
        <v>121.58774364766899</v>
      </c>
      <c r="AD45"/>
      <c r="AE45"/>
      <c r="AF45"/>
      <c r="AG45"/>
      <c r="AH45"/>
      <c r="AI45"/>
      <c r="AJ45"/>
      <c r="AK45"/>
    </row>
    <row r="46" spans="1:37" s="19" customFormat="1">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c r="A47" s="16" t="s">
        <v>95</v>
      </c>
      <c r="B47" s="16" t="s">
        <v>99</v>
      </c>
      <c r="C47" s="16" t="s">
        <v>134</v>
      </c>
      <c r="D47" s="16" t="s">
        <v>9</v>
      </c>
      <c r="E47" s="8">
        <v>1087.2084044368519</v>
      </c>
      <c r="F47" s="8">
        <v>1031.6825048379083</v>
      </c>
      <c r="G47" s="8">
        <v>1066.1410155778622</v>
      </c>
      <c r="H47" s="8">
        <v>3505.5989</v>
      </c>
      <c r="I47" s="8">
        <v>3864.2656999999999</v>
      </c>
      <c r="J47" s="8">
        <v>4117.3143999999993</v>
      </c>
      <c r="K47" s="8">
        <v>3979.4612999999999</v>
      </c>
      <c r="L47" s="8">
        <v>3780.1280000000002</v>
      </c>
      <c r="M47" s="8">
        <v>3662.1584999999995</v>
      </c>
      <c r="N47" s="8">
        <v>3632.6795000000002</v>
      </c>
      <c r="O47" s="8">
        <v>3577.0610000000001</v>
      </c>
      <c r="P47" s="8">
        <v>3662.9506999999999</v>
      </c>
      <c r="Q47" s="8">
        <v>3622.6871000000001</v>
      </c>
      <c r="R47" s="8">
        <v>3812.1541000000002</v>
      </c>
      <c r="S47" s="8">
        <v>4095.0158000000001</v>
      </c>
      <c r="T47" s="8">
        <v>3831.2312999999999</v>
      </c>
      <c r="U47" s="8">
        <v>3719.0896999999995</v>
      </c>
      <c r="V47" s="8">
        <v>3848.8312999999998</v>
      </c>
      <c r="W47" s="8">
        <v>3834.4336000000003</v>
      </c>
      <c r="X47" s="8">
        <v>3756.2542000000003</v>
      </c>
      <c r="Y47" s="8">
        <v>3804.0322000000001</v>
      </c>
      <c r="Z47" s="8">
        <v>3758.2345999999998</v>
      </c>
      <c r="AA47" s="8">
        <v>3917.5240999999996</v>
      </c>
      <c r="AB47" s="8">
        <v>6710.5961000000007</v>
      </c>
      <c r="AC47" s="8">
        <v>6638.2044000000005</v>
      </c>
      <c r="AD47"/>
      <c r="AE47"/>
      <c r="AF47"/>
      <c r="AG47"/>
      <c r="AH47"/>
      <c r="AI47"/>
      <c r="AJ47"/>
      <c r="AK47"/>
    </row>
    <row r="48" spans="1:37" s="19" customFormat="1">
      <c r="A48" s="16" t="s">
        <v>95</v>
      </c>
      <c r="B48" s="16" t="s">
        <v>100</v>
      </c>
      <c r="C48" s="16" t="s">
        <v>135</v>
      </c>
      <c r="D48" s="16" t="s">
        <v>9</v>
      </c>
      <c r="E48" s="8">
        <v>7.2441895000000005E-6</v>
      </c>
      <c r="F48" s="8">
        <v>7.2129252999999999E-6</v>
      </c>
      <c r="G48" s="8">
        <v>1.7594714000000001E-5</v>
      </c>
      <c r="H48" s="8">
        <v>3.2103534E-4</v>
      </c>
      <c r="I48" s="8">
        <v>3.4402573600000001E-4</v>
      </c>
      <c r="J48" s="8">
        <v>3.2108237999999999E-4</v>
      </c>
      <c r="K48" s="8">
        <v>3.7333197599999997E-4</v>
      </c>
      <c r="L48" s="8">
        <v>3.5192411400000002E-4</v>
      </c>
      <c r="M48" s="8">
        <v>3.1558175700000001E-4</v>
      </c>
      <c r="N48" s="8">
        <v>3.1259535599999997E-4</v>
      </c>
      <c r="O48" s="8">
        <v>3.0924666799999999E-4</v>
      </c>
      <c r="P48" s="8">
        <v>3.28933775E-4</v>
      </c>
      <c r="Q48" s="8">
        <v>3.1391210199999998E-4</v>
      </c>
      <c r="R48" s="8">
        <v>3.4186674200000004E-4</v>
      </c>
      <c r="S48" s="8">
        <v>3.36390312E-4</v>
      </c>
      <c r="T48" s="8">
        <v>3.5501720000000002E-4</v>
      </c>
      <c r="U48" s="8">
        <v>3.5226674000000003E-4</v>
      </c>
      <c r="V48" s="8">
        <v>2.13249127E-3</v>
      </c>
      <c r="W48" s="8">
        <v>2.1765990399999998E-3</v>
      </c>
      <c r="X48" s="8">
        <v>2.0817546100000001E-3</v>
      </c>
      <c r="Y48" s="8">
        <v>235.32882040141001</v>
      </c>
      <c r="Z48" s="8">
        <v>223.66622826559998</v>
      </c>
      <c r="AA48" s="8">
        <v>244.28355350557999</v>
      </c>
      <c r="AB48" s="8">
        <v>230.90018323816003</v>
      </c>
      <c r="AC48" s="8">
        <v>258.97596850276</v>
      </c>
      <c r="AD48"/>
      <c r="AE48"/>
      <c r="AF48"/>
      <c r="AG48"/>
      <c r="AH48"/>
      <c r="AI48"/>
      <c r="AJ48"/>
      <c r="AK48"/>
    </row>
    <row r="49" spans="1:37" s="19" customFormat="1">
      <c r="A49" s="16" t="s">
        <v>95</v>
      </c>
      <c r="B49" s="16" t="s">
        <v>101</v>
      </c>
      <c r="C49" s="16" t="s">
        <v>136</v>
      </c>
      <c r="D49" s="16" t="s">
        <v>9</v>
      </c>
      <c r="E49" s="8">
        <v>8.2407469000000009E-6</v>
      </c>
      <c r="F49" s="8">
        <v>8.9395725999999996E-6</v>
      </c>
      <c r="G49" s="8">
        <v>3.2977384999999999E-5</v>
      </c>
      <c r="H49" s="8">
        <v>2603.6261979813103</v>
      </c>
      <c r="I49" s="8">
        <v>2695.66839010379</v>
      </c>
      <c r="J49" s="8">
        <v>2681.2418872860399</v>
      </c>
      <c r="K49" s="8">
        <v>2799.7038139534898</v>
      </c>
      <c r="L49" s="8">
        <v>2627.5766070321497</v>
      </c>
      <c r="M49" s="8">
        <v>2565.2589880250202</v>
      </c>
      <c r="N49" s="8">
        <v>2448.4825729662198</v>
      </c>
      <c r="O49" s="8">
        <v>2402.74087824864</v>
      </c>
      <c r="P49" s="8">
        <v>2702.7171977928601</v>
      </c>
      <c r="Q49" s="8">
        <v>2705.4928986886798</v>
      </c>
      <c r="R49" s="8">
        <v>2644.2471938416197</v>
      </c>
      <c r="S49" s="8">
        <v>2644.09640115804</v>
      </c>
      <c r="T49" s="8">
        <v>2716.0944017260599</v>
      </c>
      <c r="U49" s="8">
        <v>2607.2311984160901</v>
      </c>
      <c r="V49" s="8">
        <v>2700.6425342457401</v>
      </c>
      <c r="W49" s="8">
        <v>2582.9767058923799</v>
      </c>
      <c r="X49" s="8">
        <v>2527.5536097905197</v>
      </c>
      <c r="Y49" s="8">
        <v>3896.0401000000002</v>
      </c>
      <c r="Z49" s="8">
        <v>3885.4931999999999</v>
      </c>
      <c r="AA49" s="8">
        <v>3768.1442999999999</v>
      </c>
      <c r="AB49" s="8">
        <v>4469.3729999999996</v>
      </c>
      <c r="AC49" s="8">
        <v>4544.1148000000003</v>
      </c>
      <c r="AD49"/>
      <c r="AE49"/>
      <c r="AF49"/>
      <c r="AG49"/>
      <c r="AH49"/>
      <c r="AI49"/>
      <c r="AJ49"/>
      <c r="AK49"/>
    </row>
    <row r="50" spans="1:37" s="19" customFormat="1">
      <c r="A50" s="16" t="s">
        <v>95</v>
      </c>
      <c r="B50" s="16" t="s">
        <v>102</v>
      </c>
      <c r="C50" s="16" t="s">
        <v>137</v>
      </c>
      <c r="D50" s="16" t="s">
        <v>9</v>
      </c>
      <c r="E50" s="8">
        <v>6.7898087000000004E-6</v>
      </c>
      <c r="F50" s="8">
        <v>6.7009135999999999E-6</v>
      </c>
      <c r="G50" s="8">
        <v>2.07853065E-5</v>
      </c>
      <c r="H50" s="8">
        <v>79.048852311320005</v>
      </c>
      <c r="I50" s="8">
        <v>84.562514705170003</v>
      </c>
      <c r="J50" s="8">
        <v>78.595589788400005</v>
      </c>
      <c r="K50" s="8">
        <v>81.621047609999991</v>
      </c>
      <c r="L50" s="8">
        <v>76.801964086379996</v>
      </c>
      <c r="M50" s="8">
        <v>71.422186042799993</v>
      </c>
      <c r="N50" s="8">
        <v>72.763870729139995</v>
      </c>
      <c r="O50" s="8">
        <v>67.50691088632999</v>
      </c>
      <c r="P50" s="8">
        <v>78.70397426017</v>
      </c>
      <c r="Q50" s="8">
        <v>79.921375430759994</v>
      </c>
      <c r="R50" s="8">
        <v>79.587412550499991</v>
      </c>
      <c r="S50" s="8">
        <v>73.838623464299999</v>
      </c>
      <c r="T50" s="8">
        <v>78.694293161399997</v>
      </c>
      <c r="U50" s="8">
        <v>76.166525412639999</v>
      </c>
      <c r="V50" s="8">
        <v>75.100089836700008</v>
      </c>
      <c r="W50" s="8">
        <v>76.831315244460001</v>
      </c>
      <c r="X50" s="8">
        <v>70.846589696199999</v>
      </c>
      <c r="Y50" s="8">
        <v>82.885551324849999</v>
      </c>
      <c r="Z50" s="8">
        <v>83.563775025819993</v>
      </c>
      <c r="AA50" s="8">
        <v>82.248621779349989</v>
      </c>
      <c r="AB50" s="8">
        <v>75.683641231470006</v>
      </c>
      <c r="AC50" s="8">
        <v>81.696733106569994</v>
      </c>
      <c r="AD50"/>
      <c r="AE50"/>
      <c r="AF50"/>
      <c r="AG50"/>
      <c r="AH50"/>
      <c r="AI50"/>
      <c r="AJ50"/>
      <c r="AK50"/>
    </row>
    <row r="51" spans="1:37" s="19" customFormat="1">
      <c r="A51" s="16" t="s">
        <v>95</v>
      </c>
      <c r="B51" s="16" t="s">
        <v>103</v>
      </c>
      <c r="C51" s="16" t="s">
        <v>27</v>
      </c>
      <c r="D51" s="16" t="s">
        <v>9</v>
      </c>
      <c r="E51" s="8">
        <v>4882.9556357897936</v>
      </c>
      <c r="F51" s="8">
        <v>5164.1547861877752</v>
      </c>
      <c r="G51" s="8">
        <v>5085.2320673261065</v>
      </c>
      <c r="H51" s="8">
        <v>12738.650460000001</v>
      </c>
      <c r="I51" s="8">
        <v>13759.41257</v>
      </c>
      <c r="J51" s="8">
        <v>12902.29486</v>
      </c>
      <c r="K51" s="8">
        <v>13762.5983</v>
      </c>
      <c r="L51" s="8">
        <v>13160.816930000001</v>
      </c>
      <c r="M51" s="8">
        <v>12413.17613</v>
      </c>
      <c r="N51" s="8">
        <v>12729.69306</v>
      </c>
      <c r="O51" s="8">
        <v>12898.764080000001</v>
      </c>
      <c r="P51" s="8">
        <v>13304.875800000002</v>
      </c>
      <c r="Q51" s="8">
        <v>12795.06703</v>
      </c>
      <c r="R51" s="8">
        <v>12965.54075</v>
      </c>
      <c r="S51" s="8">
        <v>12096.483469999999</v>
      </c>
      <c r="T51" s="8">
        <v>13226.477760000002</v>
      </c>
      <c r="U51" s="8">
        <v>12820.330570000002</v>
      </c>
      <c r="V51" s="8">
        <v>12915.52665</v>
      </c>
      <c r="W51" s="8">
        <v>12176.371520000001</v>
      </c>
      <c r="X51" s="8">
        <v>12161.529259999999</v>
      </c>
      <c r="Y51" s="8">
        <v>12726.89342</v>
      </c>
      <c r="Z51" s="8">
        <v>12214.08958</v>
      </c>
      <c r="AA51" s="8">
        <v>12267.172849999999</v>
      </c>
      <c r="AB51" s="8">
        <v>11540.77735</v>
      </c>
      <c r="AC51" s="8">
        <v>12627.078459999999</v>
      </c>
      <c r="AD51"/>
      <c r="AE51"/>
      <c r="AF51"/>
      <c r="AG51"/>
      <c r="AH51"/>
      <c r="AI51"/>
      <c r="AJ51"/>
      <c r="AK51"/>
    </row>
    <row r="52" spans="1:37" s="19" customFormat="1">
      <c r="A52" s="16" t="s">
        <v>95</v>
      </c>
      <c r="B52" s="16" t="s">
        <v>104</v>
      </c>
      <c r="C52" s="16" t="s">
        <v>138</v>
      </c>
      <c r="D52" s="16" t="s">
        <v>9</v>
      </c>
      <c r="E52" s="8">
        <v>6.5660002000000002E-6</v>
      </c>
      <c r="F52" s="8">
        <v>6.6761860999999997E-6</v>
      </c>
      <c r="G52" s="8">
        <v>1.63256273E-5</v>
      </c>
      <c r="H52" s="8">
        <v>9.6673284499999997E-4</v>
      </c>
      <c r="I52" s="8">
        <v>1.00917525E-3</v>
      </c>
      <c r="J52" s="8">
        <v>9.3123265599999992E-4</v>
      </c>
      <c r="K52" s="8">
        <v>1.0162106919999999E-3</v>
      </c>
      <c r="L52" s="8">
        <v>9.5687103699999994E-4</v>
      </c>
      <c r="M52" s="8">
        <v>8.8819905000000002E-4</v>
      </c>
      <c r="N52" s="8">
        <v>8.7180980999999999E-4</v>
      </c>
      <c r="O52" s="8">
        <v>8.7684440400000001E-4</v>
      </c>
      <c r="P52" s="8">
        <v>9.5402940000000004E-4</v>
      </c>
      <c r="Q52" s="8">
        <v>9.4689904799999999E-4</v>
      </c>
      <c r="R52" s="8">
        <v>9.4827559699999994E-4</v>
      </c>
      <c r="S52" s="8">
        <v>9.1033669000000004E-4</v>
      </c>
      <c r="T52" s="8">
        <v>9.8684670999999997E-4</v>
      </c>
      <c r="U52" s="8">
        <v>9.3556643999999996E-4</v>
      </c>
      <c r="V52" s="8">
        <v>9.7660868999999997E-4</v>
      </c>
      <c r="W52" s="8">
        <v>9.6721314599999993E-4</v>
      </c>
      <c r="X52" s="8">
        <v>9.4938064499999991E-4</v>
      </c>
      <c r="Y52" s="8">
        <v>2.5793943699999999E-3</v>
      </c>
      <c r="Z52" s="8">
        <v>2.46078936E-3</v>
      </c>
      <c r="AA52" s="8">
        <v>2.4644062199999997E-3</v>
      </c>
      <c r="AB52" s="8">
        <v>2.3461149199999996E-3</v>
      </c>
      <c r="AC52" s="8">
        <v>2625.6913999999997</v>
      </c>
      <c r="AD52"/>
      <c r="AE52"/>
      <c r="AF52"/>
      <c r="AG52"/>
      <c r="AH52"/>
      <c r="AI52"/>
      <c r="AJ52"/>
      <c r="AK52"/>
    </row>
    <row r="53" spans="1:37" s="19" customFormat="1">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c r="A54" s="16" t="s">
        <v>165</v>
      </c>
      <c r="B54" s="16" t="s">
        <v>106</v>
      </c>
      <c r="C54" s="16" t="s">
        <v>140</v>
      </c>
      <c r="D54" s="16" t="s">
        <v>9</v>
      </c>
      <c r="E54" s="8">
        <v>1246.2702209427769</v>
      </c>
      <c r="F54" s="8">
        <v>2103.5871221703201</v>
      </c>
      <c r="G54" s="8">
        <v>5824.6229000000003</v>
      </c>
      <c r="H54" s="8">
        <v>7091.5779299999995</v>
      </c>
      <c r="I54" s="8">
        <v>7572.6951000000008</v>
      </c>
      <c r="J54" s="8">
        <v>7261.3506500000003</v>
      </c>
      <c r="K54" s="8">
        <v>7756.2471500000001</v>
      </c>
      <c r="L54" s="8">
        <v>7442.1424999999999</v>
      </c>
      <c r="M54" s="8">
        <v>7285.0603599999995</v>
      </c>
      <c r="N54" s="8">
        <v>7509.8522299999995</v>
      </c>
      <c r="O54" s="8">
        <v>7878.31916</v>
      </c>
      <c r="P54" s="8">
        <v>8186.686529999999</v>
      </c>
      <c r="Q54" s="8">
        <v>6918.4571499999993</v>
      </c>
      <c r="R54" s="8">
        <v>7239.0193499999996</v>
      </c>
      <c r="S54" s="8">
        <v>6959.6103000000003</v>
      </c>
      <c r="T54" s="8">
        <v>7256.2171500000004</v>
      </c>
      <c r="U54" s="8">
        <v>7068.3946599999999</v>
      </c>
      <c r="V54" s="8">
        <v>7099.8778000000002</v>
      </c>
      <c r="W54" s="8">
        <v>13011.477199999999</v>
      </c>
      <c r="X54" s="8">
        <v>14666.887500000001</v>
      </c>
      <c r="Y54" s="8">
        <v>20679.377199999999</v>
      </c>
      <c r="Z54" s="8">
        <v>18608.321400000001</v>
      </c>
      <c r="AA54" s="8">
        <v>19132.916499999999</v>
      </c>
      <c r="AB54" s="8">
        <v>17770.657999999999</v>
      </c>
      <c r="AC54" s="8">
        <v>20733.756000000001</v>
      </c>
      <c r="AD54"/>
      <c r="AE54"/>
      <c r="AF54"/>
      <c r="AG54"/>
      <c r="AH54"/>
      <c r="AI54"/>
      <c r="AJ54"/>
      <c r="AK54"/>
    </row>
    <row r="55" spans="1:37" s="19" customFormat="1">
      <c r="A55" s="16" t="s">
        <v>165</v>
      </c>
      <c r="B55" s="16" t="s">
        <v>107</v>
      </c>
      <c r="C55" s="16" t="s">
        <v>141</v>
      </c>
      <c r="D55" s="16" t="s">
        <v>9</v>
      </c>
      <c r="E55" s="8">
        <v>1866.6087695423539</v>
      </c>
      <c r="F55" s="8">
        <v>1805.34234215675</v>
      </c>
      <c r="G55" s="8">
        <v>2018.851397764</v>
      </c>
      <c r="H55" s="8">
        <v>4221.3366999999998</v>
      </c>
      <c r="I55" s="8">
        <v>4346.5609999999997</v>
      </c>
      <c r="J55" s="8">
        <v>4209.3458499999997</v>
      </c>
      <c r="K55" s="8">
        <v>4443.6158800000003</v>
      </c>
      <c r="L55" s="8">
        <v>4301.2224999999999</v>
      </c>
      <c r="M55" s="8">
        <v>4215.2076999999999</v>
      </c>
      <c r="N55" s="8">
        <v>4456.0244199999997</v>
      </c>
      <c r="O55" s="8">
        <v>4673.7933599999997</v>
      </c>
      <c r="P55" s="8">
        <v>4660.5144700000001</v>
      </c>
      <c r="Q55" s="8">
        <v>4306.2291400000004</v>
      </c>
      <c r="R55" s="8">
        <v>4324.5362500000001</v>
      </c>
      <c r="S55" s="8">
        <v>4214.0266000000001</v>
      </c>
      <c r="T55" s="8">
        <v>4495.5874000000003</v>
      </c>
      <c r="U55" s="8">
        <v>4370.2984200000001</v>
      </c>
      <c r="V55" s="8">
        <v>4398.8567999999996</v>
      </c>
      <c r="W55" s="8">
        <v>4630.2354000000005</v>
      </c>
      <c r="X55" s="8">
        <v>4745.9767199999997</v>
      </c>
      <c r="Y55" s="8">
        <v>4631.91338</v>
      </c>
      <c r="Z55" s="8">
        <v>4252.1670999999997</v>
      </c>
      <c r="AA55" s="8">
        <v>4228.3713399999997</v>
      </c>
      <c r="AB55" s="8">
        <v>3753.5682000000002</v>
      </c>
      <c r="AC55" s="8">
        <v>3981.6567</v>
      </c>
      <c r="AD55"/>
      <c r="AE55"/>
      <c r="AF55"/>
      <c r="AG55"/>
      <c r="AH55"/>
      <c r="AI55"/>
      <c r="AJ55"/>
      <c r="AK55"/>
    </row>
    <row r="56" spans="1:37" s="19" customFormat="1">
      <c r="A56" s="16" t="s">
        <v>165</v>
      </c>
      <c r="B56" s="16" t="s">
        <v>108</v>
      </c>
      <c r="C56" s="16" t="s">
        <v>142</v>
      </c>
      <c r="D56" s="16" t="s">
        <v>9</v>
      </c>
      <c r="E56" s="8">
        <v>640.84126841013699</v>
      </c>
      <c r="F56" s="8">
        <v>630.86553139477996</v>
      </c>
      <c r="G56" s="8">
        <v>588.697932027668</v>
      </c>
      <c r="H56" s="8">
        <v>616.29853380236</v>
      </c>
      <c r="I56" s="8">
        <v>646.49262537738991</v>
      </c>
      <c r="J56" s="8">
        <v>652.11462793837006</v>
      </c>
      <c r="K56" s="8">
        <v>628.44542558641001</v>
      </c>
      <c r="L56" s="8">
        <v>594.07532681760995</v>
      </c>
      <c r="M56" s="8">
        <v>592.147835424395</v>
      </c>
      <c r="N56" s="8">
        <v>630.61790221210504</v>
      </c>
      <c r="O56" s="8">
        <v>634.41226200018207</v>
      </c>
      <c r="P56" s="8">
        <v>610.16850290181003</v>
      </c>
      <c r="Q56" s="8">
        <v>630.98825366828794</v>
      </c>
      <c r="R56" s="8">
        <v>645.649210127694</v>
      </c>
      <c r="S56" s="8">
        <v>652.71841716152403</v>
      </c>
      <c r="T56" s="8">
        <v>635.43911310712599</v>
      </c>
      <c r="U56" s="8">
        <v>602.21513763725989</v>
      </c>
      <c r="V56" s="8">
        <v>2.3892472E-4</v>
      </c>
      <c r="W56" s="8">
        <v>2.4608487500000001E-4</v>
      </c>
      <c r="X56" s="8">
        <v>4.2665094000000003E-4</v>
      </c>
      <c r="Y56" s="8">
        <v>3.8595932500000001E-4</v>
      </c>
      <c r="Z56" s="8">
        <v>6.0236996999999998E-4</v>
      </c>
      <c r="AA56" s="8">
        <v>5.8230021999999999E-4</v>
      </c>
      <c r="AB56" s="8">
        <v>8.9293925000000001E-4</v>
      </c>
      <c r="AC56" s="8">
        <v>8.6220812999999996E-4</v>
      </c>
      <c r="AD56"/>
      <c r="AE56"/>
      <c r="AF56"/>
      <c r="AG56"/>
      <c r="AH56"/>
      <c r="AI56"/>
      <c r="AJ56"/>
      <c r="AK56"/>
    </row>
    <row r="57" spans="1:37" s="19" customFormat="1">
      <c r="A57" s="16" t="s">
        <v>165</v>
      </c>
      <c r="B57" s="16" t="s">
        <v>109</v>
      </c>
      <c r="C57" s="16" t="s">
        <v>143</v>
      </c>
      <c r="D57" s="16" t="s">
        <v>9</v>
      </c>
      <c r="E57" s="8">
        <v>1.8930245E-5</v>
      </c>
      <c r="F57" s="8">
        <v>3.7163196999999995E-5</v>
      </c>
      <c r="G57" s="8">
        <v>3.1230722999999995E-5</v>
      </c>
      <c r="H57" s="8">
        <v>1.7861704E-4</v>
      </c>
      <c r="I57" s="8">
        <v>1.7126406E-4</v>
      </c>
      <c r="J57" s="8">
        <v>1.8066778E-4</v>
      </c>
      <c r="K57" s="8">
        <v>1.6958009400000002E-4</v>
      </c>
      <c r="L57" s="8">
        <v>1.7142034500000001E-4</v>
      </c>
      <c r="M57" s="8">
        <v>1.5347842E-4</v>
      </c>
      <c r="N57" s="8">
        <v>1.5628148499999999E-4</v>
      </c>
      <c r="O57" s="8">
        <v>1.6967429000000001E-4</v>
      </c>
      <c r="P57" s="8">
        <v>1.4665374600000001E-4</v>
      </c>
      <c r="Q57" s="8">
        <v>1.5862607999999999E-4</v>
      </c>
      <c r="R57" s="8">
        <v>1.57056191E-4</v>
      </c>
      <c r="S57" s="8">
        <v>1.70164765E-4</v>
      </c>
      <c r="T57" s="8">
        <v>1.5710330599999999E-4</v>
      </c>
      <c r="U57" s="8">
        <v>2.2696340600000001E-4</v>
      </c>
      <c r="V57" s="8">
        <v>2.3636991E-4</v>
      </c>
      <c r="W57" s="8">
        <v>2.4599002399999998E-4</v>
      </c>
      <c r="X57" s="8">
        <v>3.1277780000000003E-4</v>
      </c>
      <c r="Y57" s="8">
        <v>2.5586358499999999E-4</v>
      </c>
      <c r="Z57" s="8">
        <v>3.0681792000000004E-4</v>
      </c>
      <c r="AA57" s="8">
        <v>3.1137378999999998E-4</v>
      </c>
      <c r="AB57" s="8">
        <v>5.5984893999999998E-4</v>
      </c>
      <c r="AC57" s="8">
        <v>5.0825600999999997E-4</v>
      </c>
      <c r="AD57"/>
      <c r="AE57"/>
      <c r="AF57"/>
      <c r="AG57"/>
      <c r="AH57"/>
      <c r="AI57"/>
      <c r="AJ57"/>
      <c r="AK57"/>
    </row>
    <row r="58" spans="1:37" s="19" customFormat="1">
      <c r="A58" s="16" t="s">
        <v>165</v>
      </c>
      <c r="B58" s="16" t="s">
        <v>110</v>
      </c>
      <c r="C58" s="16" t="s">
        <v>144</v>
      </c>
      <c r="D58" s="16" t="s">
        <v>9</v>
      </c>
      <c r="E58" s="8">
        <v>1.56931815E-5</v>
      </c>
      <c r="F58" s="8">
        <v>2.9631258E-5</v>
      </c>
      <c r="G58" s="8">
        <v>2.8966082500000003E-5</v>
      </c>
      <c r="H58" s="8">
        <v>9.5899970000000011E-5</v>
      </c>
      <c r="I58" s="8">
        <v>8.5667831000000005E-5</v>
      </c>
      <c r="J58" s="8">
        <v>9.0691643000000009E-5</v>
      </c>
      <c r="K58" s="8">
        <v>9.054689200000001E-5</v>
      </c>
      <c r="L58" s="8">
        <v>9.1450495999999997E-5</v>
      </c>
      <c r="M58" s="8">
        <v>7.4926785999999997E-5</v>
      </c>
      <c r="N58" s="8">
        <v>7.7236357E-5</v>
      </c>
      <c r="O58" s="8">
        <v>8.2657418000000002E-5</v>
      </c>
      <c r="P58" s="8">
        <v>8.0182975999999989E-5</v>
      </c>
      <c r="Q58" s="8">
        <v>8.1252074000000003E-5</v>
      </c>
      <c r="R58" s="8">
        <v>7.7744212E-5</v>
      </c>
      <c r="S58" s="8">
        <v>8.4953789999999999E-5</v>
      </c>
      <c r="T58" s="8">
        <v>8.3614367E-5</v>
      </c>
      <c r="U58" s="8">
        <v>1.2538981000000002E-4</v>
      </c>
      <c r="V58" s="8">
        <v>1.1998717E-4</v>
      </c>
      <c r="W58" s="8">
        <v>1.33932005E-4</v>
      </c>
      <c r="X58" s="8">
        <v>1.63082235E-4</v>
      </c>
      <c r="Y58" s="8">
        <v>1.4733829000000001E-4</v>
      </c>
      <c r="Z58" s="8">
        <v>1.6972917E-4</v>
      </c>
      <c r="AA58" s="8">
        <v>1.5978267E-4</v>
      </c>
      <c r="AB58" s="8">
        <v>3.0116892599999997E-4</v>
      </c>
      <c r="AC58" s="8">
        <v>2.9123467E-4</v>
      </c>
      <c r="AD58"/>
      <c r="AE58"/>
      <c r="AF58"/>
      <c r="AG58"/>
      <c r="AH58"/>
      <c r="AI58"/>
      <c r="AJ58"/>
      <c r="AK58"/>
    </row>
    <row r="59" spans="1:37" s="19" customFormat="1">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c r="A60" s="16" t="s">
        <v>165</v>
      </c>
      <c r="B60" s="16" t="s">
        <v>112</v>
      </c>
      <c r="C60" s="16" t="s">
        <v>146</v>
      </c>
      <c r="D60" s="16" t="s">
        <v>9</v>
      </c>
      <c r="E60" s="8">
        <v>319.15609188486303</v>
      </c>
      <c r="F60" s="8">
        <v>752.48334999999997</v>
      </c>
      <c r="G60" s="8">
        <v>1163.3835199999999</v>
      </c>
      <c r="H60" s="8">
        <v>1148.3262500000001</v>
      </c>
      <c r="I60" s="8">
        <v>1266.1470300000001</v>
      </c>
      <c r="J60" s="8">
        <v>1299.66338</v>
      </c>
      <c r="K60" s="8">
        <v>1173.6714000000002</v>
      </c>
      <c r="L60" s="8">
        <v>1200.5246000000002</v>
      </c>
      <c r="M60" s="8">
        <v>1164.6121800000001</v>
      </c>
      <c r="N60" s="8">
        <v>1243.6451299999999</v>
      </c>
      <c r="O60" s="8">
        <v>1213.6156700000001</v>
      </c>
      <c r="P60" s="8">
        <v>1233.1262099999999</v>
      </c>
      <c r="Q60" s="8">
        <v>1181.87463</v>
      </c>
      <c r="R60" s="8">
        <v>1265.6554700000002</v>
      </c>
      <c r="S60" s="8">
        <v>971.15625</v>
      </c>
      <c r="T60" s="8">
        <v>903.57746999999995</v>
      </c>
      <c r="U60" s="8">
        <v>949.58518000000004</v>
      </c>
      <c r="V60" s="8">
        <v>945.81265000000008</v>
      </c>
      <c r="W60" s="8">
        <v>992.7482</v>
      </c>
      <c r="X60" s="8">
        <v>974.42910000000006</v>
      </c>
      <c r="Y60" s="8">
        <v>961.58660000000009</v>
      </c>
      <c r="Z60" s="8">
        <v>1114.0180599999999</v>
      </c>
      <c r="AA60" s="8">
        <v>1183.2953299999999</v>
      </c>
      <c r="AB60" s="8">
        <v>1195.6511399999999</v>
      </c>
      <c r="AC60" s="8">
        <v>1103.30997</v>
      </c>
      <c r="AD60"/>
      <c r="AE60"/>
      <c r="AF60"/>
      <c r="AG60"/>
      <c r="AH60"/>
      <c r="AI60"/>
      <c r="AJ60"/>
      <c r="AK60"/>
    </row>
    <row r="61" spans="1:37" s="19" customFormat="1">
      <c r="A61" s="16" t="s">
        <v>165</v>
      </c>
      <c r="B61" s="16" t="s">
        <v>190</v>
      </c>
      <c r="C61" s="16" t="s">
        <v>191</v>
      </c>
      <c r="D61" s="16" t="s">
        <v>9</v>
      </c>
      <c r="E61" s="8">
        <v>1011.0558826179835</v>
      </c>
      <c r="F61" s="8">
        <v>974.85934430095404</v>
      </c>
      <c r="G61" s="8">
        <v>1440.5785442826282</v>
      </c>
      <c r="H61" s="8">
        <v>1985.206484</v>
      </c>
      <c r="I61" s="8">
        <v>2260.7509499999996</v>
      </c>
      <c r="J61" s="8">
        <v>2215.4191049999999</v>
      </c>
      <c r="K61" s="8">
        <v>2186.1460299999999</v>
      </c>
      <c r="L61" s="8">
        <v>2219.7120360000004</v>
      </c>
      <c r="M61" s="8">
        <v>2125.1973699999999</v>
      </c>
      <c r="N61" s="8">
        <v>2273.5056800000002</v>
      </c>
      <c r="O61" s="8">
        <v>2266.6422499999999</v>
      </c>
      <c r="P61" s="8">
        <v>2229.4314339999996</v>
      </c>
      <c r="Q61" s="8">
        <v>2061.6947300000002</v>
      </c>
      <c r="R61" s="8">
        <v>2241.6307399999996</v>
      </c>
      <c r="S61" s="8">
        <v>2221.6583100000003</v>
      </c>
      <c r="T61" s="8">
        <v>2233.9064400000002</v>
      </c>
      <c r="U61" s="8">
        <v>2307.3900199999998</v>
      </c>
      <c r="V61" s="8">
        <v>2299.9521500000001</v>
      </c>
      <c r="W61" s="8">
        <v>2409.3948750000004</v>
      </c>
      <c r="X61" s="8">
        <v>3150.25027</v>
      </c>
      <c r="Y61" s="8">
        <v>3159.8548000000001</v>
      </c>
      <c r="Z61" s="8">
        <v>2843.5251600000001</v>
      </c>
      <c r="AA61" s="8">
        <v>3031.1009999999997</v>
      </c>
      <c r="AB61" s="8">
        <v>2918.0882300000003</v>
      </c>
      <c r="AC61" s="8">
        <v>4460.0306</v>
      </c>
      <c r="AD61"/>
      <c r="AE61"/>
      <c r="AF61"/>
      <c r="AG61"/>
      <c r="AH61"/>
      <c r="AI61"/>
      <c r="AJ61"/>
      <c r="AK61"/>
    </row>
    <row r="62" spans="1:37" s="19" customFormat="1">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c r="A64" s="16" t="s">
        <v>166</v>
      </c>
      <c r="B64" s="16" t="s">
        <v>115</v>
      </c>
      <c r="C64" s="16" t="s">
        <v>149</v>
      </c>
      <c r="D64" s="16" t="s">
        <v>9</v>
      </c>
      <c r="E64" s="8">
        <v>4827.6275917791472</v>
      </c>
      <c r="F64" s="8">
        <v>5051.8480241397538</v>
      </c>
      <c r="G64" s="8">
        <v>4816.9229448301194</v>
      </c>
      <c r="H64" s="8">
        <v>7530.9043152883296</v>
      </c>
      <c r="I64" s="8">
        <v>7215.8228268215798</v>
      </c>
      <c r="J64" s="8">
        <v>7968.0516743512808</v>
      </c>
      <c r="K64" s="8">
        <v>7116.2960508667593</v>
      </c>
      <c r="L64" s="8">
        <v>7098.0793819712699</v>
      </c>
      <c r="M64" s="8">
        <v>6429.7568188472796</v>
      </c>
      <c r="N64" s="8">
        <v>6642.2039523902704</v>
      </c>
      <c r="O64" s="8">
        <v>6935.7933399130197</v>
      </c>
      <c r="P64" s="8">
        <v>6273.8914617467499</v>
      </c>
      <c r="Q64" s="8">
        <v>6607.0122827114701</v>
      </c>
      <c r="R64" s="8">
        <v>6395.24293608893</v>
      </c>
      <c r="S64" s="8">
        <v>7063.3111547978988</v>
      </c>
      <c r="T64" s="8">
        <v>6346.8104613731093</v>
      </c>
      <c r="U64" s="8">
        <v>6313.5432957050398</v>
      </c>
      <c r="V64" s="8">
        <v>6142.7950948515709</v>
      </c>
      <c r="W64" s="8">
        <v>5279.3369390978396</v>
      </c>
      <c r="X64" s="8">
        <v>5518.3447228229197</v>
      </c>
      <c r="Y64" s="8">
        <v>4895.1011782573696</v>
      </c>
      <c r="Z64" s="8">
        <v>4617.0941514379992</v>
      </c>
      <c r="AA64" s="8">
        <v>4395.6901454688004</v>
      </c>
      <c r="AB64" s="8">
        <v>3155.6594789226001</v>
      </c>
      <c r="AC64" s="8">
        <v>2867.6044304921702</v>
      </c>
      <c r="AD64"/>
      <c r="AE64"/>
      <c r="AF64"/>
      <c r="AG64"/>
      <c r="AH64"/>
      <c r="AI64"/>
      <c r="AJ64"/>
      <c r="AK64"/>
    </row>
    <row r="65" spans="1:32" s="19" customFormat="1">
      <c r="A65" s="16" t="s">
        <v>166</v>
      </c>
      <c r="B65" s="16" t="s">
        <v>116</v>
      </c>
      <c r="C65" s="16" t="s">
        <v>150</v>
      </c>
      <c r="D65" s="16" t="s">
        <v>9</v>
      </c>
      <c r="E65" s="8">
        <v>8995.2324544669282</v>
      </c>
      <c r="F65" s="8">
        <v>9334.5567956558189</v>
      </c>
      <c r="G65" s="8">
        <v>8602.8039327386141</v>
      </c>
      <c r="H65" s="8">
        <v>9382.9340368596004</v>
      </c>
      <c r="I65" s="8">
        <v>9097.7219654135588</v>
      </c>
      <c r="J65" s="8">
        <v>10265.025182290401</v>
      </c>
      <c r="K65" s="8">
        <v>8841.4878183047804</v>
      </c>
      <c r="L65" s="8">
        <v>8897.4015684339502</v>
      </c>
      <c r="M65" s="8">
        <v>9017.2447459168998</v>
      </c>
      <c r="N65" s="8">
        <v>9264.2735839233392</v>
      </c>
      <c r="O65" s="8">
        <v>9706.2875035280013</v>
      </c>
      <c r="P65" s="8">
        <v>8520.5918828772992</v>
      </c>
      <c r="Q65" s="8">
        <v>8066.8306157648994</v>
      </c>
      <c r="R65" s="8">
        <v>7735.5070753657292</v>
      </c>
      <c r="S65" s="8">
        <v>8121.1639794963012</v>
      </c>
      <c r="T65" s="8">
        <v>7071.7584746344601</v>
      </c>
      <c r="U65" s="8">
        <v>7169.8316978573203</v>
      </c>
      <c r="V65" s="8">
        <v>7015.9398116412294</v>
      </c>
      <c r="W65" s="8">
        <v>7424.0658640215006</v>
      </c>
      <c r="X65" s="8">
        <v>4855.3373633678402</v>
      </c>
      <c r="Y65" s="8">
        <v>4240.2459250050997</v>
      </c>
      <c r="Z65" s="8">
        <v>5481.8647600000004</v>
      </c>
      <c r="AA65" s="8">
        <v>5209.8760999999995</v>
      </c>
      <c r="AB65" s="8">
        <v>6001.98873</v>
      </c>
      <c r="AC65" s="8">
        <v>5189.32816</v>
      </c>
      <c r="AD65"/>
      <c r="AE65"/>
      <c r="AF65"/>
    </row>
    <row r="66" spans="1:32" s="19" customFormat="1">
      <c r="A66" s="16" t="s">
        <v>166</v>
      </c>
      <c r="B66" s="16" t="s">
        <v>117</v>
      </c>
      <c r="C66" s="16" t="s">
        <v>151</v>
      </c>
      <c r="D66" s="16" t="s">
        <v>9</v>
      </c>
      <c r="E66" s="8">
        <v>8.4459820000000009E-6</v>
      </c>
      <c r="F66" s="8">
        <v>1.1490634700000001E-5</v>
      </c>
      <c r="G66" s="8">
        <v>1.4090459000000001E-5</v>
      </c>
      <c r="H66" s="8">
        <v>2.9060898999999998E-4</v>
      </c>
      <c r="I66" s="8">
        <v>2.7392797999999997E-4</v>
      </c>
      <c r="J66" s="8">
        <v>2.9052951999999996E-4</v>
      </c>
      <c r="K66" s="8">
        <v>2.8332188000000001E-4</v>
      </c>
      <c r="L66" s="8">
        <v>2.8540593399999998E-4</v>
      </c>
      <c r="M66" s="8">
        <v>2.6639227499999999E-4</v>
      </c>
      <c r="N66" s="8">
        <v>2.4801050999999997E-4</v>
      </c>
      <c r="O66" s="8">
        <v>2.8918242999999999E-4</v>
      </c>
      <c r="P66" s="8">
        <v>2.5299846599999997E-4</v>
      </c>
      <c r="Q66" s="8">
        <v>2.5915123499999998E-4</v>
      </c>
      <c r="R66" s="8">
        <v>2.40886745E-4</v>
      </c>
      <c r="S66" s="8">
        <v>2.5694137299999998E-4</v>
      </c>
      <c r="T66" s="8">
        <v>2.416551E-4</v>
      </c>
      <c r="U66" s="8">
        <v>2.4844384299999999E-4</v>
      </c>
      <c r="V66" s="8">
        <v>2.5508186999999999E-4</v>
      </c>
      <c r="W66" s="8">
        <v>2.4659804E-4</v>
      </c>
      <c r="X66" s="8">
        <v>2.9649111999999997E-4</v>
      </c>
      <c r="Y66" s="8">
        <v>2.6572848599999997E-4</v>
      </c>
      <c r="Z66" s="8">
        <v>6.0150353000000003E-4</v>
      </c>
      <c r="AA66" s="8">
        <v>5.6209206999999998E-4</v>
      </c>
      <c r="AB66" s="8">
        <v>7.5395159000000002E-4</v>
      </c>
      <c r="AC66" s="8">
        <v>6.9835093999999996E-4</v>
      </c>
      <c r="AD66"/>
      <c r="AE66"/>
      <c r="AF66"/>
    </row>
    <row r="67" spans="1:32" s="19" customFormat="1">
      <c r="A67" s="16" t="s">
        <v>166</v>
      </c>
      <c r="B67" s="16" t="s">
        <v>118</v>
      </c>
      <c r="C67" s="16" t="s">
        <v>152</v>
      </c>
      <c r="D67" s="16" t="s">
        <v>9</v>
      </c>
      <c r="E67" s="8">
        <v>7.6189244999999995E-6</v>
      </c>
      <c r="F67" s="8">
        <v>8.9639776999999992E-6</v>
      </c>
      <c r="G67" s="8">
        <v>1.10430426E-5</v>
      </c>
      <c r="H67" s="8">
        <v>2.1956996499999999E-4</v>
      </c>
      <c r="I67" s="8">
        <v>2.0703441999999999E-4</v>
      </c>
      <c r="J67" s="8">
        <v>2.1354885399999999E-4</v>
      </c>
      <c r="K67" s="8">
        <v>2.2857332E-4</v>
      </c>
      <c r="L67" s="8">
        <v>2.2927262E-4</v>
      </c>
      <c r="M67" s="8">
        <v>1.9359345000000001E-4</v>
      </c>
      <c r="N67" s="8">
        <v>2.0224003399999999E-4</v>
      </c>
      <c r="O67" s="8">
        <v>2.1091073000000001E-4</v>
      </c>
      <c r="P67" s="8">
        <v>1.87907425E-4</v>
      </c>
      <c r="Q67" s="8">
        <v>1.9834231999999997E-4</v>
      </c>
      <c r="R67" s="8">
        <v>1.8847417999999998E-4</v>
      </c>
      <c r="S67" s="8">
        <v>1.9681331000000001E-4</v>
      </c>
      <c r="T67" s="8">
        <v>2.0290861000000002E-4</v>
      </c>
      <c r="U67" s="8">
        <v>2.0839974000000001E-4</v>
      </c>
      <c r="V67" s="8">
        <v>1.8952800499999999E-4</v>
      </c>
      <c r="W67" s="8">
        <v>2.04175696E-4</v>
      </c>
      <c r="X67" s="8">
        <v>2.1682655499999999E-4</v>
      </c>
      <c r="Y67" s="8">
        <v>1.8971890399999998E-4</v>
      </c>
      <c r="Z67" s="8">
        <v>2.4875327999999996E-4</v>
      </c>
      <c r="AA67" s="8">
        <v>2.3534271999999998E-4</v>
      </c>
      <c r="AB67" s="8">
        <v>5.2358685E-4</v>
      </c>
      <c r="AC67" s="8">
        <v>3.2888952499999999E-3</v>
      </c>
      <c r="AD67"/>
      <c r="AE67"/>
      <c r="AF67"/>
    </row>
    <row r="68" spans="1:32" s="19" customFormat="1">
      <c r="A68" s="16" t="s">
        <v>167</v>
      </c>
      <c r="B68" s="16" t="s">
        <v>119</v>
      </c>
      <c r="C68" s="16" t="s">
        <v>153</v>
      </c>
      <c r="D68" s="16" t="s">
        <v>9</v>
      </c>
      <c r="E68" s="8">
        <v>675.15783850601974</v>
      </c>
      <c r="F68" s="8">
        <v>771.96455048196697</v>
      </c>
      <c r="G68" s="8">
        <v>637.09938681471408</v>
      </c>
      <c r="H68" s="8">
        <v>659.76853439759395</v>
      </c>
      <c r="I68" s="8">
        <v>645.68610627441888</v>
      </c>
      <c r="J68" s="8">
        <v>786.66610212647697</v>
      </c>
      <c r="K68" s="8">
        <v>674.45463863769396</v>
      </c>
      <c r="L68" s="8">
        <v>658.82186068668</v>
      </c>
      <c r="M68" s="8">
        <v>684.02084639632005</v>
      </c>
      <c r="N68" s="8">
        <v>460.76552152017007</v>
      </c>
      <c r="O68" s="8">
        <v>480.406307096283</v>
      </c>
      <c r="P68" s="8">
        <v>405.38347676511495</v>
      </c>
      <c r="Q68" s="8">
        <v>79.235560546033014</v>
      </c>
      <c r="R68" s="8">
        <v>77.484606728081999</v>
      </c>
      <c r="S68" s="8">
        <v>1.4934853199999998E-4</v>
      </c>
      <c r="T68" s="8">
        <v>2.5126054000000001E-4</v>
      </c>
      <c r="U68" s="8">
        <v>9.2823007999999995E-4</v>
      </c>
      <c r="V68" s="8">
        <v>8.7947702999999992E-4</v>
      </c>
      <c r="W68" s="8">
        <v>9.7318035000000004E-4</v>
      </c>
      <c r="X68" s="8">
        <v>1.3816747999999999E-3</v>
      </c>
      <c r="Y68" s="8">
        <v>1.2044096E-3</v>
      </c>
      <c r="Z68" s="8">
        <v>3.7196483E-3</v>
      </c>
      <c r="AA68" s="8">
        <v>3.4396833000000003E-3</v>
      </c>
      <c r="AB68" s="8">
        <v>4.1330947999999998E-3</v>
      </c>
      <c r="AC68" s="8">
        <v>3.7168775000000001E-3</v>
      </c>
      <c r="AD68"/>
      <c r="AE68"/>
      <c r="AF68"/>
    </row>
    <row r="69" spans="1:32" s="19" customFormat="1">
      <c r="A69" s="16" t="s">
        <v>167</v>
      </c>
      <c r="B69" s="16" t="s">
        <v>120</v>
      </c>
      <c r="C69" s="16" t="s">
        <v>154</v>
      </c>
      <c r="D69" s="16" t="s">
        <v>9</v>
      </c>
      <c r="E69" s="8">
        <v>6.8255790000000004E-6</v>
      </c>
      <c r="F69" s="8">
        <v>7.5039711000000003E-6</v>
      </c>
      <c r="G69" s="8">
        <v>7.8851591999999997E-6</v>
      </c>
      <c r="H69" s="8">
        <v>4.4302160999999997E-5</v>
      </c>
      <c r="I69" s="8">
        <v>3.9914647999999997E-5</v>
      </c>
      <c r="J69" s="8">
        <v>4.1594774000000006E-5</v>
      </c>
      <c r="K69" s="8">
        <v>3.8971079999999996E-5</v>
      </c>
      <c r="L69" s="8">
        <v>4.0784102E-5</v>
      </c>
      <c r="M69" s="8">
        <v>3.5940004999999998E-5</v>
      </c>
      <c r="N69" s="8">
        <v>3.9944076000000004E-5</v>
      </c>
      <c r="O69" s="8">
        <v>3.9584947999999999E-5</v>
      </c>
      <c r="P69" s="8">
        <v>3.4820121E-5</v>
      </c>
      <c r="Q69" s="8">
        <v>3.9339674999999997E-5</v>
      </c>
      <c r="R69" s="8">
        <v>4.6268343999999999E-5</v>
      </c>
      <c r="S69" s="8">
        <v>5.7884543999999998E-5</v>
      </c>
      <c r="T69" s="8">
        <v>6.8832248000000006E-5</v>
      </c>
      <c r="U69" s="8">
        <v>1.0124347700000001E-4</v>
      </c>
      <c r="V69" s="8">
        <v>9.6145139999999991E-5</v>
      </c>
      <c r="W69" s="8">
        <v>1.3364074E-4</v>
      </c>
      <c r="X69" s="8">
        <v>1.37614594E-4</v>
      </c>
      <c r="Y69" s="8">
        <v>1.15065054E-4</v>
      </c>
      <c r="Z69" s="8">
        <v>1.52791995E-4</v>
      </c>
      <c r="AA69" s="8">
        <v>1.5152437500000001E-4</v>
      </c>
      <c r="AB69" s="8">
        <v>1.9017250000000002E-4</v>
      </c>
      <c r="AC69" s="8">
        <v>1.6611769400000001E-4</v>
      </c>
      <c r="AD69"/>
      <c r="AE69"/>
      <c r="AF69"/>
    </row>
    <row r="70" spans="1:32" s="19" customFormat="1">
      <c r="A70" s="16" t="s">
        <v>167</v>
      </c>
      <c r="B70" s="16" t="s">
        <v>121</v>
      </c>
      <c r="C70" s="16" t="s">
        <v>155</v>
      </c>
      <c r="D70" s="16" t="s">
        <v>9</v>
      </c>
      <c r="E70" s="8">
        <v>5203.5705152311648</v>
      </c>
      <c r="F70" s="8">
        <v>5682.3374159112482</v>
      </c>
      <c r="G70" s="8">
        <v>5279.7453972525809</v>
      </c>
      <c r="H70" s="8">
        <v>5226.0139007777298</v>
      </c>
      <c r="I70" s="8">
        <v>5304.2455232072498</v>
      </c>
      <c r="J70" s="8">
        <v>5729.3592606326802</v>
      </c>
      <c r="K70" s="8">
        <v>5078.2495493573997</v>
      </c>
      <c r="L70" s="8">
        <v>4954.1119173341895</v>
      </c>
      <c r="M70" s="8">
        <v>4602.3467160449491</v>
      </c>
      <c r="N70" s="8">
        <v>5051.1184046249</v>
      </c>
      <c r="O70" s="8">
        <v>4472.6797234692103</v>
      </c>
      <c r="P70" s="8">
        <v>4153.5386196641193</v>
      </c>
      <c r="Q70" s="8">
        <v>4229.1270132138297</v>
      </c>
      <c r="R70" s="8">
        <v>3257.8264077949498</v>
      </c>
      <c r="S70" s="8">
        <v>3528.4720414654998</v>
      </c>
      <c r="T70" s="8">
        <v>3263.0579538276202</v>
      </c>
      <c r="U70" s="8">
        <v>4090.2085999999999</v>
      </c>
      <c r="V70" s="8">
        <v>3140.6633400000001</v>
      </c>
      <c r="W70" s="8">
        <v>3517.8424400000004</v>
      </c>
      <c r="X70" s="8">
        <v>3915.7430300000005</v>
      </c>
      <c r="Y70" s="8">
        <v>3415.0108799999998</v>
      </c>
      <c r="Z70" s="8">
        <v>3919.9973600000003</v>
      </c>
      <c r="AA70" s="8">
        <v>3855.7966999999999</v>
      </c>
      <c r="AB70" s="8">
        <v>4127.5319500000005</v>
      </c>
      <c r="AC70" s="8">
        <v>3850.3288199999997</v>
      </c>
      <c r="AD70"/>
      <c r="AE70"/>
      <c r="AF70"/>
    </row>
    <row r="71" spans="1:32" s="19" customFormat="1">
      <c r="A71" s="16" t="s">
        <v>167</v>
      </c>
      <c r="B71" s="16" t="s">
        <v>122</v>
      </c>
      <c r="C71" s="16" t="s">
        <v>156</v>
      </c>
      <c r="D71" s="16" t="s">
        <v>9</v>
      </c>
      <c r="E71" s="8">
        <v>223.9614488210257</v>
      </c>
      <c r="F71" s="8">
        <v>258.6271097148155</v>
      </c>
      <c r="G71" s="8">
        <v>252.30845185562538</v>
      </c>
      <c r="H71" s="8">
        <v>251.13606170333497</v>
      </c>
      <c r="I71" s="8">
        <v>239.291671293528</v>
      </c>
      <c r="J71" s="8">
        <v>1.6837879400000001E-4</v>
      </c>
      <c r="K71" s="8">
        <v>1.53345716E-4</v>
      </c>
      <c r="L71" s="8">
        <v>1.6277885900000002E-4</v>
      </c>
      <c r="M71" s="8">
        <v>1.4028222999999999E-4</v>
      </c>
      <c r="N71" s="8">
        <v>1.5416980000000001E-4</v>
      </c>
      <c r="O71" s="8">
        <v>1.5050215E-4</v>
      </c>
      <c r="P71" s="8">
        <v>1.43501315E-4</v>
      </c>
      <c r="Q71" s="8">
        <v>1.50590014E-4</v>
      </c>
      <c r="R71" s="8">
        <v>1.45503287E-4</v>
      </c>
      <c r="S71" s="8">
        <v>1.7214192800000001E-4</v>
      </c>
      <c r="T71" s="8">
        <v>3.4671619000000001E-4</v>
      </c>
      <c r="U71" s="8">
        <v>4.3061759999999999E-4</v>
      </c>
      <c r="V71" s="8">
        <v>3.9382041000000001E-4</v>
      </c>
      <c r="W71" s="8">
        <v>7.8791047000000003E-4</v>
      </c>
      <c r="X71" s="8">
        <v>7.6589851999999997E-4</v>
      </c>
      <c r="Y71" s="8">
        <v>7.0668769999999992E-4</v>
      </c>
      <c r="Z71" s="8">
        <v>1.03031093E-3</v>
      </c>
      <c r="AA71" s="8">
        <v>9.7470770999999999E-4</v>
      </c>
      <c r="AB71" s="8">
        <v>1.5583031000000001E-3</v>
      </c>
      <c r="AC71" s="8">
        <v>1.34158E-3</v>
      </c>
      <c r="AD71"/>
      <c r="AE71"/>
      <c r="AF71"/>
    </row>
    <row r="72" spans="1:32" s="19" customFormat="1">
      <c r="A72" s="16" t="s">
        <v>167</v>
      </c>
      <c r="B72" s="16" t="s">
        <v>123</v>
      </c>
      <c r="C72" s="16" t="s">
        <v>157</v>
      </c>
      <c r="D72" s="16" t="s">
        <v>9</v>
      </c>
      <c r="E72" s="8">
        <v>1237.39509</v>
      </c>
      <c r="F72" s="8">
        <v>1386.49224</v>
      </c>
      <c r="G72" s="8">
        <v>1291.2908</v>
      </c>
      <c r="H72" s="8">
        <v>1273.8814299999999</v>
      </c>
      <c r="I72" s="8">
        <v>1318.1560100000002</v>
      </c>
      <c r="J72" s="8">
        <v>1349.56592</v>
      </c>
      <c r="K72" s="8">
        <v>1219.14717</v>
      </c>
      <c r="L72" s="8">
        <v>1268.0533700000001</v>
      </c>
      <c r="M72" s="8">
        <v>1232.7034699999999</v>
      </c>
      <c r="N72" s="8">
        <v>1346.05582</v>
      </c>
      <c r="O72" s="8">
        <v>1383.75513</v>
      </c>
      <c r="P72" s="8">
        <v>1286.1032600000001</v>
      </c>
      <c r="Q72" s="8">
        <v>1307.97217</v>
      </c>
      <c r="R72" s="8">
        <v>1335.4506799999999</v>
      </c>
      <c r="S72" s="8">
        <v>1375.6364699999999</v>
      </c>
      <c r="T72" s="8">
        <v>1274.7091399999999</v>
      </c>
      <c r="U72" s="8">
        <v>1306.4843800000001</v>
      </c>
      <c r="V72" s="8">
        <v>1234.6709599999999</v>
      </c>
      <c r="W72" s="8">
        <v>1313.49802</v>
      </c>
      <c r="X72" s="8">
        <v>619.63490000000002</v>
      </c>
      <c r="Y72" s="8">
        <v>497.90789999999998</v>
      </c>
      <c r="Z72" s="8">
        <v>488.97037</v>
      </c>
      <c r="AA72" s="8">
        <v>500.49065999999999</v>
      </c>
      <c r="AB72" s="8">
        <v>544.11130000000003</v>
      </c>
      <c r="AC72" s="8">
        <v>510.12436000000002</v>
      </c>
      <c r="AD72"/>
      <c r="AE72"/>
      <c r="AF72"/>
    </row>
    <row r="73" spans="1:32" s="19" customFormat="1">
      <c r="A73" s="16" t="s">
        <v>167</v>
      </c>
      <c r="B73" s="16" t="s">
        <v>124</v>
      </c>
      <c r="C73" s="16" t="s">
        <v>158</v>
      </c>
      <c r="D73" s="16" t="s">
        <v>9</v>
      </c>
      <c r="E73" s="8">
        <v>9.9013750000000014E-6</v>
      </c>
      <c r="F73" s="8">
        <v>1.14814922E-5</v>
      </c>
      <c r="G73" s="8">
        <v>2.1342332000000002E-5</v>
      </c>
      <c r="H73" s="8">
        <v>2431.62237</v>
      </c>
      <c r="I73" s="8">
        <v>2496.65353</v>
      </c>
      <c r="J73" s="8">
        <v>2551.9113299999999</v>
      </c>
      <c r="K73" s="8">
        <v>2438.2409499999999</v>
      </c>
      <c r="L73" s="8">
        <v>2377.4462000000003</v>
      </c>
      <c r="M73" s="8">
        <v>2248.8712999999998</v>
      </c>
      <c r="N73" s="8">
        <v>2420.51323</v>
      </c>
      <c r="O73" s="8">
        <v>2409.21225</v>
      </c>
      <c r="P73" s="8">
        <v>2558.5671499999999</v>
      </c>
      <c r="Q73" s="8">
        <v>2498.8670999999999</v>
      </c>
      <c r="R73" s="8">
        <v>2519.9259499999998</v>
      </c>
      <c r="S73" s="8">
        <v>2590.7110000000002</v>
      </c>
      <c r="T73" s="8">
        <v>2528.37</v>
      </c>
      <c r="U73" s="8">
        <v>2450.8351199999997</v>
      </c>
      <c r="V73" s="8">
        <v>2257.4234500000002</v>
      </c>
      <c r="W73" s="8">
        <v>2366.9916000000003</v>
      </c>
      <c r="X73" s="8">
        <v>2340.16228</v>
      </c>
      <c r="Y73" s="8">
        <v>5022.8173999999999</v>
      </c>
      <c r="Z73" s="8">
        <v>5980.4919</v>
      </c>
      <c r="AA73" s="8">
        <v>5924.6260999999995</v>
      </c>
      <c r="AB73" s="8">
        <v>6000.6629000000003</v>
      </c>
      <c r="AC73" s="8">
        <v>5955.6486000000004</v>
      </c>
      <c r="AD73"/>
      <c r="AE73"/>
      <c r="AF73"/>
    </row>
    <row r="74" spans="1:32" s="19" customFormat="1">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c r="A75" s="16" t="s">
        <v>167</v>
      </c>
      <c r="B75" s="16" t="s">
        <v>126</v>
      </c>
      <c r="C75" s="16" t="s">
        <v>160</v>
      </c>
      <c r="D75" s="16" t="s">
        <v>9</v>
      </c>
      <c r="E75" s="8">
        <v>307.0363694380265</v>
      </c>
      <c r="F75" s="8">
        <v>340.85417033041648</v>
      </c>
      <c r="G75" s="8">
        <v>356.62014394579933</v>
      </c>
      <c r="H75" s="8">
        <v>338.34460183944003</v>
      </c>
      <c r="I75" s="8">
        <v>180.45875227974</v>
      </c>
      <c r="J75" s="8">
        <v>172.37523492725001</v>
      </c>
      <c r="K75" s="8">
        <v>144.50853289628</v>
      </c>
      <c r="L75" s="8">
        <v>147.42219413262001</v>
      </c>
      <c r="M75" s="8">
        <v>146.93474862420001</v>
      </c>
      <c r="N75" s="8">
        <v>3.4995277999999997E-4</v>
      </c>
      <c r="O75" s="8">
        <v>3.3881434000000005E-4</v>
      </c>
      <c r="P75" s="8">
        <v>3.3853126000000003E-4</v>
      </c>
      <c r="Q75" s="8">
        <v>3.5075500000000001E-4</v>
      </c>
      <c r="R75" s="8">
        <v>3.3921956999999998E-4</v>
      </c>
      <c r="S75" s="8">
        <v>3.8049570999999999E-4</v>
      </c>
      <c r="T75" s="8">
        <v>226.38822713490001</v>
      </c>
      <c r="U75" s="8">
        <v>231.01072713619999</v>
      </c>
      <c r="V75" s="8">
        <v>210.14417987005999</v>
      </c>
      <c r="W75" s="8">
        <v>582.61207685780005</v>
      </c>
      <c r="X75" s="8">
        <v>551.87193016950005</v>
      </c>
      <c r="Y75" s="8">
        <v>516.98687309650006</v>
      </c>
      <c r="Z75" s="8">
        <v>515.5211327641</v>
      </c>
      <c r="AA75" s="8">
        <v>501.81046483839998</v>
      </c>
      <c r="AB75" s="8">
        <v>561.99834515700002</v>
      </c>
      <c r="AC75" s="8">
        <v>505.21745840900002</v>
      </c>
      <c r="AD75"/>
      <c r="AE75"/>
      <c r="AF75"/>
    </row>
    <row r="76" spans="1:32" s="19" customFormat="1">
      <c r="A76" s="16" t="s">
        <v>167</v>
      </c>
      <c r="B76" s="16" t="s">
        <v>127</v>
      </c>
      <c r="C76" s="16" t="s">
        <v>161</v>
      </c>
      <c r="D76" s="16" t="s">
        <v>9</v>
      </c>
      <c r="E76" s="8">
        <v>8.6203465999999999E-6</v>
      </c>
      <c r="F76" s="8">
        <v>9.2882604000000008E-6</v>
      </c>
      <c r="G76" s="8">
        <v>1.20947072E-5</v>
      </c>
      <c r="H76" s="8">
        <v>1.32783362E-4</v>
      </c>
      <c r="I76" s="8">
        <v>1.28577881E-4</v>
      </c>
      <c r="J76" s="8">
        <v>1.3978729500000001E-4</v>
      </c>
      <c r="K76" s="8">
        <v>1.3198283699999999E-4</v>
      </c>
      <c r="L76" s="8">
        <v>1.3312272299999999E-4</v>
      </c>
      <c r="M76" s="8">
        <v>1.1135984000000001E-4</v>
      </c>
      <c r="N76" s="8">
        <v>1.2172533E-4</v>
      </c>
      <c r="O76" s="8">
        <v>1.1942107799999999E-4</v>
      </c>
      <c r="P76" s="8">
        <v>1.1951818E-4</v>
      </c>
      <c r="Q76" s="8">
        <v>1.2272336499999999E-4</v>
      </c>
      <c r="R76" s="8">
        <v>1.2048504000000001E-4</v>
      </c>
      <c r="S76" s="8">
        <v>1.36290287E-4</v>
      </c>
      <c r="T76" s="8">
        <v>3.1586064499999997E-4</v>
      </c>
      <c r="U76" s="8">
        <v>3.28005956E-4</v>
      </c>
      <c r="V76" s="8">
        <v>2.9673416000000001E-4</v>
      </c>
      <c r="W76" s="8">
        <v>3.4247188999999998E-4</v>
      </c>
      <c r="X76" s="8">
        <v>3.3861011600000001E-4</v>
      </c>
      <c r="Y76" s="8">
        <v>3.18137725E-4</v>
      </c>
      <c r="Z76" s="8">
        <v>3.1957794999999998E-4</v>
      </c>
      <c r="AA76" s="8">
        <v>3.0725689400000001E-4</v>
      </c>
      <c r="AB76" s="8">
        <v>7.6804421999999994E-4</v>
      </c>
      <c r="AC76" s="8">
        <v>2.4122019299999999E-3</v>
      </c>
      <c r="AD76"/>
      <c r="AE76"/>
      <c r="AF76"/>
    </row>
    <row r="77" spans="1:32" s="19" customFormat="1">
      <c r="A77" s="16" t="s">
        <v>168</v>
      </c>
      <c r="B77" s="16" t="s">
        <v>128</v>
      </c>
      <c r="C77" s="16" t="s">
        <v>162</v>
      </c>
      <c r="D77" s="16" t="s">
        <v>9</v>
      </c>
      <c r="E77" s="8">
        <v>519.36454111734201</v>
      </c>
      <c r="F77" s="8">
        <v>518.63439573601795</v>
      </c>
      <c r="G77" s="8">
        <v>486.78246230214802</v>
      </c>
      <c r="H77" s="8">
        <v>453.59609506168306</v>
      </c>
      <c r="I77" s="8">
        <v>441.74827029887302</v>
      </c>
      <c r="J77" s="8">
        <v>504.023992157262</v>
      </c>
      <c r="K77" s="8">
        <v>470.80339848774599</v>
      </c>
      <c r="L77" s="8">
        <v>476.44312860489407</v>
      </c>
      <c r="M77" s="8">
        <v>540.71695274111994</v>
      </c>
      <c r="N77" s="8">
        <v>507.50958307034</v>
      </c>
      <c r="O77" s="8">
        <v>522.06370474159007</v>
      </c>
      <c r="P77" s="8">
        <v>490.93566090337998</v>
      </c>
      <c r="Q77" s="8">
        <v>461.41816758838996</v>
      </c>
      <c r="R77" s="8">
        <v>446.90129580769997</v>
      </c>
      <c r="S77" s="8">
        <v>501.07262974487998</v>
      </c>
      <c r="T77" s="8">
        <v>462.65245528220004</v>
      </c>
      <c r="U77" s="8">
        <v>463.10746781926002</v>
      </c>
      <c r="V77" s="8">
        <v>531.33667113277988</v>
      </c>
      <c r="W77" s="8">
        <v>502.78342203279999</v>
      </c>
      <c r="X77" s="8">
        <v>521.44062027388009</v>
      </c>
      <c r="Y77" s="8">
        <v>489.69634815307001</v>
      </c>
      <c r="Z77" s="8">
        <v>465.31925260764996</v>
      </c>
      <c r="AA77" s="8">
        <v>456.75445507509005</v>
      </c>
      <c r="AB77" s="8">
        <v>508.18049666175</v>
      </c>
      <c r="AC77" s="8">
        <v>5.4261401000000003E-4</v>
      </c>
      <c r="AD77"/>
      <c r="AE77"/>
      <c r="AF77"/>
    </row>
    <row r="78" spans="1:32" s="19" customFormat="1">
      <c r="A78" s="16" t="s">
        <v>168</v>
      </c>
      <c r="B78" s="16" t="s">
        <v>129</v>
      </c>
      <c r="C78" s="16" t="s">
        <v>163</v>
      </c>
      <c r="D78" s="16" t="s">
        <v>9</v>
      </c>
      <c r="E78" s="8">
        <v>701.71063452450403</v>
      </c>
      <c r="F78" s="8">
        <v>666.29128445378205</v>
      </c>
      <c r="G78" s="8">
        <v>624.7023388859941</v>
      </c>
      <c r="H78" s="8">
        <v>614.02945132349998</v>
      </c>
      <c r="I78" s="8">
        <v>592.48170755951298</v>
      </c>
      <c r="J78" s="8">
        <v>665.62865005570302</v>
      </c>
      <c r="K78" s="8">
        <v>645.61649211188001</v>
      </c>
      <c r="L78" s="8">
        <v>617.40192195141094</v>
      </c>
      <c r="M78" s="8">
        <v>664.63862155481991</v>
      </c>
      <c r="N78" s="8">
        <v>687.36694859166005</v>
      </c>
      <c r="O78" s="8">
        <v>670.1796031741701</v>
      </c>
      <c r="P78" s="8">
        <v>629.0744347507499</v>
      </c>
      <c r="Q78" s="8">
        <v>633.9155197967001</v>
      </c>
      <c r="R78" s="8">
        <v>598.88613549305012</v>
      </c>
      <c r="S78" s="8">
        <v>657.86198482926</v>
      </c>
      <c r="T78" s="8">
        <v>632.72003349828003</v>
      </c>
      <c r="U78" s="8">
        <v>601.78209573720994</v>
      </c>
      <c r="V78" s="8">
        <v>650.46586199860008</v>
      </c>
      <c r="W78" s="8">
        <v>679.04043561577998</v>
      </c>
      <c r="X78" s="8">
        <v>670.18791685404005</v>
      </c>
      <c r="Y78" s="8">
        <v>631.90482293232992</v>
      </c>
      <c r="Z78" s="8">
        <v>634.62758095603999</v>
      </c>
      <c r="AA78" s="8">
        <v>609.99643199757986</v>
      </c>
      <c r="AB78" s="8">
        <v>666.06996749702</v>
      </c>
      <c r="AC78" s="8">
        <v>375.19660600555994</v>
      </c>
      <c r="AD78"/>
      <c r="AE78"/>
      <c r="AF78"/>
    </row>
    <row r="79" spans="1:32" s="19" customFormat="1">
      <c r="A79" s="16" t="s">
        <v>168</v>
      </c>
      <c r="B79" s="16" t="s">
        <v>130</v>
      </c>
      <c r="C79" s="16" t="s">
        <v>164</v>
      </c>
      <c r="D79" s="16" t="s">
        <v>9</v>
      </c>
      <c r="E79" s="8">
        <v>1782.4227419750102</v>
      </c>
      <c r="F79" s="8">
        <v>3094.965904323924</v>
      </c>
      <c r="G79" s="8">
        <v>3353.08395783792</v>
      </c>
      <c r="H79" s="8">
        <v>3762.6081599999998</v>
      </c>
      <c r="I79" s="8">
        <v>3625.4918900000002</v>
      </c>
      <c r="J79" s="8">
        <v>3751.0421299999998</v>
      </c>
      <c r="K79" s="8">
        <v>3744.0477000000001</v>
      </c>
      <c r="L79" s="8">
        <v>3734.4856</v>
      </c>
      <c r="M79" s="8">
        <v>3839.0349999999999</v>
      </c>
      <c r="N79" s="8">
        <v>3827.36148</v>
      </c>
      <c r="O79" s="8">
        <v>4088.1392999999998</v>
      </c>
      <c r="P79" s="8">
        <v>4133.6823000000004</v>
      </c>
      <c r="Q79" s="8">
        <v>4185.3364000000001</v>
      </c>
      <c r="R79" s="8">
        <v>3990.8416500000003</v>
      </c>
      <c r="S79" s="8">
        <v>3961.7797500000001</v>
      </c>
      <c r="T79" s="8">
        <v>3919.4783399999997</v>
      </c>
      <c r="U79" s="8">
        <v>3866.4512599999998</v>
      </c>
      <c r="V79" s="8">
        <v>3933.1639999999998</v>
      </c>
      <c r="W79" s="8">
        <v>3810.6651999999999</v>
      </c>
      <c r="X79" s="8">
        <v>4067.2946000000002</v>
      </c>
      <c r="Y79" s="8">
        <v>4129.3768999999993</v>
      </c>
      <c r="Z79" s="8">
        <v>4168.0087000000003</v>
      </c>
      <c r="AA79" s="8">
        <v>3949.5276999999996</v>
      </c>
      <c r="AB79" s="8">
        <v>3905.9380999999998</v>
      </c>
      <c r="AC79" s="8">
        <v>3899.2438000000002</v>
      </c>
      <c r="AD79"/>
      <c r="AE79"/>
      <c r="AF79"/>
    </row>
    <row r="80" spans="1:32" s="19" customFormat="1">
      <c r="AD80"/>
      <c r="AE80"/>
      <c r="AF80"/>
    </row>
    <row r="81" spans="1:32" s="19" customFormat="1">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c r="AD81"/>
      <c r="AE81"/>
      <c r="AF81"/>
    </row>
    <row r="82" spans="1:32" s="19" customFormat="1">
      <c r="A82" s="16" t="s">
        <v>165</v>
      </c>
      <c r="B82" s="16" t="s">
        <v>176</v>
      </c>
      <c r="C82" s="16" t="s">
        <v>170</v>
      </c>
      <c r="D82" s="16" t="s">
        <v>169</v>
      </c>
      <c r="E82" s="8">
        <v>3.3432264000000001E-6</v>
      </c>
      <c r="F82" s="8">
        <v>4.3232967000000001E-6</v>
      </c>
      <c r="G82" s="8">
        <v>4.8301827000000003E-6</v>
      </c>
      <c r="H82" s="8">
        <v>6.8765867E-6</v>
      </c>
      <c r="I82" s="8">
        <v>6.0488013999999996E-6</v>
      </c>
      <c r="J82" s="8">
        <v>5.4568440000000004E-6</v>
      </c>
      <c r="K82" s="8">
        <v>5.7178827000000003E-6</v>
      </c>
      <c r="L82" s="8">
        <v>5.8842346999999996E-6</v>
      </c>
      <c r="M82" s="8">
        <v>5.5990845000000004E-6</v>
      </c>
      <c r="N82" s="8">
        <v>5.2651120000000001E-6</v>
      </c>
      <c r="O82" s="8">
        <v>5.4532096999999998E-6</v>
      </c>
      <c r="P82" s="8">
        <v>5.8658215000000003E-6</v>
      </c>
      <c r="Q82" s="8">
        <v>4.9458235000000003E-6</v>
      </c>
      <c r="R82" s="8">
        <v>5.9269287000000003E-6</v>
      </c>
      <c r="S82" s="8">
        <v>5.6639637000000004E-6</v>
      </c>
      <c r="T82" s="8">
        <v>7.3544173999999999E-6</v>
      </c>
      <c r="U82" s="8">
        <v>8.5673440000000005E-6</v>
      </c>
      <c r="V82" s="8">
        <v>9.6196420000000001E-6</v>
      </c>
      <c r="W82" s="8">
        <v>9.067401E-6</v>
      </c>
      <c r="X82" s="8">
        <v>1.0654258000000001E-5</v>
      </c>
      <c r="Y82" s="8">
        <v>1.2018958E-5</v>
      </c>
      <c r="Z82" s="8">
        <v>1.014832E-5</v>
      </c>
      <c r="AA82" s="8">
        <v>1.3025376999999999E-5</v>
      </c>
      <c r="AB82" s="8">
        <v>1.205979E-5</v>
      </c>
      <c r="AC82" s="8">
        <v>1.4698085E-5</v>
      </c>
      <c r="AD82"/>
      <c r="AE82"/>
      <c r="AF82"/>
    </row>
    <row r="83" spans="1:32">
      <c r="A83" s="16" t="s">
        <v>165</v>
      </c>
      <c r="B83" s="16" t="s">
        <v>177</v>
      </c>
      <c r="C83" s="16" t="s">
        <v>171</v>
      </c>
      <c r="D83" s="16" t="s">
        <v>169</v>
      </c>
      <c r="E83" s="8">
        <v>1.5321085300000002E-5</v>
      </c>
      <c r="F83" s="8">
        <v>2.4651187999999999E-5</v>
      </c>
      <c r="G83" s="8">
        <v>2.7703808399999999E-5</v>
      </c>
      <c r="H83" s="8">
        <v>3.1473066999999998E-5</v>
      </c>
      <c r="I83" s="8">
        <v>2.8326000599999999E-5</v>
      </c>
      <c r="J83" s="8">
        <v>2.8370070500000001E-5</v>
      </c>
      <c r="K83" s="8">
        <v>2.7947565000000001E-5</v>
      </c>
      <c r="L83" s="8">
        <v>2.7846476500000001E-5</v>
      </c>
      <c r="M83" s="8">
        <v>2.4423586000000003E-5</v>
      </c>
      <c r="N83" s="8">
        <v>2.4557866600000001E-5</v>
      </c>
      <c r="O83" s="8">
        <v>2.3628700999999999E-5</v>
      </c>
      <c r="P83" s="8">
        <v>2.6447707999999999E-5</v>
      </c>
      <c r="Q83" s="8">
        <v>2.4423700999999997E-5</v>
      </c>
      <c r="R83" s="8">
        <v>2.6132147000000002E-5</v>
      </c>
      <c r="S83" s="8">
        <v>2.7059116500000002E-5</v>
      </c>
      <c r="T83" s="8">
        <v>2.8092657000000002E-5</v>
      </c>
      <c r="U83" s="8">
        <v>2.9456810999999999E-5</v>
      </c>
      <c r="V83" s="8">
        <v>3.0183080000000001E-5</v>
      </c>
      <c r="W83" s="8">
        <v>3.1601862999999999E-5</v>
      </c>
      <c r="X83" s="8">
        <v>3.2406672499999997E-5</v>
      </c>
      <c r="Y83" s="8">
        <v>4.1823754000000005E-5</v>
      </c>
      <c r="Z83" s="8">
        <v>3.9074913500000001E-5</v>
      </c>
      <c r="AA83" s="8">
        <v>4.5469485999999997E-5</v>
      </c>
      <c r="AB83" s="8">
        <v>5.2234210999999999E-5</v>
      </c>
      <c r="AC83" s="8">
        <v>6.1654504000000008E-5</v>
      </c>
    </row>
    <row r="84" spans="1:32">
      <c r="A84" s="16" t="s">
        <v>166</v>
      </c>
      <c r="B84" s="16" t="s">
        <v>178</v>
      </c>
      <c r="C84" s="16" t="s">
        <v>172</v>
      </c>
      <c r="D84" s="16" t="s">
        <v>169</v>
      </c>
      <c r="E84" s="8">
        <v>6.4588735000000001E-6</v>
      </c>
      <c r="F84" s="8">
        <v>6.9007946999999999E-6</v>
      </c>
      <c r="G84" s="8">
        <v>1497.6418060281924</v>
      </c>
      <c r="H84" s="8">
        <v>7678.5337098850359</v>
      </c>
      <c r="I84" s="8">
        <v>7613.4956078345513</v>
      </c>
      <c r="J84" s="8">
        <v>8093.1580083619447</v>
      </c>
      <c r="K84" s="8">
        <v>7907.77150766862</v>
      </c>
      <c r="L84" s="8">
        <v>8173.343808540475</v>
      </c>
      <c r="M84" s="8">
        <v>13543.012010024973</v>
      </c>
      <c r="N84" s="8">
        <v>13448.200009915572</v>
      </c>
      <c r="O84" s="8">
        <v>13612.675009929948</v>
      </c>
      <c r="P84" s="8">
        <v>13551.138009752114</v>
      </c>
      <c r="Q84" s="8">
        <v>13409.106010881384</v>
      </c>
      <c r="R84" s="8">
        <v>12794.256017006777</v>
      </c>
      <c r="S84" s="8">
        <v>13731.583017906891</v>
      </c>
      <c r="T84" s="8">
        <v>13199.391016115298</v>
      </c>
      <c r="U84" s="8">
        <v>14175.814017586101</v>
      </c>
      <c r="V84" s="8">
        <v>14499.662017963339</v>
      </c>
      <c r="W84" s="8">
        <v>14706.262017777904</v>
      </c>
      <c r="X84" s="8">
        <v>15214.524018060943</v>
      </c>
      <c r="Y84" s="8">
        <v>14861.491017143573</v>
      </c>
      <c r="Z84" s="8">
        <v>14826.612019111783</v>
      </c>
      <c r="AA84" s="8">
        <v>14113.139017609295</v>
      </c>
      <c r="AB84" s="8">
        <v>15264.136019182657</v>
      </c>
      <c r="AC84" s="8">
        <v>14471.936016818601</v>
      </c>
    </row>
    <row r="85" spans="1:32">
      <c r="A85" s="16" t="s">
        <v>168</v>
      </c>
      <c r="B85" s="16" t="s">
        <v>179</v>
      </c>
      <c r="C85" s="16" t="s">
        <v>175</v>
      </c>
      <c r="D85" s="16" t="s">
        <v>169</v>
      </c>
      <c r="E85" s="8">
        <v>1.0708151700000001E-5</v>
      </c>
      <c r="F85" s="8">
        <v>1.1392596199999999E-5</v>
      </c>
      <c r="G85" s="8">
        <v>1.1681174699999999E-5</v>
      </c>
      <c r="H85" s="8">
        <v>1.2924947000000001E-5</v>
      </c>
      <c r="I85" s="8">
        <v>1.24346777E-5</v>
      </c>
      <c r="J85" s="8">
        <v>1.4390565899999999E-5</v>
      </c>
      <c r="K85" s="8">
        <v>1.3271298000000001E-5</v>
      </c>
      <c r="L85" s="8">
        <v>1.50798017E-5</v>
      </c>
      <c r="M85" s="8">
        <v>1.51542216E-5</v>
      </c>
      <c r="N85" s="8">
        <v>1.6216773999999999E-5</v>
      </c>
      <c r="O85" s="8">
        <v>1.6197438999999998E-5</v>
      </c>
      <c r="P85" s="8">
        <v>1.6371976500000001E-5</v>
      </c>
      <c r="Q85" s="8">
        <v>1.8146848600000001E-5</v>
      </c>
      <c r="R85" s="8">
        <v>2.5557806499999999E-5</v>
      </c>
      <c r="S85" s="8">
        <v>2.8088585E-5</v>
      </c>
      <c r="T85" s="8">
        <v>2.5380716999999999E-5</v>
      </c>
      <c r="U85" s="8">
        <v>2.6255775000000002E-5</v>
      </c>
      <c r="V85" s="8">
        <v>2.6313411000000001E-5</v>
      </c>
      <c r="W85" s="8">
        <v>2.7737309000000001E-5</v>
      </c>
      <c r="X85" s="8">
        <v>2.7626806000000001E-5</v>
      </c>
      <c r="Y85" s="8">
        <v>2.6676261000000001E-5</v>
      </c>
      <c r="Z85" s="8">
        <v>2.7202087500000001E-5</v>
      </c>
      <c r="AA85" s="8">
        <v>2.5726951999999998E-5</v>
      </c>
      <c r="AB85" s="8">
        <v>2.9156045E-5</v>
      </c>
      <c r="AC85" s="8">
        <v>2.7098023499999998E-5</v>
      </c>
    </row>
    <row r="86" spans="1:32">
      <c r="A86" s="16" t="s">
        <v>166</v>
      </c>
      <c r="B86" s="16" t="s">
        <v>180</v>
      </c>
      <c r="C86" s="16" t="s">
        <v>173</v>
      </c>
      <c r="D86" s="16" t="s">
        <v>169</v>
      </c>
      <c r="E86" s="8">
        <v>5.7102759999999995E-6</v>
      </c>
      <c r="F86" s="8">
        <v>6.3634349999999998E-6</v>
      </c>
      <c r="G86" s="8">
        <v>7.210636420000001E-5</v>
      </c>
      <c r="H86" s="8">
        <v>1733.2218083918501</v>
      </c>
      <c r="I86" s="8">
        <v>1673.1353066315996</v>
      </c>
      <c r="J86" s="8">
        <v>1724.1024068308473</v>
      </c>
      <c r="K86" s="8">
        <v>1639.6509062923628</v>
      </c>
      <c r="L86" s="8">
        <v>1671.0050068628532</v>
      </c>
      <c r="M86" s="8">
        <v>2520.8147082662717</v>
      </c>
      <c r="N86" s="8">
        <v>2550.4111082978889</v>
      </c>
      <c r="O86" s="8">
        <v>2924.3113091813107</v>
      </c>
      <c r="P86" s="8">
        <v>5526.90970888432</v>
      </c>
      <c r="Q86" s="8">
        <v>8897.0340104937968</v>
      </c>
      <c r="R86" s="8">
        <v>10264.222016821421</v>
      </c>
      <c r="S86" s="8">
        <v>10721.540017332625</v>
      </c>
      <c r="T86" s="8">
        <v>9979.3290157938754</v>
      </c>
      <c r="U86" s="8">
        <v>10436.588016258394</v>
      </c>
      <c r="V86" s="8">
        <v>10537.009016411119</v>
      </c>
      <c r="W86" s="8">
        <v>10911.965016626626</v>
      </c>
      <c r="X86" s="8">
        <v>11695.171017778253</v>
      </c>
      <c r="Y86" s="8">
        <v>11174.98201649588</v>
      </c>
      <c r="Z86" s="8">
        <v>12147.940018994574</v>
      </c>
      <c r="AA86" s="8">
        <v>11312.539017457502</v>
      </c>
      <c r="AB86" s="8">
        <v>11879.83501841892</v>
      </c>
      <c r="AC86" s="8">
        <v>10995.317016296947</v>
      </c>
    </row>
    <row r="87" spans="1:32">
      <c r="A87" s="16" t="s">
        <v>167</v>
      </c>
      <c r="B87" s="16" t="s">
        <v>181</v>
      </c>
      <c r="C87" s="16" t="s">
        <v>174</v>
      </c>
      <c r="D87" s="16" t="s">
        <v>169</v>
      </c>
      <c r="E87" s="8">
        <v>5.2667587999999997E-6</v>
      </c>
      <c r="F87" s="8">
        <v>5.9475984999999997E-6</v>
      </c>
      <c r="G87" s="8">
        <v>6.4758764999999992E-6</v>
      </c>
      <c r="H87" s="8">
        <v>2.0573429700000003E-5</v>
      </c>
      <c r="I87" s="8">
        <v>1.66052024E-5</v>
      </c>
      <c r="J87" s="8">
        <v>1.74404747E-5</v>
      </c>
      <c r="K87" s="8">
        <v>1.65039106E-5</v>
      </c>
      <c r="L87" s="8">
        <v>1.7005920000000001E-5</v>
      </c>
      <c r="M87" s="8">
        <v>1.5543717200000001E-5</v>
      </c>
      <c r="N87" s="8">
        <v>1.5281291699999999E-5</v>
      </c>
      <c r="O87" s="8">
        <v>1.5961728999999999E-5</v>
      </c>
      <c r="P87" s="8">
        <v>1.50337277E-5</v>
      </c>
      <c r="Q87" s="8">
        <v>1.7215805399999999E-5</v>
      </c>
      <c r="R87" s="8">
        <v>1.6875197999999998E-5</v>
      </c>
      <c r="S87" s="8">
        <v>1.95044602E-5</v>
      </c>
      <c r="T87" s="8">
        <v>2.0438238300000002E-5</v>
      </c>
      <c r="U87" s="8">
        <v>2.4287802499999998E-5</v>
      </c>
      <c r="V87" s="8">
        <v>2.5313658E-5</v>
      </c>
      <c r="W87" s="8">
        <v>2.5188460999999998E-5</v>
      </c>
      <c r="X87" s="8">
        <v>3.0496815000000004E-5</v>
      </c>
      <c r="Y87" s="8">
        <v>2.8042497E-5</v>
      </c>
      <c r="Z87" s="8">
        <v>3.8854303999999996E-5</v>
      </c>
      <c r="AA87" s="8">
        <v>3.6767897000000003E-5</v>
      </c>
      <c r="AB87" s="8">
        <v>4.3094643000000003E-5</v>
      </c>
      <c r="AC87" s="8">
        <v>3.9356921E-5</v>
      </c>
    </row>
  </sheetData>
  <sheetProtection algorithmName="SHA-512" hashValue="vS8z9OXPDGQGBwPHh67p7LttlRHiK8Wl6jHGvpzzqrAb6mq1Is8QUtlL/lAqe6DOtpwbZIzuPw1BfXUjZwpV6w==" saltValue="YmkZwWalYdHIVnNjspTXv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10</vt:i4>
      </vt:variant>
    </vt:vector>
  </HeadingPairs>
  <TitlesOfParts>
    <vt:vector size="57"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ML1_USE+DSP Cost</vt:lpstr>
      <vt:lpstr>ML1_SyncCon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'Release notice'!_Ref27661161</vt:lpstr>
      <vt:lpstr>Cover!fyColHeading</vt:lpstr>
      <vt:lpstr>Cover!fyCoverDate</vt:lpstr>
      <vt:lpstr>Cover!fyCoverDraft</vt:lpstr>
      <vt:lpstr>Cover!fyCurrencyUnit</vt:lpstr>
      <vt:lpstr>Cover!fyProjectName</vt:lpstr>
      <vt:lpstr>Cover!fySectionName</vt:lpstr>
      <vt:lpstr>Cover!fySheetName</vt:lpstr>
      <vt:lpstr>Cover!fySubsectName</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Steven Deng</cp:lastModifiedBy>
  <dcterms:created xsi:type="dcterms:W3CDTF">2020-10-29T01:47:54Z</dcterms:created>
  <dcterms:modified xsi:type="dcterms:W3CDTF">2025-09-04T01:46:02Z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