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Y:\Marinus Link 2025\Results\Results workbooks\Published 2025\"/>
    </mc:Choice>
  </mc:AlternateContent>
  <xr:revisionPtr revIDLastSave="0" documentId="13_ncr:1_{D498DECB-C34E-4556-844C-94C1C1FC9E9B}" xr6:coauthVersionLast="47" xr6:coauthVersionMax="47" xr10:uidLastSave="{00000000-0000-0000-0000-000000000000}"/>
  <bookViews>
    <workbookView xWindow="-108" yWindow="-108" windowWidth="30936" windowHeight="16896" tabRatio="928" xr2:uid="{00000000-000D-0000-FFFF-FFFF00000000}"/>
  </bookViews>
  <sheets>
    <sheet name="Cover" sheetId="5052" r:id="rId1"/>
    <sheet name="Release notice" sheetId="493"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5053" r:id="rId18"/>
    <sheet name="BaseCase_Emissions Cost" sheetId="4934" r:id="rId19"/>
    <sheet name="ML1_CF" sheetId="5022" r:id="rId20"/>
    <sheet name="ML1_Generation" sheetId="5023" r:id="rId21"/>
    <sheet name="ML1_Capacity" sheetId="5024" r:id="rId22"/>
    <sheet name="ML1_REZ Generation" sheetId="5025" r:id="rId23"/>
    <sheet name="ML1_REZ Capacity" sheetId="5026" r:id="rId24"/>
    <sheet name="ML1_VOM Cost" sheetId="5027" r:id="rId25"/>
    <sheet name="ML1_FOM Cost" sheetId="5028" r:id="rId26"/>
    <sheet name="ML1_Fuel Cost" sheetId="5029" r:id="rId27"/>
    <sheet name="ML1_Build Cost" sheetId="5030" r:id="rId28"/>
    <sheet name="ML1_Rehab Cost" sheetId="5031" r:id="rId29"/>
    <sheet name="ML1_REZ Tx Cost" sheetId="5032" r:id="rId30"/>
    <sheet name="ML1_SyncCon Cost" sheetId="5054" r:id="rId31"/>
    <sheet name="ML1_USE+DSP Cost" sheetId="5033" r:id="rId32"/>
    <sheet name="ML1_Emissions Cost" sheetId="5050" r:id="rId33"/>
    <sheet name="ML2_CF" sheetId="5036" r:id="rId34"/>
    <sheet name="ML2_Generation" sheetId="5037" r:id="rId35"/>
    <sheet name="ML2_Capacity" sheetId="5038" r:id="rId36"/>
    <sheet name="ML2_REZ Generation" sheetId="5039" r:id="rId37"/>
    <sheet name="ML2_REZ Capacity" sheetId="5040" r:id="rId38"/>
    <sheet name="ML2_VOM Cost" sheetId="5041" r:id="rId39"/>
    <sheet name="ML2_FOM Cost" sheetId="5042" r:id="rId40"/>
    <sheet name="ML2_Fuel Cost" sheetId="5043" r:id="rId41"/>
    <sheet name="ML2_Build Cost" sheetId="5044" r:id="rId42"/>
    <sheet name="ML2_Rehab Cost" sheetId="5045" r:id="rId43"/>
    <sheet name="ML2_REZ Tx Cost" sheetId="5046" r:id="rId44"/>
    <sheet name="ML2_USE+DSP Cost" sheetId="5047" r:id="rId45"/>
    <sheet name="ML2_SyncCon Cost" sheetId="5055" r:id="rId46"/>
    <sheet name="ML2_Emissions Cost" sheetId="5051" r:id="rId47"/>
  </sheets>
  <definedNames>
    <definedName name="_Draft" localSheetId="0">"Draft"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Capacity'!$A$5:$AC$41</definedName>
    <definedName name="_xlnm._FilterDatabase" localSheetId="22" hidden="1">'ML1_REZ Generation'!$A$5:$AC$41</definedName>
    <definedName name="_xlnm._FilterDatabase" localSheetId="29" hidden="1">'ML1_REZ Tx Cost'!$A$5:$AA$5</definedName>
    <definedName name="_xlnm._FilterDatabase" localSheetId="31"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Capacity'!$A$5:$AC$41</definedName>
    <definedName name="_xlnm._FilterDatabase" localSheetId="36" hidden="1">'ML2_REZ Generation'!$A$5:$AC$41</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ount">#REF!</definedName>
    <definedName name="fyColHeading" localSheetId="0">Cover!$E$6</definedName>
    <definedName name="fyCoverDate" localSheetId="0">Cover!$C$10</definedName>
    <definedName name="fyCoverDraft" localSheetId="0">Cover!$H$18</definedName>
    <definedName name="fyCurrencyUnit" localSheetId="0">Cover!$A$6</definedName>
    <definedName name="fyProjectName" localSheetId="0">Cover!$C$7</definedName>
    <definedName name="fySectionName" localSheetId="0">Cover!$U$2</definedName>
    <definedName name="fySheetName" localSheetId="0">Cover!$A$2</definedName>
    <definedName name="fySubsectName" localSheetId="0">Cover!$U$3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69" i="784" l="1"/>
  <c r="J69" i="784" s="1"/>
  <c r="K69" i="784" s="1"/>
  <c r="L69" i="784" s="1"/>
  <c r="M69" i="784" s="1"/>
  <c r="N69" i="784" s="1"/>
  <c r="O69" i="784" s="1"/>
  <c r="P69" i="784" s="1"/>
  <c r="Q69" i="784" s="1"/>
  <c r="R69" i="784" s="1"/>
  <c r="S69" i="784" s="1"/>
  <c r="T69" i="784" s="1"/>
  <c r="U69" i="784" s="1"/>
  <c r="V69" i="784" s="1"/>
  <c r="W69" i="784" s="1"/>
  <c r="X69" i="784" s="1"/>
  <c r="Y69" i="784" s="1"/>
  <c r="Z69" i="784" s="1"/>
  <c r="AA69" i="784" s="1"/>
  <c r="AB69" i="784" s="1"/>
  <c r="AC69" i="784" s="1"/>
  <c r="AD69" i="784" s="1"/>
  <c r="AE69" i="784" s="1"/>
  <c r="AF69" i="784" s="1"/>
  <c r="AG69" i="784" s="1"/>
  <c r="AG49" i="784"/>
  <c r="AF49" i="784"/>
  <c r="AE49" i="784"/>
  <c r="AD49" i="784"/>
  <c r="AC49" i="784"/>
  <c r="AB49" i="784"/>
  <c r="AA49" i="784"/>
  <c r="Z49" i="784"/>
  <c r="Y49" i="784"/>
  <c r="X49" i="784"/>
  <c r="W49" i="784"/>
  <c r="V49" i="784"/>
  <c r="U49" i="784"/>
  <c r="T49" i="784"/>
  <c r="S49" i="784"/>
  <c r="R49" i="784"/>
  <c r="Q49" i="784"/>
  <c r="P49" i="784"/>
  <c r="O49" i="784"/>
  <c r="N49" i="784"/>
  <c r="M49" i="784"/>
  <c r="L49" i="784"/>
  <c r="K49" i="784"/>
  <c r="J49" i="784"/>
  <c r="I49" i="784"/>
  <c r="E69" i="784" l="1"/>
  <c r="E70" i="784"/>
  <c r="A45" i="784"/>
  <c r="A82" i="784"/>
  <c r="I85" i="784"/>
  <c r="J85" i="784"/>
  <c r="K85" i="784"/>
  <c r="L85" i="784"/>
  <c r="M85" i="784"/>
  <c r="N85" i="784"/>
  <c r="O85" i="784"/>
  <c r="P85" i="784"/>
  <c r="Q85" i="784"/>
  <c r="R85" i="784"/>
  <c r="S85" i="784"/>
  <c r="T85" i="784"/>
  <c r="U85" i="784"/>
  <c r="V85" i="784"/>
  <c r="W85" i="784"/>
  <c r="X85" i="784"/>
  <c r="Y85" i="784"/>
  <c r="Z85" i="784"/>
  <c r="AA85" i="784"/>
  <c r="AB85" i="784"/>
  <c r="AC85" i="784"/>
  <c r="AD85" i="784"/>
  <c r="AE85" i="784"/>
  <c r="AF85" i="784"/>
  <c r="AG85" i="784"/>
  <c r="E49" i="784" l="1"/>
  <c r="E35" i="784" l="1"/>
  <c r="E14" i="784"/>
  <c r="AA11" i="5054"/>
  <c r="Z11" i="5054"/>
  <c r="Y11" i="5054"/>
  <c r="X11" i="5054"/>
  <c r="W11" i="5054"/>
  <c r="V11" i="5054"/>
  <c r="U11" i="5054"/>
  <c r="T11" i="5054"/>
  <c r="S11" i="5054"/>
  <c r="R11" i="5054"/>
  <c r="Q11" i="5054"/>
  <c r="P11" i="5054"/>
  <c r="O11" i="5054"/>
  <c r="N11" i="5054"/>
  <c r="M11" i="5054"/>
  <c r="L11" i="5054"/>
  <c r="K11" i="5054"/>
  <c r="J11" i="5054"/>
  <c r="I11" i="5054"/>
  <c r="H11" i="5054"/>
  <c r="G11" i="5054"/>
  <c r="F11" i="5054"/>
  <c r="E11" i="5054"/>
  <c r="D11" i="5054"/>
  <c r="C11" i="5054"/>
  <c r="AA11" i="5053"/>
  <c r="Z11" i="5053"/>
  <c r="Y11" i="5053"/>
  <c r="X11" i="5053"/>
  <c r="W11" i="5053"/>
  <c r="V11" i="5053"/>
  <c r="U11" i="5053"/>
  <c r="T11" i="5053"/>
  <c r="S11" i="5053"/>
  <c r="R11" i="5053"/>
  <c r="Q11" i="5053"/>
  <c r="P11" i="5053"/>
  <c r="O11" i="5053"/>
  <c r="N11" i="5053"/>
  <c r="M11" i="5053"/>
  <c r="L11" i="5053"/>
  <c r="K11" i="5053"/>
  <c r="J11" i="5053"/>
  <c r="I11" i="5053"/>
  <c r="H11" i="5053"/>
  <c r="G11" i="5053"/>
  <c r="F11" i="5053"/>
  <c r="E11" i="5053"/>
  <c r="D11" i="5053"/>
  <c r="C11" i="5053"/>
  <c r="I35" i="784" s="1"/>
  <c r="E32" i="784"/>
  <c r="E11" i="784"/>
  <c r="I14" i="784" l="1"/>
  <c r="I107" i="784"/>
  <c r="J107" i="784"/>
  <c r="K107" i="784"/>
  <c r="L107" i="784"/>
  <c r="M107" i="784"/>
  <c r="N107" i="784"/>
  <c r="O107" i="784"/>
  <c r="P107" i="784"/>
  <c r="Q107" i="784"/>
  <c r="R107" i="784"/>
  <c r="S107" i="784"/>
  <c r="T107" i="784"/>
  <c r="U107" i="784"/>
  <c r="V107" i="784"/>
  <c r="W107" i="784"/>
  <c r="X107" i="784"/>
  <c r="Y107" i="784"/>
  <c r="Z107" i="784"/>
  <c r="AA107" i="784"/>
  <c r="AB107" i="784"/>
  <c r="AC107" i="784"/>
  <c r="AD107" i="784"/>
  <c r="AE107" i="784"/>
  <c r="AF107" i="784"/>
  <c r="AG107" i="784"/>
  <c r="I120" i="784" l="1"/>
  <c r="A24" i="784" l="1"/>
  <c r="A3" i="784"/>
  <c r="E36" i="784"/>
  <c r="E31" i="784"/>
  <c r="E30" i="784"/>
  <c r="E29" i="784"/>
  <c r="I96" i="784" l="1"/>
  <c r="A147" i="784" l="1"/>
  <c r="A128" i="784"/>
  <c r="S131" i="784" l="1"/>
  <c r="S132" i="784" l="1"/>
  <c r="S134" i="784"/>
  <c r="S133" i="784"/>
  <c r="S150" i="784"/>
  <c r="S153" i="784" l="1"/>
  <c r="S152" i="784"/>
  <c r="S151" i="784"/>
  <c r="E15" i="784"/>
  <c r="I90" i="784" l="1"/>
  <c r="I91" i="784"/>
  <c r="I97" i="784"/>
  <c r="I92" i="784"/>
  <c r="I88" i="784"/>
  <c r="I93" i="784"/>
  <c r="I86" i="784"/>
  <c r="I101" i="784"/>
  <c r="I100" i="784"/>
  <c r="I89" i="784"/>
  <c r="I95" i="784"/>
  <c r="I87" i="784"/>
  <c r="I99" i="784"/>
  <c r="I94" i="784"/>
  <c r="I117" i="784" l="1"/>
  <c r="I109" i="784"/>
  <c r="I119" i="784"/>
  <c r="I116" i="784"/>
  <c r="I110" i="784"/>
  <c r="I111" i="784"/>
  <c r="I113" i="784"/>
  <c r="I123" i="784"/>
  <c r="I115" i="784"/>
  <c r="I124" i="784"/>
  <c r="I108" i="784" l="1"/>
  <c r="I122" i="784"/>
  <c r="I118" i="784"/>
  <c r="I112" i="784"/>
  <c r="I114" i="784"/>
  <c r="AG131" i="784" l="1"/>
  <c r="AF131" i="784"/>
  <c r="AE131" i="784"/>
  <c r="AD131" i="784"/>
  <c r="AC131" i="784"/>
  <c r="AB131" i="784"/>
  <c r="AA131" i="784"/>
  <c r="Z131" i="784"/>
  <c r="Y131" i="784"/>
  <c r="X131" i="784"/>
  <c r="W131" i="784"/>
  <c r="V131" i="784"/>
  <c r="U131" i="784"/>
  <c r="T131" i="784"/>
  <c r="R131" i="784"/>
  <c r="Q131" i="784"/>
  <c r="P131" i="784"/>
  <c r="O131" i="784"/>
  <c r="N131" i="784"/>
  <c r="M131" i="784"/>
  <c r="L131" i="784"/>
  <c r="K131" i="784"/>
  <c r="J131" i="784"/>
  <c r="I131" i="784"/>
  <c r="A104" i="784"/>
  <c r="E10" i="784"/>
  <c r="E9" i="784"/>
  <c r="E8" i="784"/>
  <c r="J1" i="784"/>
  <c r="I132" i="784" l="1"/>
  <c r="I134" i="784"/>
  <c r="I133" i="784"/>
  <c r="J132" i="784"/>
  <c r="J134" i="784"/>
  <c r="J133" i="784"/>
  <c r="K132" i="784"/>
  <c r="K134" i="784"/>
  <c r="K133" i="784"/>
  <c r="L132" i="784"/>
  <c r="L134" i="784"/>
  <c r="L133" i="784"/>
  <c r="M132" i="784"/>
  <c r="M134" i="784"/>
  <c r="M133" i="784"/>
  <c r="N132" i="784"/>
  <c r="N134" i="784"/>
  <c r="N133" i="784"/>
  <c r="O132" i="784"/>
  <c r="O134" i="784"/>
  <c r="O133" i="784"/>
  <c r="P132" i="784"/>
  <c r="P134" i="784"/>
  <c r="P133" i="784"/>
  <c r="Q132" i="784"/>
  <c r="Q134" i="784"/>
  <c r="Q133" i="784"/>
  <c r="R132" i="784"/>
  <c r="R134" i="784"/>
  <c r="R133" i="784"/>
  <c r="T132" i="784"/>
  <c r="T134" i="784"/>
  <c r="T133" i="784"/>
  <c r="U132" i="784"/>
  <c r="U134" i="784"/>
  <c r="U133" i="784"/>
  <c r="V132" i="784"/>
  <c r="V134" i="784"/>
  <c r="V133" i="784"/>
  <c r="W132" i="784"/>
  <c r="W134" i="784"/>
  <c r="W133" i="784"/>
  <c r="X132" i="784"/>
  <c r="X134" i="784"/>
  <c r="X133" i="784"/>
  <c r="Y132" i="784"/>
  <c r="Y134" i="784"/>
  <c r="Y133" i="784"/>
  <c r="Z132" i="784"/>
  <c r="Z134" i="784"/>
  <c r="Z133" i="784"/>
  <c r="AA132" i="784"/>
  <c r="AA134" i="784"/>
  <c r="AA133" i="784"/>
  <c r="AB132" i="784"/>
  <c r="AB134" i="784"/>
  <c r="AB133" i="784"/>
  <c r="AC132" i="784"/>
  <c r="AC134" i="784"/>
  <c r="AC133" i="784"/>
  <c r="AD132" i="784"/>
  <c r="AD134" i="784"/>
  <c r="AD133" i="784"/>
  <c r="AE132" i="784"/>
  <c r="AE134" i="784"/>
  <c r="AE133" i="784"/>
  <c r="AF132" i="784"/>
  <c r="AF134" i="784"/>
  <c r="AF133" i="784"/>
  <c r="AG132" i="784"/>
  <c r="AG134" i="784"/>
  <c r="AG133" i="784"/>
  <c r="J14" i="784"/>
  <c r="J35" i="784"/>
  <c r="U150" i="784"/>
  <c r="V150" i="784"/>
  <c r="W150" i="784"/>
  <c r="X150" i="784"/>
  <c r="Y150" i="784"/>
  <c r="Z150" i="784"/>
  <c r="I150" i="784"/>
  <c r="AA150" i="784"/>
  <c r="AC150" i="784"/>
  <c r="AD150" i="784"/>
  <c r="AE150" i="784"/>
  <c r="J150" i="784"/>
  <c r="L150" i="784"/>
  <c r="O150" i="784"/>
  <c r="AF150" i="784"/>
  <c r="M150" i="784"/>
  <c r="P150" i="784"/>
  <c r="AG150" i="784"/>
  <c r="AB150" i="784"/>
  <c r="Q150" i="784"/>
  <c r="N150" i="784"/>
  <c r="R150" i="784"/>
  <c r="K150" i="784"/>
  <c r="T150" i="784"/>
  <c r="K1" i="784"/>
  <c r="J120" i="784"/>
  <c r="T153" i="784" l="1"/>
  <c r="T152" i="784"/>
  <c r="T151" i="784"/>
  <c r="K153" i="784"/>
  <c r="K152" i="784"/>
  <c r="K151" i="784"/>
  <c r="R153" i="784"/>
  <c r="R152" i="784"/>
  <c r="R151" i="784"/>
  <c r="N153" i="784"/>
  <c r="N152" i="784"/>
  <c r="N151" i="784"/>
  <c r="Q153" i="784"/>
  <c r="Q152" i="784"/>
  <c r="Q151" i="784"/>
  <c r="AB153" i="784"/>
  <c r="AB152" i="784"/>
  <c r="AB151" i="784"/>
  <c r="AG153" i="784"/>
  <c r="AG152" i="784"/>
  <c r="AG151" i="784"/>
  <c r="P153" i="784"/>
  <c r="P152" i="784"/>
  <c r="P151" i="784"/>
  <c r="M153" i="784"/>
  <c r="M152" i="784"/>
  <c r="M151" i="784"/>
  <c r="AF153" i="784"/>
  <c r="AF152" i="784"/>
  <c r="AF151" i="784"/>
  <c r="O153" i="784"/>
  <c r="O152" i="784"/>
  <c r="O151" i="784"/>
  <c r="L153" i="784"/>
  <c r="L152" i="784"/>
  <c r="L151" i="784"/>
  <c r="J153" i="784"/>
  <c r="J152" i="784"/>
  <c r="J151" i="784"/>
  <c r="AE153" i="784"/>
  <c r="AE152" i="784"/>
  <c r="AE151" i="784"/>
  <c r="AD153" i="784"/>
  <c r="AD152" i="784"/>
  <c r="AD151" i="784"/>
  <c r="AC153" i="784"/>
  <c r="AC152" i="784"/>
  <c r="AC151" i="784"/>
  <c r="AA153" i="784"/>
  <c r="AA152" i="784"/>
  <c r="AA151" i="784"/>
  <c r="I151" i="784"/>
  <c r="I153" i="784"/>
  <c r="I152" i="784"/>
  <c r="Z153" i="784"/>
  <c r="Z152" i="784"/>
  <c r="Z151" i="784"/>
  <c r="Y153" i="784"/>
  <c r="Y152" i="784"/>
  <c r="Y151" i="784"/>
  <c r="X153" i="784"/>
  <c r="X152" i="784"/>
  <c r="X151" i="784"/>
  <c r="W153" i="784"/>
  <c r="W152" i="784"/>
  <c r="W151" i="784"/>
  <c r="V153" i="784"/>
  <c r="V152" i="784"/>
  <c r="V151" i="784"/>
  <c r="U153" i="784"/>
  <c r="U152" i="784"/>
  <c r="U151" i="784"/>
  <c r="K14" i="784"/>
  <c r="K35" i="784"/>
  <c r="J100" i="784"/>
  <c r="K120" i="784"/>
  <c r="J94" i="784"/>
  <c r="J123" i="784" l="1"/>
  <c r="J111" i="784"/>
  <c r="K12" i="784"/>
  <c r="J13" i="784"/>
  <c r="I28" i="784"/>
  <c r="I34" i="784"/>
  <c r="K13" i="784"/>
  <c r="I29" i="784"/>
  <c r="I30" i="784"/>
  <c r="J114" i="784"/>
  <c r="J118" i="784"/>
  <c r="J12" i="784"/>
  <c r="I31" i="784"/>
  <c r="J115" i="784"/>
  <c r="K10" i="784"/>
  <c r="I33" i="784"/>
  <c r="J99" i="784"/>
  <c r="J96" i="784"/>
  <c r="J8" i="784"/>
  <c r="J88" i="784"/>
  <c r="J90" i="784"/>
  <c r="J9" i="784"/>
  <c r="J108" i="784"/>
  <c r="K9" i="784"/>
  <c r="J93" i="784"/>
  <c r="J7" i="784"/>
  <c r="J119" i="784"/>
  <c r="J86" i="784"/>
  <c r="J95" i="784"/>
  <c r="J124" i="784"/>
  <c r="K7" i="784"/>
  <c r="J101" i="784"/>
  <c r="J91" i="784"/>
  <c r="J87" i="784"/>
  <c r="J117" i="784"/>
  <c r="K8" i="784"/>
  <c r="J10" i="784"/>
  <c r="J113" i="784"/>
  <c r="J112" i="784"/>
  <c r="J110" i="784"/>
  <c r="J89" i="784"/>
  <c r="J109" i="784"/>
  <c r="J92" i="784"/>
  <c r="J97" i="784"/>
  <c r="I32" i="784" l="1"/>
  <c r="I36" i="784" s="1"/>
  <c r="I11" i="784"/>
  <c r="K11" i="784"/>
  <c r="K15" i="784" s="1"/>
  <c r="J11" i="784"/>
  <c r="J15" i="784" s="1"/>
  <c r="L1" i="784"/>
  <c r="L7" i="784"/>
  <c r="J122" i="784"/>
  <c r="K99" i="784"/>
  <c r="K100" i="784"/>
  <c r="J116" i="784"/>
  <c r="K101" i="784"/>
  <c r="K94" i="784"/>
  <c r="K113" i="784"/>
  <c r="J31" i="784"/>
  <c r="L13" i="784"/>
  <c r="K97" i="784"/>
  <c r="K119" i="784"/>
  <c r="K86" i="784"/>
  <c r="J30" i="784"/>
  <c r="K92" i="784"/>
  <c r="K112" i="784"/>
  <c r="K89" i="784"/>
  <c r="K108" i="784"/>
  <c r="L9" i="784"/>
  <c r="L10" i="784"/>
  <c r="J28" i="784"/>
  <c r="L12" i="784"/>
  <c r="K118" i="784"/>
  <c r="K117" i="784"/>
  <c r="K91" i="784"/>
  <c r="K87" i="784"/>
  <c r="K123" i="784"/>
  <c r="K95" i="784"/>
  <c r="L8" i="784"/>
  <c r="K115" i="784"/>
  <c r="K114" i="784"/>
  <c r="J33" i="784"/>
  <c r="K109" i="784"/>
  <c r="K88" i="784"/>
  <c r="K124" i="784"/>
  <c r="K96" i="784"/>
  <c r="J29" i="784"/>
  <c r="J34" i="784"/>
  <c r="K122" i="784"/>
  <c r="K90" i="784"/>
  <c r="K93" i="784"/>
  <c r="K111" i="784"/>
  <c r="K110" i="784"/>
  <c r="J32" i="784" l="1"/>
  <c r="L35" i="784"/>
  <c r="L11" i="784"/>
  <c r="L14" i="784"/>
  <c r="M1" i="784"/>
  <c r="L114" i="784"/>
  <c r="M9" i="784"/>
  <c r="K28" i="784"/>
  <c r="L110" i="784"/>
  <c r="M7" i="784"/>
  <c r="L117" i="784"/>
  <c r="L119" i="784"/>
  <c r="K116" i="784"/>
  <c r="K33" i="784"/>
  <c r="L111" i="784"/>
  <c r="L97" i="784"/>
  <c r="L123" i="784"/>
  <c r="L95" i="784"/>
  <c r="L100" i="784"/>
  <c r="I13" i="784"/>
  <c r="L91" i="784"/>
  <c r="L118" i="784"/>
  <c r="L112" i="784"/>
  <c r="L99" i="784"/>
  <c r="L101" i="784"/>
  <c r="M10" i="784"/>
  <c r="M12" i="784"/>
  <c r="L89" i="784"/>
  <c r="L120" i="784"/>
  <c r="L122" i="784"/>
  <c r="L115" i="784"/>
  <c r="L90" i="784"/>
  <c r="L93" i="784"/>
  <c r="L87" i="784"/>
  <c r="L113" i="784"/>
  <c r="L124" i="784"/>
  <c r="L88" i="784"/>
  <c r="L94" i="784"/>
  <c r="L116" i="784"/>
  <c r="L108" i="784"/>
  <c r="K29" i="784"/>
  <c r="L86" i="784"/>
  <c r="M13" i="784"/>
  <c r="L92" i="784"/>
  <c r="L109" i="784"/>
  <c r="K31" i="784"/>
  <c r="K30" i="784"/>
  <c r="M8" i="784"/>
  <c r="K34" i="784"/>
  <c r="L96" i="784"/>
  <c r="L15" i="784" l="1"/>
  <c r="K32" i="784"/>
  <c r="J36" i="784"/>
  <c r="M35" i="784"/>
  <c r="M11" i="784"/>
  <c r="M14" i="784"/>
  <c r="N1" i="784"/>
  <c r="I9" i="784"/>
  <c r="L34" i="784"/>
  <c r="M91" i="784"/>
  <c r="M90" i="784"/>
  <c r="M88" i="784"/>
  <c r="M124" i="784"/>
  <c r="M117" i="784"/>
  <c r="I12" i="784"/>
  <c r="L28" i="784"/>
  <c r="N12" i="784"/>
  <c r="M96" i="784"/>
  <c r="I7" i="784"/>
  <c r="L33" i="784"/>
  <c r="M86" i="784"/>
  <c r="M87" i="784"/>
  <c r="N7" i="784"/>
  <c r="M118" i="784"/>
  <c r="M94" i="784"/>
  <c r="M101" i="784"/>
  <c r="L30" i="784"/>
  <c r="M100" i="784"/>
  <c r="M113" i="784"/>
  <c r="N9" i="784"/>
  <c r="M116" i="784"/>
  <c r="L29" i="784"/>
  <c r="I10" i="784"/>
  <c r="M112" i="784"/>
  <c r="M93" i="784"/>
  <c r="M92" i="784"/>
  <c r="M109" i="784"/>
  <c r="M95" i="784"/>
  <c r="M115" i="784"/>
  <c r="M122" i="784"/>
  <c r="M120" i="784"/>
  <c r="N10" i="784"/>
  <c r="M110" i="784"/>
  <c r="M111" i="784"/>
  <c r="M108" i="784"/>
  <c r="M97" i="784"/>
  <c r="M114" i="784"/>
  <c r="I8" i="784"/>
  <c r="M89" i="784"/>
  <c r="M123" i="784"/>
  <c r="L31" i="784"/>
  <c r="M119" i="784"/>
  <c r="M99" i="784"/>
  <c r="M15" i="784" l="1"/>
  <c r="I15" i="784"/>
  <c r="L32" i="784"/>
  <c r="K36" i="784"/>
  <c r="N35" i="784"/>
  <c r="N11" i="784"/>
  <c r="N14" i="784"/>
  <c r="O1" i="784"/>
  <c r="N112" i="784"/>
  <c r="N94" i="784"/>
  <c r="N8" i="784"/>
  <c r="N86" i="784"/>
  <c r="N123" i="784"/>
  <c r="M31" i="784"/>
  <c r="N122" i="784"/>
  <c r="N96" i="784"/>
  <c r="N13" i="784"/>
  <c r="N99" i="784"/>
  <c r="N115" i="784"/>
  <c r="N93" i="784"/>
  <c r="M28" i="784"/>
  <c r="N89" i="784"/>
  <c r="N119" i="784"/>
  <c r="N120" i="784"/>
  <c r="N114" i="784"/>
  <c r="N110" i="784"/>
  <c r="M29" i="784"/>
  <c r="N91" i="784"/>
  <c r="N108" i="784"/>
  <c r="N95" i="784"/>
  <c r="N88" i="784"/>
  <c r="N113" i="784"/>
  <c r="M30" i="784"/>
  <c r="O7" i="784"/>
  <c r="N90" i="784"/>
  <c r="N87" i="784"/>
  <c r="M33" i="784"/>
  <c r="M34" i="784"/>
  <c r="N124" i="784"/>
  <c r="O10" i="784"/>
  <c r="O8" i="784"/>
  <c r="N111" i="784"/>
  <c r="N100" i="784"/>
  <c r="N97" i="784"/>
  <c r="N118" i="784"/>
  <c r="O9" i="784"/>
  <c r="N15" i="784" l="1"/>
  <c r="M32" i="784"/>
  <c r="L36" i="784"/>
  <c r="O35" i="784"/>
  <c r="O11" i="784"/>
  <c r="O14" i="784"/>
  <c r="P1" i="784"/>
  <c r="P8" i="784"/>
  <c r="O94" i="784"/>
  <c r="N117" i="784"/>
  <c r="O115" i="784"/>
  <c r="N31" i="784"/>
  <c r="O118" i="784"/>
  <c r="O93" i="784"/>
  <c r="P10" i="784"/>
  <c r="O89" i="784"/>
  <c r="O122" i="784"/>
  <c r="O90" i="784"/>
  <c r="O123" i="784"/>
  <c r="P7" i="784"/>
  <c r="O13" i="784"/>
  <c r="O92" i="784"/>
  <c r="O120" i="784"/>
  <c r="O112" i="784"/>
  <c r="N116" i="784"/>
  <c r="O12" i="784"/>
  <c r="O109" i="784"/>
  <c r="O117" i="784"/>
  <c r="O87" i="784"/>
  <c r="O119" i="784"/>
  <c r="N33" i="784"/>
  <c r="O99" i="784"/>
  <c r="P9" i="784"/>
  <c r="N92" i="784"/>
  <c r="N34" i="784"/>
  <c r="O114" i="784"/>
  <c r="O124" i="784"/>
  <c r="N28" i="784"/>
  <c r="O97" i="784"/>
  <c r="N29" i="784"/>
  <c r="N101" i="784"/>
  <c r="N109" i="784"/>
  <c r="O101" i="784"/>
  <c r="O113" i="784"/>
  <c r="O108" i="784"/>
  <c r="O91" i="784"/>
  <c r="O88" i="784"/>
  <c r="O95" i="784"/>
  <c r="O96" i="784"/>
  <c r="O116" i="784"/>
  <c r="N30" i="784"/>
  <c r="O15" i="784" l="1"/>
  <c r="N32" i="784"/>
  <c r="M36" i="784"/>
  <c r="P35" i="784"/>
  <c r="P11" i="784"/>
  <c r="P14" i="784"/>
  <c r="Q1" i="784"/>
  <c r="O28" i="784"/>
  <c r="P93" i="784"/>
  <c r="P124" i="784"/>
  <c r="O86" i="784"/>
  <c r="O33" i="784"/>
  <c r="P90" i="784"/>
  <c r="P123" i="784"/>
  <c r="P120" i="784"/>
  <c r="P110" i="784"/>
  <c r="O30" i="784"/>
  <c r="Q10" i="784"/>
  <c r="O34" i="784"/>
  <c r="P111" i="784"/>
  <c r="O31" i="784"/>
  <c r="P99" i="784"/>
  <c r="Q12" i="784"/>
  <c r="Q9" i="784"/>
  <c r="P101" i="784"/>
  <c r="Q13" i="784"/>
  <c r="O110" i="784"/>
  <c r="P91" i="784"/>
  <c r="Q8" i="784"/>
  <c r="O100" i="784"/>
  <c r="P113" i="784"/>
  <c r="P100" i="784"/>
  <c r="P122" i="784"/>
  <c r="P88" i="784"/>
  <c r="Q7" i="784"/>
  <c r="P97" i="784"/>
  <c r="P119" i="784"/>
  <c r="P13" i="784"/>
  <c r="P92" i="784"/>
  <c r="P89" i="784"/>
  <c r="P96" i="784"/>
  <c r="P117" i="784"/>
  <c r="P12" i="784"/>
  <c r="O29" i="784"/>
  <c r="P109" i="784"/>
  <c r="P114" i="784"/>
  <c r="P118" i="784"/>
  <c r="P115" i="784"/>
  <c r="O111" i="784"/>
  <c r="P116" i="784"/>
  <c r="P108" i="784"/>
  <c r="P15" i="784" l="1"/>
  <c r="O32" i="784"/>
  <c r="N36" i="784"/>
  <c r="Q35" i="784"/>
  <c r="Q11" i="784"/>
  <c r="Q14" i="784"/>
  <c r="R1" i="784"/>
  <c r="P29" i="784"/>
  <c r="Q113" i="784"/>
  <c r="P30" i="784"/>
  <c r="R13" i="784"/>
  <c r="P33" i="784"/>
  <c r="P31" i="784"/>
  <c r="Q109" i="784"/>
  <c r="Q97" i="784"/>
  <c r="Q92" i="784"/>
  <c r="Q93" i="784"/>
  <c r="Q119" i="784"/>
  <c r="P28" i="784"/>
  <c r="Q110" i="784"/>
  <c r="Q123" i="784"/>
  <c r="Q114" i="784"/>
  <c r="Q108" i="784"/>
  <c r="Q96" i="784"/>
  <c r="Q91" i="784"/>
  <c r="Q94" i="784"/>
  <c r="P34" i="784"/>
  <c r="Q120" i="784"/>
  <c r="Q124" i="784"/>
  <c r="Q89" i="784"/>
  <c r="P94" i="784"/>
  <c r="Q100" i="784"/>
  <c r="Q99" i="784"/>
  <c r="Q86" i="784"/>
  <c r="Q88" i="784"/>
  <c r="Q122" i="784"/>
  <c r="R8" i="784"/>
  <c r="Q117" i="784"/>
  <c r="Q111" i="784"/>
  <c r="Q116" i="784"/>
  <c r="Q95" i="784"/>
  <c r="R12" i="784"/>
  <c r="Q118" i="784"/>
  <c r="Q101" i="784"/>
  <c r="Q115" i="784"/>
  <c r="P86" i="784"/>
  <c r="Q112" i="784"/>
  <c r="Q90" i="784"/>
  <c r="P95" i="784"/>
  <c r="P87" i="784"/>
  <c r="P112" i="784"/>
  <c r="Q87" i="784"/>
  <c r="Q15" i="784" l="1"/>
  <c r="P32" i="784"/>
  <c r="O36" i="784"/>
  <c r="R35" i="784"/>
  <c r="R11" i="784"/>
  <c r="R14" i="784"/>
  <c r="S1" i="784"/>
  <c r="S9" i="784"/>
  <c r="Q34" i="784"/>
  <c r="R117" i="784"/>
  <c r="Q30" i="784"/>
  <c r="Q33" i="784"/>
  <c r="S13" i="784"/>
  <c r="R114" i="784"/>
  <c r="Q28" i="784"/>
  <c r="R120" i="784"/>
  <c r="R116" i="784"/>
  <c r="R10" i="784"/>
  <c r="R9" i="784"/>
  <c r="Q29" i="784"/>
  <c r="S8" i="784"/>
  <c r="R122" i="784"/>
  <c r="Q31" i="784"/>
  <c r="R7" i="784"/>
  <c r="R15" i="784" s="1"/>
  <c r="Q32" i="784" l="1"/>
  <c r="P36" i="784"/>
  <c r="S35" i="784"/>
  <c r="S11" i="784"/>
  <c r="S14" i="784"/>
  <c r="T1" i="784"/>
  <c r="T13" i="784"/>
  <c r="S116" i="784"/>
  <c r="T117" i="784"/>
  <c r="S93" i="784"/>
  <c r="R109" i="784"/>
  <c r="R93" i="784"/>
  <c r="S89" i="784"/>
  <c r="S101" i="784"/>
  <c r="R124" i="784"/>
  <c r="R94" i="784"/>
  <c r="S109" i="784"/>
  <c r="R91" i="784"/>
  <c r="S95" i="784"/>
  <c r="R112" i="784"/>
  <c r="S117" i="784"/>
  <c r="T89" i="784"/>
  <c r="T110" i="784"/>
  <c r="T96" i="784"/>
  <c r="R30" i="784"/>
  <c r="R87" i="784"/>
  <c r="S110" i="784"/>
  <c r="R113" i="784"/>
  <c r="R34" i="784"/>
  <c r="S88" i="784"/>
  <c r="R29" i="784"/>
  <c r="S86" i="784"/>
  <c r="S10" i="784"/>
  <c r="S92" i="784"/>
  <c r="R89" i="784"/>
  <c r="S96" i="784"/>
  <c r="R33" i="784"/>
  <c r="S12" i="784"/>
  <c r="R110" i="784"/>
  <c r="R115" i="784"/>
  <c r="R100" i="784"/>
  <c r="S94" i="784"/>
  <c r="R123" i="784"/>
  <c r="S120" i="784"/>
  <c r="R108" i="784"/>
  <c r="R97" i="784"/>
  <c r="T12" i="784"/>
  <c r="S108" i="784"/>
  <c r="T88" i="784"/>
  <c r="S119" i="784"/>
  <c r="R96" i="784"/>
  <c r="R28" i="784"/>
  <c r="S91" i="784"/>
  <c r="R90" i="784"/>
  <c r="S123" i="784"/>
  <c r="R118" i="784"/>
  <c r="S87" i="784"/>
  <c r="T95" i="784"/>
  <c r="S118" i="784"/>
  <c r="T9" i="784"/>
  <c r="S100" i="784"/>
  <c r="R31" i="784"/>
  <c r="T109" i="784"/>
  <c r="S97" i="784"/>
  <c r="S90" i="784"/>
  <c r="S124" i="784"/>
  <c r="R119" i="784"/>
  <c r="S111" i="784"/>
  <c r="R99" i="784"/>
  <c r="S112" i="784"/>
  <c r="R101" i="784"/>
  <c r="S122" i="784"/>
  <c r="T118" i="784"/>
  <c r="S7" i="784"/>
  <c r="S15" i="784" s="1"/>
  <c r="R86" i="784"/>
  <c r="R32" i="784" l="1"/>
  <c r="Q36" i="784"/>
  <c r="T35" i="784"/>
  <c r="T11" i="784"/>
  <c r="T14" i="784"/>
  <c r="U1" i="784"/>
  <c r="R111" i="784"/>
  <c r="T87" i="784"/>
  <c r="T119" i="784"/>
  <c r="S114" i="784"/>
  <c r="U7" i="784"/>
  <c r="S99" i="784"/>
  <c r="T93" i="784"/>
  <c r="R88" i="784"/>
  <c r="T10" i="784"/>
  <c r="T92" i="784"/>
  <c r="T114" i="784"/>
  <c r="R92" i="784"/>
  <c r="U12" i="784"/>
  <c r="T122" i="784"/>
  <c r="T7" i="784"/>
  <c r="T8" i="784"/>
  <c r="T101" i="784"/>
  <c r="T90" i="784"/>
  <c r="T108" i="784"/>
  <c r="U8" i="784"/>
  <c r="U13" i="784"/>
  <c r="T124" i="784"/>
  <c r="S33" i="784"/>
  <c r="T113" i="784"/>
  <c r="S115" i="784"/>
  <c r="S29" i="784"/>
  <c r="U97" i="784"/>
  <c r="T86" i="784"/>
  <c r="S30" i="784"/>
  <c r="T123" i="784"/>
  <c r="T120" i="784"/>
  <c r="T91" i="784"/>
  <c r="T115" i="784"/>
  <c r="T99" i="784"/>
  <c r="S31" i="784"/>
  <c r="S28" i="784"/>
  <c r="U10" i="784"/>
  <c r="S113" i="784"/>
  <c r="T94" i="784"/>
  <c r="T100" i="784"/>
  <c r="T111" i="784"/>
  <c r="S34" i="784"/>
  <c r="R95" i="784"/>
  <c r="T97" i="784"/>
  <c r="T112" i="784"/>
  <c r="T116" i="784"/>
  <c r="T15" i="784" l="1"/>
  <c r="S32" i="784"/>
  <c r="R36" i="784"/>
  <c r="U35" i="784"/>
  <c r="U11" i="784"/>
  <c r="U14" i="784"/>
  <c r="V1" i="784"/>
  <c r="U124" i="784"/>
  <c r="U101" i="784"/>
  <c r="T33" i="784"/>
  <c r="U123" i="784"/>
  <c r="T34" i="784"/>
  <c r="U115" i="784"/>
  <c r="U96" i="784"/>
  <c r="U87" i="784"/>
  <c r="V9" i="784"/>
  <c r="U100" i="784"/>
  <c r="T30" i="784"/>
  <c r="U90" i="784"/>
  <c r="U94" i="784"/>
  <c r="U108" i="784"/>
  <c r="U92" i="784"/>
  <c r="U114" i="784"/>
  <c r="U89" i="784"/>
  <c r="T28" i="784"/>
  <c r="U120" i="784"/>
  <c r="U110" i="784"/>
  <c r="U112" i="784"/>
  <c r="V7" i="784"/>
  <c r="U116" i="784"/>
  <c r="U88" i="784"/>
  <c r="U109" i="784"/>
  <c r="T31" i="784"/>
  <c r="U91" i="784"/>
  <c r="V10" i="784"/>
  <c r="U111" i="784"/>
  <c r="U118" i="784"/>
  <c r="T29" i="784"/>
  <c r="U113" i="784"/>
  <c r="V8" i="784"/>
  <c r="U93" i="784"/>
  <c r="U86" i="784"/>
  <c r="V13" i="784"/>
  <c r="U117" i="784"/>
  <c r="U99" i="784"/>
  <c r="U9" i="784"/>
  <c r="U15" i="784" s="1"/>
  <c r="V12" i="784"/>
  <c r="U95" i="784"/>
  <c r="U122" i="784"/>
  <c r="U119" i="784"/>
  <c r="T32" i="784" l="1"/>
  <c r="S36" i="784"/>
  <c r="V35" i="784"/>
  <c r="V11" i="784"/>
  <c r="V14" i="784"/>
  <c r="W1" i="784"/>
  <c r="V101" i="784"/>
  <c r="V99" i="784"/>
  <c r="V92" i="784"/>
  <c r="V117" i="784"/>
  <c r="W87" i="784"/>
  <c r="V93" i="784"/>
  <c r="W117" i="784"/>
  <c r="W101" i="784"/>
  <c r="W12" i="784"/>
  <c r="V114" i="784"/>
  <c r="V88" i="784"/>
  <c r="W86" i="784"/>
  <c r="U30" i="784"/>
  <c r="V90" i="784"/>
  <c r="V91" i="784"/>
  <c r="W8" i="784"/>
  <c r="U34" i="784"/>
  <c r="W100" i="784"/>
  <c r="V119" i="784"/>
  <c r="V110" i="784"/>
  <c r="V86" i="784"/>
  <c r="V122" i="784"/>
  <c r="W7" i="784"/>
  <c r="V120" i="784"/>
  <c r="V113" i="784"/>
  <c r="V108" i="784"/>
  <c r="V96" i="784"/>
  <c r="V109" i="784"/>
  <c r="W119" i="784"/>
  <c r="U31" i="784"/>
  <c r="U29" i="784"/>
  <c r="V112" i="784"/>
  <c r="V95" i="784"/>
  <c r="V94" i="784"/>
  <c r="V87" i="784"/>
  <c r="W10" i="784"/>
  <c r="V97" i="784"/>
  <c r="V123" i="784"/>
  <c r="W13" i="784"/>
  <c r="V111" i="784"/>
  <c r="V124" i="784"/>
  <c r="V89" i="784"/>
  <c r="W91" i="784"/>
  <c r="U33" i="784"/>
  <c r="U28" i="784"/>
  <c r="W90" i="784"/>
  <c r="V100" i="784"/>
  <c r="V118" i="784"/>
  <c r="V115" i="784"/>
  <c r="V116" i="784"/>
  <c r="V15" i="784" l="1"/>
  <c r="U32" i="784"/>
  <c r="T36" i="784"/>
  <c r="W35" i="784"/>
  <c r="W11" i="784"/>
  <c r="W14" i="784"/>
  <c r="X1" i="784"/>
  <c r="V29" i="784"/>
  <c r="W88" i="784"/>
  <c r="V34" i="784"/>
  <c r="W122" i="784"/>
  <c r="W110" i="784"/>
  <c r="V28" i="784"/>
  <c r="W109" i="784"/>
  <c r="W118" i="784"/>
  <c r="W89" i="784"/>
  <c r="W93" i="784"/>
  <c r="W94" i="784"/>
  <c r="W9" i="784"/>
  <c r="W15" i="784" s="1"/>
  <c r="W92" i="784"/>
  <c r="W99" i="784"/>
  <c r="W124" i="784"/>
  <c r="W116" i="784"/>
  <c r="W120" i="784"/>
  <c r="W96" i="784"/>
  <c r="V33" i="784"/>
  <c r="V31" i="784"/>
  <c r="X9" i="784"/>
  <c r="X113" i="784"/>
  <c r="W123" i="784"/>
  <c r="X12" i="784"/>
  <c r="V30" i="784"/>
  <c r="W113" i="784"/>
  <c r="W115" i="784"/>
  <c r="W111" i="784"/>
  <c r="W112" i="784"/>
  <c r="W114" i="784"/>
  <c r="W108" i="784"/>
  <c r="W95" i="784"/>
  <c r="W97" i="784"/>
  <c r="V32" i="784" l="1"/>
  <c r="U36" i="784"/>
  <c r="X35" i="784"/>
  <c r="X11" i="784"/>
  <c r="X14" i="784"/>
  <c r="Y1" i="784"/>
  <c r="X112" i="784"/>
  <c r="X124" i="784"/>
  <c r="Y91" i="784"/>
  <c r="X99" i="784"/>
  <c r="X123" i="784"/>
  <c r="W30" i="784"/>
  <c r="X122" i="784"/>
  <c r="Y100" i="784"/>
  <c r="X111" i="784"/>
  <c r="X92" i="784"/>
  <c r="X120" i="784"/>
  <c r="W29" i="784"/>
  <c r="Y89" i="784"/>
  <c r="X95" i="784"/>
  <c r="Y101" i="784"/>
  <c r="W34" i="784"/>
  <c r="X94" i="784"/>
  <c r="X96" i="784"/>
  <c r="X115" i="784"/>
  <c r="X97" i="784"/>
  <c r="W31" i="784"/>
  <c r="X118" i="784"/>
  <c r="Y108" i="784"/>
  <c r="X117" i="784"/>
  <c r="X108" i="784"/>
  <c r="W28" i="784"/>
  <c r="W33" i="784"/>
  <c r="X88" i="784"/>
  <c r="Y93" i="784"/>
  <c r="X10" i="784"/>
  <c r="X100" i="784"/>
  <c r="Y8" i="784"/>
  <c r="X8" i="784"/>
  <c r="X91" i="784"/>
  <c r="X109" i="784"/>
  <c r="X114" i="784"/>
  <c r="X119" i="784"/>
  <c r="X13" i="784"/>
  <c r="X86" i="784"/>
  <c r="X110" i="784"/>
  <c r="X90" i="784"/>
  <c r="X7" i="784"/>
  <c r="X15" i="784" s="1"/>
  <c r="X89" i="784"/>
  <c r="X116" i="784"/>
  <c r="Y9" i="784"/>
  <c r="X93" i="784"/>
  <c r="W32" i="784" l="1"/>
  <c r="V36" i="784"/>
  <c r="Y35" i="784"/>
  <c r="Y11" i="784"/>
  <c r="Y14" i="784"/>
  <c r="Z1" i="784"/>
  <c r="X87" i="784"/>
  <c r="Z112" i="784"/>
  <c r="Y99" i="784"/>
  <c r="Y114" i="784"/>
  <c r="Y115" i="784"/>
  <c r="X28" i="784"/>
  <c r="Y90" i="784"/>
  <c r="X30" i="784"/>
  <c r="Y109" i="784"/>
  <c r="Y12" i="784"/>
  <c r="Y123" i="784"/>
  <c r="Y7" i="784"/>
  <c r="Y118" i="784"/>
  <c r="Z13" i="784"/>
  <c r="Z9" i="784"/>
  <c r="X34" i="784"/>
  <c r="Y96" i="784"/>
  <c r="Y113" i="784"/>
  <c r="X101" i="784"/>
  <c r="Y117" i="784"/>
  <c r="Y120" i="784"/>
  <c r="Y88" i="784"/>
  <c r="Y122" i="784"/>
  <c r="Y86" i="784"/>
  <c r="Y110" i="784"/>
  <c r="Y112" i="784"/>
  <c r="Y111" i="784"/>
  <c r="Y92" i="784"/>
  <c r="Y124" i="784"/>
  <c r="Z12" i="784"/>
  <c r="Y94" i="784"/>
  <c r="Y13" i="784"/>
  <c r="Y95" i="784"/>
  <c r="Y97" i="784"/>
  <c r="Y116" i="784"/>
  <c r="Z8" i="784"/>
  <c r="Z7" i="784"/>
  <c r="X29" i="784"/>
  <c r="Y119" i="784"/>
  <c r="Y10" i="784"/>
  <c r="X33" i="784"/>
  <c r="X31" i="784"/>
  <c r="Y87" i="784"/>
  <c r="Z10" i="784"/>
  <c r="Y15" i="784" l="1"/>
  <c r="X32" i="784"/>
  <c r="W36" i="784"/>
  <c r="Z35" i="784"/>
  <c r="Z11" i="784"/>
  <c r="Z14" i="784"/>
  <c r="AA1" i="784"/>
  <c r="Y30" i="784"/>
  <c r="Z88" i="784"/>
  <c r="AA101" i="784"/>
  <c r="AA87" i="784"/>
  <c r="AA94" i="784"/>
  <c r="AA99" i="784"/>
  <c r="AA88" i="784"/>
  <c r="Z90" i="784"/>
  <c r="Y31" i="784"/>
  <c r="Y28" i="784"/>
  <c r="Z93" i="784"/>
  <c r="Z116" i="784"/>
  <c r="Z119" i="784"/>
  <c r="Z114" i="784"/>
  <c r="Y34" i="784"/>
  <c r="Z120" i="784"/>
  <c r="AA86" i="784"/>
  <c r="Z87" i="784"/>
  <c r="AA10" i="784"/>
  <c r="Z113" i="784"/>
  <c r="AA12" i="784"/>
  <c r="Z91" i="784"/>
  <c r="Z122" i="784"/>
  <c r="Z111" i="784"/>
  <c r="AA100" i="784"/>
  <c r="AA8" i="784"/>
  <c r="Z94" i="784"/>
  <c r="Z109" i="784"/>
  <c r="Z101" i="784"/>
  <c r="Z108" i="784"/>
  <c r="Z89" i="784"/>
  <c r="AA7" i="784"/>
  <c r="Z96" i="784"/>
  <c r="Z97" i="784"/>
  <c r="AA111" i="784"/>
  <c r="AA97" i="784"/>
  <c r="Y33" i="784"/>
  <c r="AA108" i="784"/>
  <c r="AA90" i="784"/>
  <c r="Z92" i="784"/>
  <c r="Z117" i="784"/>
  <c r="Z123" i="784"/>
  <c r="AA113" i="784"/>
  <c r="AA118" i="784"/>
  <c r="AA92" i="784"/>
  <c r="Z95" i="784"/>
  <c r="AA9" i="784"/>
  <c r="AA117" i="784"/>
  <c r="Z100" i="784"/>
  <c r="Z86" i="784"/>
  <c r="AA115" i="784"/>
  <c r="Z110" i="784"/>
  <c r="AA124" i="784"/>
  <c r="Z124" i="784"/>
  <c r="AA93" i="784"/>
  <c r="AA13" i="784"/>
  <c r="AA122" i="784"/>
  <c r="Z115" i="784"/>
  <c r="Z118" i="784"/>
  <c r="Y29" i="784"/>
  <c r="Z15" i="784" l="1"/>
  <c r="Y32" i="784"/>
  <c r="X36" i="784"/>
  <c r="AA35" i="784"/>
  <c r="AA11" i="784"/>
  <c r="AA14" i="784"/>
  <c r="AB1" i="784"/>
  <c r="AA116" i="784"/>
  <c r="AB8" i="784"/>
  <c r="AB13" i="784"/>
  <c r="AB117" i="784"/>
  <c r="AB7" i="784"/>
  <c r="Z30" i="784"/>
  <c r="AB112" i="784"/>
  <c r="AB122" i="784"/>
  <c r="Z99" i="784"/>
  <c r="AA123" i="784"/>
  <c r="Z31" i="784"/>
  <c r="AB87" i="784"/>
  <c r="AB113" i="784"/>
  <c r="AB94" i="784"/>
  <c r="AA96" i="784"/>
  <c r="AB86" i="784"/>
  <c r="AB101" i="784"/>
  <c r="AA91" i="784"/>
  <c r="AB111" i="784"/>
  <c r="AB116" i="784"/>
  <c r="AB110" i="784"/>
  <c r="Z33" i="784"/>
  <c r="AB12" i="784"/>
  <c r="AB93" i="784"/>
  <c r="AA95" i="784"/>
  <c r="AB118" i="784"/>
  <c r="AB114" i="784"/>
  <c r="Z34" i="784"/>
  <c r="AA114" i="784"/>
  <c r="AA112" i="784"/>
  <c r="AB90" i="784"/>
  <c r="AA120" i="784"/>
  <c r="AA89" i="784"/>
  <c r="Z29" i="784"/>
  <c r="AB119" i="784"/>
  <c r="AB109" i="784"/>
  <c r="Z28" i="784"/>
  <c r="AA15" i="784" l="1"/>
  <c r="Z32" i="784"/>
  <c r="Y36" i="784"/>
  <c r="AB35" i="784"/>
  <c r="AB11" i="784"/>
  <c r="AB14" i="784"/>
  <c r="AC1" i="784"/>
  <c r="AB115" i="784"/>
  <c r="AB96" i="784"/>
  <c r="AB95" i="784"/>
  <c r="AB88" i="784"/>
  <c r="AB92" i="784"/>
  <c r="AB89" i="784"/>
  <c r="AA34" i="784"/>
  <c r="AB124" i="784"/>
  <c r="AA109" i="784"/>
  <c r="AB99" i="784"/>
  <c r="AC9" i="784"/>
  <c r="AB123" i="784"/>
  <c r="AA33" i="784"/>
  <c r="AA29" i="784"/>
  <c r="AB91" i="784"/>
  <c r="AA30" i="784"/>
  <c r="AA31" i="784"/>
  <c r="AB10" i="784"/>
  <c r="AA110" i="784"/>
  <c r="AB100" i="784"/>
  <c r="AB9" i="784"/>
  <c r="AB15" i="784" s="1"/>
  <c r="AC8" i="784"/>
  <c r="AB108" i="784"/>
  <c r="AA119" i="784"/>
  <c r="AA28" i="784"/>
  <c r="AB120" i="784"/>
  <c r="AA32" i="784" l="1"/>
  <c r="Z36" i="784"/>
  <c r="AC35" i="784"/>
  <c r="AC11" i="784"/>
  <c r="AC14" i="784"/>
  <c r="AD1" i="784"/>
  <c r="AD10" i="784"/>
  <c r="AC92" i="784"/>
  <c r="AC111" i="784"/>
  <c r="AC13" i="784"/>
  <c r="AD110" i="784"/>
  <c r="AC116" i="784"/>
  <c r="AD116" i="784"/>
  <c r="AC118" i="784"/>
  <c r="AC88" i="784"/>
  <c r="AC113" i="784"/>
  <c r="AC112" i="784"/>
  <c r="AD87" i="784"/>
  <c r="AC108" i="784"/>
  <c r="AD112" i="784"/>
  <c r="AC91" i="784"/>
  <c r="AC95" i="784"/>
  <c r="AC10" i="784"/>
  <c r="AD124" i="784"/>
  <c r="AC89" i="784"/>
  <c r="AC122" i="784"/>
  <c r="AC115" i="784"/>
  <c r="AC124" i="784"/>
  <c r="AC119" i="784"/>
  <c r="AB33" i="784"/>
  <c r="AB34" i="784"/>
  <c r="AD97" i="784"/>
  <c r="AC7" i="784"/>
  <c r="AC117" i="784"/>
  <c r="AD8" i="784"/>
  <c r="AB29" i="784"/>
  <c r="AC120" i="784"/>
  <c r="AC100" i="784"/>
  <c r="AC101" i="784"/>
  <c r="AC123" i="784"/>
  <c r="AD86" i="784"/>
  <c r="AC114" i="784"/>
  <c r="AC86" i="784"/>
  <c r="AB30" i="784"/>
  <c r="AC99" i="784"/>
  <c r="AD108" i="784"/>
  <c r="AC90" i="784"/>
  <c r="AC110" i="784"/>
  <c r="AC109" i="784"/>
  <c r="AC12" i="784"/>
  <c r="AB28" i="784"/>
  <c r="AB31" i="784"/>
  <c r="AC93" i="784"/>
  <c r="AB97" i="784"/>
  <c r="AC15" i="784" l="1"/>
  <c r="AB32" i="784"/>
  <c r="AA36" i="784"/>
  <c r="AD35" i="784"/>
  <c r="AD11" i="784"/>
  <c r="AD14" i="784"/>
  <c r="AE1" i="784"/>
  <c r="AD117" i="784"/>
  <c r="AD96" i="784"/>
  <c r="AE7" i="784"/>
  <c r="AE91" i="784"/>
  <c r="AD109" i="784"/>
  <c r="AD100" i="784"/>
  <c r="AC30" i="784"/>
  <c r="AD118" i="784"/>
  <c r="AE13" i="784"/>
  <c r="AD95" i="784"/>
  <c r="AC97" i="784"/>
  <c r="AD119" i="784"/>
  <c r="AD9" i="784"/>
  <c r="AD111" i="784"/>
  <c r="AD88" i="784"/>
  <c r="AD13" i="784"/>
  <c r="AD115" i="784"/>
  <c r="AC96" i="784"/>
  <c r="AD93" i="784"/>
  <c r="AD120" i="784"/>
  <c r="AE112" i="784"/>
  <c r="AC94" i="784"/>
  <c r="AD90" i="784"/>
  <c r="AE12" i="784"/>
  <c r="AC87" i="784"/>
  <c r="AD89" i="784"/>
  <c r="AD92" i="784"/>
  <c r="AD7" i="784"/>
  <c r="AD101" i="784"/>
  <c r="AC29" i="784"/>
  <c r="AC31" i="784"/>
  <c r="AD122" i="784"/>
  <c r="AD91" i="784"/>
  <c r="AD99" i="784"/>
  <c r="AE115" i="784"/>
  <c r="AD123" i="784"/>
  <c r="AC33" i="784"/>
  <c r="AD113" i="784"/>
  <c r="AD114" i="784"/>
  <c r="AC28" i="784"/>
  <c r="AD12" i="784"/>
  <c r="AC34" i="784"/>
  <c r="AD94" i="784"/>
  <c r="AD15" i="784" l="1"/>
  <c r="AC32" i="784"/>
  <c r="AB36" i="784"/>
  <c r="AE35" i="784"/>
  <c r="AE11" i="784"/>
  <c r="AE14" i="784"/>
  <c r="AF1" i="784"/>
  <c r="AE101" i="784"/>
  <c r="AE110" i="784"/>
  <c r="AD29" i="784"/>
  <c r="AE114" i="784"/>
  <c r="AE9" i="784"/>
  <c r="AE8" i="784"/>
  <c r="AE109" i="784"/>
  <c r="AE117" i="784"/>
  <c r="AE124" i="784"/>
  <c r="AD31" i="784"/>
  <c r="AF8" i="784"/>
  <c r="AE92" i="784"/>
  <c r="AE123" i="784"/>
  <c r="AE87" i="784"/>
  <c r="AE94" i="784"/>
  <c r="AD33" i="784"/>
  <c r="AE108" i="784"/>
  <c r="AD34" i="784"/>
  <c r="AE113" i="784"/>
  <c r="AE93" i="784"/>
  <c r="AE97" i="784"/>
  <c r="AE95" i="784"/>
  <c r="AE10" i="784"/>
  <c r="AD30" i="784"/>
  <c r="AE118" i="784"/>
  <c r="AE120" i="784"/>
  <c r="AE122" i="784"/>
  <c r="AE89" i="784"/>
  <c r="AE90" i="784"/>
  <c r="AD28" i="784"/>
  <c r="AF9" i="784"/>
  <c r="AE119" i="784"/>
  <c r="AE88" i="784"/>
  <c r="AE99" i="784"/>
  <c r="AE100" i="784"/>
  <c r="AE15" i="784" l="1"/>
  <c r="AD32" i="784"/>
  <c r="AC36" i="784"/>
  <c r="AF35" i="784"/>
  <c r="AF11" i="784"/>
  <c r="AF14" i="784"/>
  <c r="AG1" i="784"/>
  <c r="AF116" i="784"/>
  <c r="AF12" i="784"/>
  <c r="AF114" i="784"/>
  <c r="AE33" i="784"/>
  <c r="AF110" i="784"/>
  <c r="AF86" i="784"/>
  <c r="AF120" i="784"/>
  <c r="AF112" i="784"/>
  <c r="AE31" i="784"/>
  <c r="AF7" i="784"/>
  <c r="AF13" i="784"/>
  <c r="AE29" i="784"/>
  <c r="AF108" i="784"/>
  <c r="AF113" i="784"/>
  <c r="AF87" i="784"/>
  <c r="AF95" i="784"/>
  <c r="AG13" i="784"/>
  <c r="AF88" i="784"/>
  <c r="AF93" i="784"/>
  <c r="AE96" i="784"/>
  <c r="AF100" i="784"/>
  <c r="AF115" i="784"/>
  <c r="AE111" i="784"/>
  <c r="AF91" i="784"/>
  <c r="AE28" i="784"/>
  <c r="AE86" i="784"/>
  <c r="AG8" i="784"/>
  <c r="AF10" i="784"/>
  <c r="AF92" i="784"/>
  <c r="AF99" i="784"/>
  <c r="AG12" i="784"/>
  <c r="AF119" i="784"/>
  <c r="AF89" i="784"/>
  <c r="AF124" i="784"/>
  <c r="AF101" i="784"/>
  <c r="AF123" i="784"/>
  <c r="AF118" i="784"/>
  <c r="AG9" i="784"/>
  <c r="AF117" i="784"/>
  <c r="AF94" i="784"/>
  <c r="AF96" i="784"/>
  <c r="AF109" i="784"/>
  <c r="AE30" i="784"/>
  <c r="AE34" i="784"/>
  <c r="AF97" i="784"/>
  <c r="AF90" i="784"/>
  <c r="AE116" i="784"/>
  <c r="AF15" i="784" l="1"/>
  <c r="AE32" i="784"/>
  <c r="AD36" i="784"/>
  <c r="AG35" i="784"/>
  <c r="AG11" i="784"/>
  <c r="AG14" i="784"/>
  <c r="AG123" i="784"/>
  <c r="AG108" i="784"/>
  <c r="AG124" i="784"/>
  <c r="AG10" i="784"/>
  <c r="AG116" i="784"/>
  <c r="AG87" i="784"/>
  <c r="AG101" i="784"/>
  <c r="AG100" i="784"/>
  <c r="AG89" i="784"/>
  <c r="AG7" i="784"/>
  <c r="AG15" i="784" s="1"/>
  <c r="AF30" i="784"/>
  <c r="AG86" i="784"/>
  <c r="AG94" i="784"/>
  <c r="AF111" i="784"/>
  <c r="AG97" i="784"/>
  <c r="AG93" i="784"/>
  <c r="AG112" i="784"/>
  <c r="AF34" i="784"/>
  <c r="AF33" i="784"/>
  <c r="AG117" i="784"/>
  <c r="AF31" i="784"/>
  <c r="AG115" i="784"/>
  <c r="AG95" i="784"/>
  <c r="AG96" i="784"/>
  <c r="AG92" i="784"/>
  <c r="AF122" i="784"/>
  <c r="AG122" i="784"/>
  <c r="AG109" i="784"/>
  <c r="AG111" i="784"/>
  <c r="AF28" i="784"/>
  <c r="AF29" i="784"/>
  <c r="AG119" i="784"/>
  <c r="AG110" i="784"/>
  <c r="AG120" i="784"/>
  <c r="AG90" i="784"/>
  <c r="AG88" i="784"/>
  <c r="AG113" i="784"/>
  <c r="AG114" i="784"/>
  <c r="AG99" i="784"/>
  <c r="AG91" i="784"/>
  <c r="AG118" i="784"/>
  <c r="AF32" i="784" l="1"/>
  <c r="AE36" i="784"/>
  <c r="AG30" i="784"/>
  <c r="AG33" i="784"/>
  <c r="AG31" i="784"/>
  <c r="AG29" i="784"/>
  <c r="AG34" i="784"/>
  <c r="AG28" i="784"/>
  <c r="AG32" i="784" l="1"/>
  <c r="AG36" i="784" s="1"/>
  <c r="AF36" i="784"/>
</calcChain>
</file>

<file path=xl/sharedStrings.xml><?xml version="1.0" encoding="utf-8"?>
<sst xmlns="http://schemas.openxmlformats.org/spreadsheetml/2006/main" count="15530" uniqueCount="274">
  <si>
    <t>Change log</t>
  </si>
  <si>
    <t>Black Coal</t>
  </si>
  <si>
    <t>Hydro</t>
  </si>
  <si>
    <t>OCGT</t>
  </si>
  <si>
    <t>OCGT / Diesel</t>
  </si>
  <si>
    <t>DSP</t>
  </si>
  <si>
    <t>USE / DSP</t>
  </si>
  <si>
    <t>CCGT</t>
  </si>
  <si>
    <t>Solar PV</t>
  </si>
  <si>
    <t>Wind</t>
  </si>
  <si>
    <t>Solar</t>
  </si>
  <si>
    <t>Brown Coal</t>
  </si>
  <si>
    <t>Gas - Steam</t>
  </si>
  <si>
    <t>USE</t>
  </si>
  <si>
    <t>Transmission</t>
  </si>
  <si>
    <t>VPP</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</si>
  <si>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</si>
  <si>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</si>
  <si>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</si>
  <si>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</si>
  <si>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</si>
  <si>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</si>
  <si>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</si>
  <si>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</si>
  <si>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</si>
  <si>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</si>
  <si>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</si>
  <si>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</si>
  <si>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</si>
  <si>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</si>
  <si>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</si>
  <si>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</si>
  <si>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</si>
  <si>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</si>
  <si>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</si>
  <si>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</si>
  <si>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</si>
  <si>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</si>
  <si>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</si>
  <si>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</si>
  <si>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</si>
  <si>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</si>
  <si>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</si>
  <si>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</si>
  <si>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</si>
  <si>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</si>
  <si>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</si>
  <si>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</si>
  <si>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</si>
  <si>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</si>
  <si>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</si>
  <si>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</si>
  <si>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</si>
  <si>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</si>
  <si>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</si>
  <si>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</si>
  <si>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</si>
  <si>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</si>
  <si>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</si>
  <si>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</si>
  <si>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</si>
  <si>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</si>
  <si>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</si>
  <si>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</si>
  <si>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</si>
  <si>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</si>
  <si>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</si>
  <si>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</si>
  <si>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</si>
  <si>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</si>
  <si>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</si>
  <si>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</si>
  <si>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</si>
  <si>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</si>
  <si>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</si>
  <si>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</si>
  <si>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</si>
  <si>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</si>
  <si>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</si>
  <si>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</si>
  <si>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</si>
  <si>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</si>
  <si>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</si>
  <si>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</si>
  <si>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</si>
  <si>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</si>
  <si>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</si>
  <si>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</si>
  <si>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</si>
  <si>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</si>
  <si>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</si>
  <si>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</si>
  <si>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</si>
  <si>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</si>
  <si>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</si>
  <si>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</si>
  <si>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</si>
  <si>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</si>
  <si>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</si>
  <si>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</si>
  <si>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</si>
  <si>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</si>
  <si>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</si>
  <si>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</si>
  <si>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</si>
  <si>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</si>
  <si>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</si>
  <si>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</si>
  <si>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</si>
  <si>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</si>
  <si>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</si>
  <si>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</si>
  <si>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</si>
  <si>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</si>
  <si>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</si>
  <si>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</si>
  <si>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</si>
  <si>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</si>
  <si>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</si>
  <si>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</si>
  <si>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</si>
  <si>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</si>
  <si>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</si>
  <si>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</si>
  <si>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</si>
  <si>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</si>
  <si>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</si>
  <si>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</si>
  <si>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</si>
  <si>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</si>
  <si>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</si>
  <si>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</si>
  <si>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</si>
  <si>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</si>
  <si>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</si>
  <si>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</si>
  <si>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</si>
  <si>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</si>
  <si>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</si>
  <si>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</si>
  <si>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</si>
  <si>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</si>
  <si>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</si>
  <si>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</si>
  <si>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</si>
  <si>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</si>
  <si>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</si>
  <si>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</si>
  <si>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</si>
  <si>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</si>
  <si>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</si>
  <si>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</si>
  <si>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</si>
  <si>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</si>
  <si>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</si>
  <si>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</si>
  <si>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</si>
  <si>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</si>
  <si>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</si>
  <si>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</si>
  <si>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</si>
  <si>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</si>
  <si>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</si>
  <si>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</si>
  <si>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</si>
  <si>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</si>
  <si>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</si>
  <si>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</si>
  <si>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</si>
  <si>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</si>
  <si>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</si>
  <si>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</si>
  <si>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</si>
  <si>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</si>
  <si>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</si>
  <si>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</si>
  <si>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</si>
  <si>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</si>
  <si>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</si>
  <si>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</si>
  <si>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</si>
  <si>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</si>
  <si>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</si>
  <si>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</si>
  <si>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</si>
  <si>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</si>
  <si>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</si>
  <si>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</si>
  <si>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</si>
  <si>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</si>
  <si>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</si>
  <si>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</si>
  <si>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</si>
  <si>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</si>
  <si>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</si>
  <si>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Grid Battery Pump</t>
  </si>
  <si>
    <t>Explicitly modelled load</t>
  </si>
  <si>
    <t>Total annual market benefits</t>
  </si>
  <si>
    <t>Annual capacity factor by technology - BaseCase,  Step Change Scenario</t>
  </si>
  <si>
    <t>Annual sent-out generation by technology (GWh) - BaseCase, Step Change Scenario</t>
  </si>
  <si>
    <t>Installed capacity by technology (MW) - BaseCase, Step Change Scenario</t>
  </si>
  <si>
    <t>Annual sent-out generation by REZ (GWh) - BaseCase, Step Change Scenario</t>
  </si>
  <si>
    <t>Installed capacity by REZ (MW) - BaseCase, Step Change Scenario</t>
  </si>
  <si>
    <t>VOM cost by technology ($000s) - BaseCase, Step Change Scenario</t>
  </si>
  <si>
    <t>FOM cost by technology ($000s) - BaseCase, Step Change Scenario</t>
  </si>
  <si>
    <t>Fuel cost by technology ($000s) - BaseCase, Step Change Scenario</t>
  </si>
  <si>
    <t>New generation build cost (CAPEX) by technology ($000s) - BaseCase, Step Change Scenario</t>
  </si>
  <si>
    <t>Rehabilition cost by technology ($000s) - BaseCase, Step Change Scenario</t>
  </si>
  <si>
    <t>REZ transmission expansion cost by region ($000s) - BaseCase, Step Change Scenario</t>
  </si>
  <si>
    <t>BaseCase</t>
  </si>
  <si>
    <t>Pumped hydro energy storage</t>
  </si>
  <si>
    <t>Emissions</t>
  </si>
  <si>
    <t>NEM Emissions cost ($000s) - BaseCase, Step Change Scenario</t>
  </si>
  <si>
    <t>Emissions from explicitly modelled generation</t>
  </si>
  <si>
    <t>USE / DSP cost by region ($000s) - BaseCase, Step Change Scenario</t>
  </si>
  <si>
    <t>ML2</t>
  </si>
  <si>
    <t>Annual capacity factor by technology - ML1,  Step Change Scenario</t>
  </si>
  <si>
    <t>Annual sent-out generation by technology (GWh) - ML1, Step Change Scenario</t>
  </si>
  <si>
    <t>Installed capacity by technology (MW) - ML1, Step Change Scenario</t>
  </si>
  <si>
    <t>VOM cost by technology ($000s) - ML1, Step Change Scenario</t>
  </si>
  <si>
    <t>FOM cost by technology ($000s) - ML1, Step Change Scenario</t>
  </si>
  <si>
    <t>Fuel cost by technology ($000s) - ML1, Step Change Scenario</t>
  </si>
  <si>
    <t>New generation build cost (CAPEX) by technology ($000s) - ML1, Step Change Scenario</t>
  </si>
  <si>
    <t>Rehabilition cost by technology ($000s) - ML1, Step Change Scenario</t>
  </si>
  <si>
    <t>REZ transmission expansion cost by region ($000s) - ML1, Step Change Scenario</t>
  </si>
  <si>
    <t>USE / DSP cost by region ($000s) - ML1, Step Change Scenario</t>
  </si>
  <si>
    <t>Installed capacity by REZ (MW) - ML1, Step Change Scenario</t>
  </si>
  <si>
    <t>Annual sent-out generation by REZ (GWh) - ML1, Step Change Scenario</t>
  </si>
  <si>
    <t>Annual capacity factor by technology - ML2,  Step Change Scenario</t>
  </si>
  <si>
    <t>Annual sent-out generation by technology (GWh) - ML2, Step Change Scenario</t>
  </si>
  <si>
    <t>Installed capacity by technology (MW) - ML2, Step Change Scenario</t>
  </si>
  <si>
    <t>VOM cost by technology ($000s) - ML2, Step Change Scenario</t>
  </si>
  <si>
    <t>FOM cost by technology ($000s) - ML2, Step Change Scenario</t>
  </si>
  <si>
    <t>Fuel cost by technology ($000s) - ML2, Step Change Scenario</t>
  </si>
  <si>
    <t>New generation build cost (CAPEX) by technology ($000s) - ML2, Step Change Scenario</t>
  </si>
  <si>
    <t>Rehabilition cost by technology ($000s) - ML2, Step Change Scenario</t>
  </si>
  <si>
    <t>REZ transmission expansion cost by region ($000s) - ML2, Step Change Scenario</t>
  </si>
  <si>
    <t>USE / DSP cost by region ($000s) - ML2, Step Change Scenario</t>
  </si>
  <si>
    <t>Installed capacity by REZ (MW) - ML2, Step Change Scenario</t>
  </si>
  <si>
    <t>Annual sent-out generation by REZ (GWh) - ML2, Step Change Scenario</t>
  </si>
  <si>
    <t>2050-51</t>
  </si>
  <si>
    <t>Real June 2024 dollars discounted to 1 July 2025</t>
  </si>
  <si>
    <t>Real June 2024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</si>
  <si>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2024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</si>
  <si>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NEM Emissions cost ($000s) - ML1, Step Change Scenario</t>
  </si>
  <si>
    <t>Marinus Link market modelling outcomes</t>
  </si>
  <si>
    <t>Marinus Link Pty Ltd</t>
  </si>
  <si>
    <t>Marinus Link market modelling outcomes - Step Change scenario</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</si>
  <si>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</si>
  <si>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</si>
  <si>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</si>
  <si>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</si>
  <si>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</si>
  <si>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</si>
  <si>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t>
  </si>
  <si>
    <t>Step Change scenario</t>
  </si>
  <si>
    <t>Real June 2024 dollars ($m) discounted to 1 July 2025</t>
  </si>
  <si>
    <t>SyncCon cost by region ($000s) - BaseCase, Step Change Scenario</t>
  </si>
  <si>
    <t>SyncCon</t>
  </si>
  <si>
    <t>Real June 2024 dollars discounted to 1 July 2025. SyncCon is only explicitly modelled in Tasmania, mainland NEM regions have SyncCon costs built into new entrant costs.</t>
  </si>
  <si>
    <t>SyncCon cost by region ($000s) - ML1, Step Change Scenario</t>
  </si>
  <si>
    <t>SyncCon cost by region ($000s) - ML2, Step Change Scenario</t>
  </si>
  <si>
    <t>NEM discounted emissions benefits by year (cumulative)</t>
  </si>
  <si>
    <t xml:space="preserve">Non-scheduled generation including Distributed PV is not shown. </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</si>
  <si>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</si>
  <si>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</si>
  <si>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Virtual power plants, including Electric Vehicle Vehicle to Grid (EVV2G)</t>
  </si>
  <si>
    <t>Notes: All dollars are June 2024 (real)</t>
  </si>
  <si>
    <t>2. ML1 is the case with commissioning of Marinus Link Stage 1 only, on 1 January 2030.</t>
  </si>
  <si>
    <t>Capacity calculated on 1 July. In early study years some wind and solar projects enter later in the financial year and are therefore reflected in the following financial year's capacity.</t>
  </si>
  <si>
    <t>Real June 2024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</si>
  <si>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 xml:space="preserve">Capacity calculated on 1 July. In early study years some wind and solar projects enter later in the financial year and are therefore reflected in the following financial year's capacity. </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</si>
  <si>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The results of EY’s work, including the assumptions and qualifications made in preparing the workbook (“Workbook”), are set out in EY’s report dated 10 July 2025 ("Report").  The Workbook and Report should be read in conjunction with each other (in particular this Workbook must always be read in conjunction with the Report)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24 June 2025. No further work has been undertaken by EY since the date of the Workbook to update it. Therefore, our Workbook does not take account of events or circumstances arising after 24 June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</si>
  <si>
    <t>Fixed results presentation issues - offsetting of VPP numbers and TAS hydro capacity showing uplift after Marinus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</si>
</sst>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64">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8"/>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sz val="12"/>
      <name val="EYInterstate Light"/>
    </font>
    <font>
      <b/>
      <sz val="11"/>
      <name val="EYInterstate Light"/>
    </font>
    <font>
      <b/>
      <sz val="16"/>
      <name val="Times New Roman"/>
      <family val="1"/>
    </font>
    <font>
      <b/>
      <sz val="12"/>
      <name val="Times New Roman"/>
      <family val="1"/>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1"/>
      <color rgb="FFFFE600"/>
      <name val="Calibri"/>
      <family val="2"/>
      <scheme val="minor"/>
    </font>
    <font>
      <sz val="18"/>
      <color theme="0"/>
      <name val="EYInterstate"/>
    </font>
    <font>
      <sz val="16"/>
      <color theme="0"/>
      <name val="EYInterstate"/>
    </font>
    <font>
      <sz val="14"/>
      <color theme="0"/>
      <name val="EYInterstate"/>
    </font>
    <font>
      <b/>
      <sz val="14"/>
      <color theme="0"/>
      <name val="EYInterstate"/>
    </font>
    <font>
      <b/>
      <sz val="16"/>
      <color theme="0"/>
      <name val="EYInterstate"/>
    </font>
    <font>
      <sz val="10"/>
      <name val="EYInterstate Light"/>
    </font>
    <font>
      <b/>
      <sz val="18"/>
      <color theme="1"/>
      <name val="EYInterstate"/>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8">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cellStyleXfs>
  <cellXfs count="83">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0" fontId="5" fillId="8" borderId="0" xfId="0" applyFont="1" applyFill="1"/>
    <xf numFmtId="172" fontId="40" fillId="0" borderId="0" xfId="0" applyNumberFormat="1" applyFont="1" applyAlignment="1">
      <alignment horizontal="left"/>
    </xf>
    <xf numFmtId="174" fontId="46" fillId="0" borderId="0" xfId="0" applyNumberFormat="1" applyFont="1"/>
    <xf numFmtId="0" fontId="0" fillId="0" borderId="0" xfId="0" applyAlignment="1">
      <alignment vertical="center"/>
    </xf>
    <xf numFmtId="172" fontId="40" fillId="0" borderId="0" xfId="0" applyNumberFormat="1" applyFont="1" applyAlignment="1">
      <alignment vertical="center"/>
    </xf>
    <xf numFmtId="172" fontId="43" fillId="0" borderId="0" xfId="0" applyNumberFormat="1" applyFont="1" applyAlignment="1">
      <alignment horizontal="right"/>
    </xf>
    <xf numFmtId="0" fontId="48" fillId="0" borderId="0" xfId="0" applyFont="1"/>
    <xf numFmtId="172" fontId="44" fillId="0" borderId="0" xfId="0" applyNumberFormat="1" applyFont="1"/>
    <xf numFmtId="0" fontId="40" fillId="0" borderId="0" xfId="0" applyFont="1"/>
    <xf numFmtId="174" fontId="50" fillId="0" borderId="0" xfId="0" applyNumberFormat="1" applyFont="1"/>
    <xf numFmtId="0" fontId="45" fillId="0" borderId="0" xfId="0" applyFont="1" applyAlignment="1">
      <alignment vertical="center" wrapText="1"/>
    </xf>
    <xf numFmtId="173" fontId="0" fillId="0" borderId="0" xfId="0" applyNumberFormat="1" applyAlignment="1">
      <alignment horizontal="right"/>
    </xf>
    <xf numFmtId="0" fontId="42" fillId="0" borderId="0" xfId="0" applyFont="1"/>
    <xf numFmtId="172" fontId="40" fillId="0" borderId="0" xfId="0" applyNumberFormat="1" applyFont="1" applyAlignment="1">
      <alignment horizontal="center" vertical="center"/>
    </xf>
    <xf numFmtId="0" fontId="47" fillId="0" borderId="0" xfId="0" applyFont="1"/>
    <xf numFmtId="0" fontId="0" fillId="0" borderId="0" xfId="0" applyAlignment="1">
      <alignment horizontal="right"/>
    </xf>
    <xf numFmtId="0" fontId="0" fillId="0" borderId="0" xfId="0" applyAlignment="1">
      <alignment horizontal="left" vertical="top" wrapText="1"/>
    </xf>
    <xf numFmtId="172" fontId="40" fillId="0" borderId="0" xfId="0" applyNumberFormat="1" applyFont="1" applyAlignment="1">
      <alignment vertical="top"/>
    </xf>
    <xf numFmtId="174" fontId="46" fillId="0" borderId="0" xfId="0" applyNumberFormat="1" applyFont="1" applyAlignment="1">
      <alignment horizontal="left"/>
    </xf>
    <xf numFmtId="172" fontId="41" fillId="0" borderId="0" xfId="0" applyNumberFormat="1" applyFont="1" applyAlignment="1">
      <alignment horizontal="right" vertical="top"/>
    </xf>
    <xf numFmtId="0" fontId="55" fillId="0" borderId="0" xfId="0" applyFont="1" applyAlignment="1">
      <alignment horizontal="left" vertical="center"/>
    </xf>
    <xf numFmtId="0" fontId="54" fillId="0" borderId="0" xfId="0" applyFont="1" applyAlignment="1">
      <alignment vertical="center"/>
    </xf>
    <xf numFmtId="0" fontId="49" fillId="0" borderId="0" xfId="0" applyFont="1"/>
    <xf numFmtId="0" fontId="53" fillId="0" borderId="0" xfId="0" applyFont="1"/>
    <xf numFmtId="0" fontId="0" fillId="0" borderId="0" xfId="0" applyProtection="1">
      <protection locked="0"/>
    </xf>
    <xf numFmtId="0" fontId="52" fillId="0" borderId="0" xfId="0" applyFont="1"/>
    <xf numFmtId="0" fontId="0" fillId="0" borderId="0" xfId="0" applyAlignment="1">
      <alignment horizontal="center" vertical="top"/>
    </xf>
    <xf numFmtId="172" fontId="40" fillId="0" borderId="0" xfId="0" applyNumberFormat="1" applyFont="1" applyAlignment="1">
      <alignment horizontal="center" vertical="top"/>
    </xf>
    <xf numFmtId="0" fontId="45" fillId="0" borderId="0" xfId="0" applyFont="1" applyAlignment="1">
      <alignment horizontal="left" vertical="center"/>
    </xf>
    <xf numFmtId="0" fontId="51" fillId="0" borderId="0" xfId="0" applyFont="1"/>
    <xf numFmtId="172" fontId="40" fillId="0" borderId="0" xfId="0" applyNumberFormat="1" applyFont="1"/>
    <xf numFmtId="173" fontId="0" fillId="0" borderId="0" xfId="0" applyNumberFormat="1"/>
    <xf numFmtId="0" fontId="0" fillId="0" borderId="0" xfId="0"/>
    <xf numFmtId="0" fontId="56" fillId="41" borderId="0" xfId="0" applyFont="1" applyFill="1" applyAlignment="1">
      <alignment vertical="center"/>
    </xf>
    <xf numFmtId="0" fontId="57"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8" fillId="41" borderId="0" xfId="0" applyFont="1" applyFill="1" applyAlignment="1">
      <alignment vertical="center"/>
    </xf>
    <xf numFmtId="176" fontId="4" fillId="41" borderId="0" xfId="6" applyNumberFormat="1" applyFont="1" applyFill="1" applyAlignment="1">
      <alignment vertical="center"/>
    </xf>
    <xf numFmtId="0" fontId="59" fillId="41" borderId="0" xfId="0" applyFont="1" applyFill="1" applyAlignment="1">
      <alignment vertical="center"/>
    </xf>
    <xf numFmtId="177" fontId="4" fillId="41" borderId="0" xfId="6" applyNumberFormat="1"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0" fontId="60" fillId="41" borderId="0" xfId="0" applyFont="1" applyFill="1" applyAlignment="1">
      <alignment vertical="center"/>
    </xf>
    <xf numFmtId="0" fontId="61" fillId="41" borderId="0" xfId="0" applyFont="1" applyFill="1" applyAlignment="1">
      <alignment vertical="center"/>
    </xf>
    <xf numFmtId="0" fontId="0" fillId="0" borderId="0" xfId="0" applyFill="1"/>
    <xf numFmtId="166" fontId="0" fillId="0" borderId="0" xfId="0" applyNumberFormat="1" applyFill="1"/>
    <xf numFmtId="0" fontId="62" fillId="0" borderId="0" xfId="0" applyFont="1" applyAlignment="1">
      <alignment vertical="top" wrapText="1"/>
    </xf>
    <xf numFmtId="0" fontId="63" fillId="0" borderId="0" xfId="0" applyFont="1" applyAlignment="1" applyProtection="1">
      <alignment vertical="center" wrapText="1"/>
      <protection locked="0"/>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cellXfs>
  <cellStyles count="61838">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34" xfId="61837" xr:uid="{AE4C95EF-A016-4120-ADD0-550C0B2A8124}"/>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38" xfId="61836" xr:uid="{B272142F-B0CC-40C9-AA85-FA57DD617F9D}"/>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Footnote" xfId="134" xr:uid="{00000000-0005-0000-0000-000056F10000}"/>
    <cellStyle name="Good" xfId="8" builtinId="26" customBuiltin="1"/>
    <cellStyle name="Good 2" xfId="141" xr:uid="{00000000-0005-0000-0000-000058F10000}"/>
    <cellStyle name="Heading 1" xfId="10" builtinId="16" customBuiltin="1"/>
    <cellStyle name="Heading 2" xfId="11" builtinId="17" customBuiltin="1"/>
    <cellStyle name="Heading 3" xfId="12" builtinId="18" customBuiltin="1"/>
    <cellStyle name="Heading 4" xfId="13" builtinId="19" customBuiltin="1"/>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51C21"/>
      <color rgb="FF8CE8AD"/>
      <color rgb="FFFF4136"/>
      <color rgb="FF9C82D4"/>
      <color rgb="FFC981B2"/>
      <color rgb="FF27ACAA"/>
      <color rgb="FF93F0E6"/>
      <color rgb="FF57E188"/>
      <color rgb="FF750E5C"/>
      <color rgb="FF3D10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7FB-4356-8F1C-D99DB3821A2C}"/>
            </c:ext>
          </c:extLst>
        </c:ser>
        <c:ser>
          <c:idx val="1"/>
          <c:order val="1"/>
          <c:tx>
            <c:strRef>
              <c:f>'---Compare options---'!$H$109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0.5584801000000007</c:v>
                </c:pt>
                <c:pt idx="1">
                  <c:v>1.5077137819999917</c:v>
                </c:pt>
                <c:pt idx="2">
                  <c:v>1.7495300129999996</c:v>
                </c:pt>
                <c:pt idx="3">
                  <c:v>-5.0105163777402597E-3</c:v>
                </c:pt>
                <c:pt idx="4">
                  <c:v>0.76551241122552283</c:v>
                </c:pt>
                <c:pt idx="5">
                  <c:v>-5.5225045699999995E-7</c:v>
                </c:pt>
                <c:pt idx="6">
                  <c:v>-5.0357385559999998E-7</c:v>
                </c:pt>
                <c:pt idx="7">
                  <c:v>-5.8844556499999985E-7</c:v>
                </c:pt>
                <c:pt idx="8">
                  <c:v>-5.001163109E-7</c:v>
                </c:pt>
                <c:pt idx="9">
                  <c:v>-2.2695983759999998E-7</c:v>
                </c:pt>
                <c:pt idx="10">
                  <c:v>-1.1849112570000001E-7</c:v>
                </c:pt>
                <c:pt idx="11">
                  <c:v>-1.21139399E-7</c:v>
                </c:pt>
                <c:pt idx="12">
                  <c:v>-7.13027732E-8</c:v>
                </c:pt>
                <c:pt idx="13">
                  <c:v>-5.3816222399999995E-8</c:v>
                </c:pt>
                <c:pt idx="14">
                  <c:v>-7.8520327400000006E-8</c:v>
                </c:pt>
                <c:pt idx="15">
                  <c:v>-7.9346443000000007E-8</c:v>
                </c:pt>
                <c:pt idx="16">
                  <c:v>-7.5764509600000006E-8</c:v>
                </c:pt>
                <c:pt idx="17">
                  <c:v>-7.8601351000000006E-8</c:v>
                </c:pt>
                <c:pt idx="18">
                  <c:v>-7.4391684999999991E-8</c:v>
                </c:pt>
                <c:pt idx="19">
                  <c:v>-5.6302027800000002E-8</c:v>
                </c:pt>
                <c:pt idx="20">
                  <c:v>-6.1010395199999995E-8</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options---'!$H$110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D7FB-4356-8F1C-D99DB3821A2C}"/>
            </c:ext>
          </c:extLst>
        </c:ser>
        <c:ser>
          <c:idx val="3"/>
          <c:order val="3"/>
          <c:tx>
            <c:strRef>
              <c:f>'---Compare options---'!$H$111</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-2.3196300000000037E-4</c:v>
                </c:pt>
                <c:pt idx="1">
                  <c:v>-1.2749167E-2</c:v>
                </c:pt>
                <c:pt idx="2">
                  <c:v>-0.39015557000000001</c:v>
                </c:pt>
                <c:pt idx="3">
                  <c:v>-4.9382650000000014E-2</c:v>
                </c:pt>
                <c:pt idx="4">
                  <c:v>-0.39899886000000001</c:v>
                </c:pt>
                <c:pt idx="5">
                  <c:v>-0.31258368000000009</c:v>
                </c:pt>
                <c:pt idx="6">
                  <c:v>-0.19922544000000017</c:v>
                </c:pt>
                <c:pt idx="7">
                  <c:v>-0.32583864000000007</c:v>
                </c:pt>
                <c:pt idx="8">
                  <c:v>-0.36739636000000003</c:v>
                </c:pt>
                <c:pt idx="9">
                  <c:v>-9.1941880000000031E-2</c:v>
                </c:pt>
                <c:pt idx="10">
                  <c:v>-0.14368862000000002</c:v>
                </c:pt>
                <c:pt idx="11">
                  <c:v>-0.13583162999999995</c:v>
                </c:pt>
                <c:pt idx="12">
                  <c:v>-0.29257817999999997</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options---'!$H$112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1.5294834413609238E-5</c:v>
                </c:pt>
                <c:pt idx="1">
                  <c:v>-9.6652339254746211E-3</c:v>
                </c:pt>
                <c:pt idx="2">
                  <c:v>-0.14512721511088028</c:v>
                </c:pt>
                <c:pt idx="3">
                  <c:v>-0.31848260373753717</c:v>
                </c:pt>
                <c:pt idx="4">
                  <c:v>-0.6101557723403136</c:v>
                </c:pt>
                <c:pt idx="5">
                  <c:v>-0.40669725554616271</c:v>
                </c:pt>
                <c:pt idx="6">
                  <c:v>-0.50876650851211436</c:v>
                </c:pt>
                <c:pt idx="7">
                  <c:v>-0.56993026374493483</c:v>
                </c:pt>
                <c:pt idx="8">
                  <c:v>-0.52397301915756134</c:v>
                </c:pt>
                <c:pt idx="9">
                  <c:v>-0.26179402231522036</c:v>
                </c:pt>
                <c:pt idx="10">
                  <c:v>-0.32473012158827258</c:v>
                </c:pt>
                <c:pt idx="11">
                  <c:v>-0.84560842044562645</c:v>
                </c:pt>
                <c:pt idx="12">
                  <c:v>-0.84760135985312735</c:v>
                </c:pt>
                <c:pt idx="13">
                  <c:v>-1.500729359740824</c:v>
                </c:pt>
                <c:pt idx="14">
                  <c:v>-1.3926094851989419</c:v>
                </c:pt>
                <c:pt idx="15">
                  <c:v>-1.4389837924699773</c:v>
                </c:pt>
                <c:pt idx="16">
                  <c:v>-1.0878008743417593</c:v>
                </c:pt>
                <c:pt idx="17">
                  <c:v>-0.87040001193068472</c:v>
                </c:pt>
                <c:pt idx="18">
                  <c:v>-0.5959998039033978</c:v>
                </c:pt>
                <c:pt idx="19">
                  <c:v>-1.1242976963140667</c:v>
                </c:pt>
                <c:pt idx="20">
                  <c:v>-1.0443331278826826</c:v>
                </c:pt>
                <c:pt idx="21">
                  <c:v>-1.0290122239653465</c:v>
                </c:pt>
                <c:pt idx="22">
                  <c:v>-1.1356179461825791</c:v>
                </c:pt>
                <c:pt idx="23">
                  <c:v>-1.3192850011914288</c:v>
                </c:pt>
                <c:pt idx="24">
                  <c:v>-1.8492969686428187</c:v>
                </c:pt>
              </c:numCache>
            </c:numRef>
          </c:val>
          <c:extLst>
            <c:ext xmlns:c16="http://schemas.microsoft.com/office/drawing/2014/chart" uri="{C3380CC4-5D6E-409C-BE32-E72D297353CC}">
              <c16:uniqueId val="{00000004-D7FB-4356-8F1C-D99DB3821A2C}"/>
            </c:ext>
          </c:extLst>
        </c:ser>
        <c:ser>
          <c:idx val="5"/>
          <c:order val="5"/>
          <c:tx>
            <c:strRef>
              <c:f>'---Compare options---'!$H$113</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-1.4590599999974075E-4</c:v>
                </c:pt>
                <c:pt idx="1">
                  <c:v>2.9392000000370898E-5</c:v>
                </c:pt>
                <c:pt idx="2">
                  <c:v>4.4041000000015631E-4</c:v>
                </c:pt>
                <c:pt idx="3">
                  <c:v>8.8391000000683564E-5</c:v>
                </c:pt>
                <c:pt idx="4">
                  <c:v>1.2731799999983197E-4</c:v>
                </c:pt>
                <c:pt idx="5">
                  <c:v>1.3541350000000421E-3</c:v>
                </c:pt>
                <c:pt idx="6">
                  <c:v>-1.1041159999995217E-3</c:v>
                </c:pt>
                <c:pt idx="7">
                  <c:v>2.0909000000028755E-4</c:v>
                </c:pt>
                <c:pt idx="8">
                  <c:v>8.2090399999970034E-4</c:v>
                </c:pt>
                <c:pt idx="9">
                  <c:v>2.2975620000001981E-3</c:v>
                </c:pt>
                <c:pt idx="10">
                  <c:v>-8.7799499999982795E-4</c:v>
                </c:pt>
                <c:pt idx="11">
                  <c:v>4.3522600000051173E-4</c:v>
                </c:pt>
                <c:pt idx="12">
                  <c:v>-5.7091000000036732E-4</c:v>
                </c:pt>
                <c:pt idx="13">
                  <c:v>3.3390260000005583E-3</c:v>
                </c:pt>
                <c:pt idx="14">
                  <c:v>-2.5276999999960024E-4</c:v>
                </c:pt>
                <c:pt idx="15">
                  <c:v>5.3913000000011381E-4</c:v>
                </c:pt>
                <c:pt idx="16">
                  <c:v>-4.1714750000001006E-3</c:v>
                </c:pt>
                <c:pt idx="17">
                  <c:v>4.8386749999999668E-3</c:v>
                </c:pt>
                <c:pt idx="18">
                  <c:v>4.5750649999999954E-3</c:v>
                </c:pt>
                <c:pt idx="19">
                  <c:v>4.7904099999959726E-4</c:v>
                </c:pt>
                <c:pt idx="20">
                  <c:v>6.1725070000002236E-3</c:v>
                </c:pt>
                <c:pt idx="21">
                  <c:v>2.1999110000001567E-3</c:v>
                </c:pt>
                <c:pt idx="22">
                  <c:v>1.8803950000001351E-3</c:v>
                </c:pt>
                <c:pt idx="23">
                  <c:v>-6.0540100000071111E-4</c:v>
                </c:pt>
                <c:pt idx="24">
                  <c:v>8.0937200000016668E-4</c:v>
                </c:pt>
              </c:numCache>
            </c:numRef>
          </c:val>
          <c:extLst>
            <c:ext xmlns:c16="http://schemas.microsoft.com/office/drawing/2014/chart" uri="{C3380CC4-5D6E-409C-BE32-E72D297353CC}">
              <c16:uniqueId val="{00000005-D7FB-4356-8F1C-D99DB3821A2C}"/>
            </c:ext>
          </c:extLst>
        </c:ser>
        <c:ser>
          <c:idx val="6"/>
          <c:order val="6"/>
          <c:tx>
            <c:strRef>
              <c:f>'---Compare options---'!$H$114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options---'!$I$114:$AG$114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options---'!$H$115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options---'!$I$115:$AG$115</c:f>
              <c:numCache>
                <c:formatCode>#,##0.0</c:formatCode>
                <c:ptCount val="25"/>
                <c:pt idx="0">
                  <c:v>8.7388896813681647E-3</c:v>
                </c:pt>
                <c:pt idx="1">
                  <c:v>-0.12315191840475381</c:v>
                </c:pt>
                <c:pt idx="2">
                  <c:v>-1.3445909966134423E-2</c:v>
                </c:pt>
                <c:pt idx="3">
                  <c:v>-1.2012263674785209</c:v>
                </c:pt>
                <c:pt idx="4">
                  <c:v>-1.1847058772021228</c:v>
                </c:pt>
                <c:pt idx="5">
                  <c:v>-1.2368206270132505</c:v>
                </c:pt>
                <c:pt idx="6">
                  <c:v>-1.1547487913196346</c:v>
                </c:pt>
                <c:pt idx="7">
                  <c:v>-1.1606380557747615</c:v>
                </c:pt>
                <c:pt idx="8">
                  <c:v>-0.36132059400875005</c:v>
                </c:pt>
                <c:pt idx="9">
                  <c:v>-2.0040622569524928</c:v>
                </c:pt>
                <c:pt idx="10">
                  <c:v>-2.1339161582721644</c:v>
                </c:pt>
                <c:pt idx="11">
                  <c:v>-1.7955896736181822</c:v>
                </c:pt>
                <c:pt idx="12">
                  <c:v>-1.7950987071590716</c:v>
                </c:pt>
                <c:pt idx="13">
                  <c:v>-1.7936820436857162</c:v>
                </c:pt>
                <c:pt idx="14">
                  <c:v>-1.920973617541007</c:v>
                </c:pt>
                <c:pt idx="15">
                  <c:v>-1.844852093213718</c:v>
                </c:pt>
                <c:pt idx="16">
                  <c:v>-1.7999162990161057</c:v>
                </c:pt>
                <c:pt idx="17">
                  <c:v>-2.5024784432653107</c:v>
                </c:pt>
                <c:pt idx="18">
                  <c:v>-2.7132434080435415</c:v>
                </c:pt>
                <c:pt idx="19">
                  <c:v>-2.625016749788236</c:v>
                </c:pt>
                <c:pt idx="20">
                  <c:v>-2.3121324660240208</c:v>
                </c:pt>
                <c:pt idx="21">
                  <c:v>-2.6822226278585584</c:v>
                </c:pt>
                <c:pt idx="22">
                  <c:v>-2.5424190285738879</c:v>
                </c:pt>
                <c:pt idx="23">
                  <c:v>-2.6593071528272487</c:v>
                </c:pt>
                <c:pt idx="24">
                  <c:v>-2.3959725937994008</c:v>
                </c:pt>
              </c:numCache>
            </c:numRef>
          </c:val>
          <c:extLst>
            <c:ext xmlns:c16="http://schemas.microsoft.com/office/drawing/2014/chart" uri="{C3380CC4-5D6E-409C-BE32-E72D297353CC}">
              <c16:uniqueId val="{00000007-D7FB-4356-8F1C-D99DB3821A2C}"/>
            </c:ext>
          </c:extLst>
        </c:ser>
        <c:ser>
          <c:idx val="8"/>
          <c:order val="8"/>
          <c:tx>
            <c:strRef>
              <c:f>'---Compare options---'!$H$116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options---'!$I$116:$AG$116</c:f>
              <c:numCache>
                <c:formatCode>#,##0.0</c:formatCode>
                <c:ptCount val="25"/>
                <c:pt idx="0">
                  <c:v>3.9584546279202186E-3</c:v>
                </c:pt>
                <c:pt idx="1">
                  <c:v>-6.4552093888481071E-2</c:v>
                </c:pt>
                <c:pt idx="2">
                  <c:v>-1.6224963033395851E-2</c:v>
                </c:pt>
                <c:pt idx="3">
                  <c:v>-2.2793565568392297E-2</c:v>
                </c:pt>
                <c:pt idx="4">
                  <c:v>-3.1732891566048235E-2</c:v>
                </c:pt>
                <c:pt idx="5">
                  <c:v>-4.3804154368990567E-4</c:v>
                </c:pt>
                <c:pt idx="6">
                  <c:v>-1.1995804899963332E-2</c:v>
                </c:pt>
                <c:pt idx="7">
                  <c:v>4.8575853284323782E-2</c:v>
                </c:pt>
                <c:pt idx="8">
                  <c:v>-0.44229668906794362</c:v>
                </c:pt>
                <c:pt idx="9">
                  <c:v>-0.36728609657413108</c:v>
                </c:pt>
                <c:pt idx="10">
                  <c:v>-0.37216649696377679</c:v>
                </c:pt>
                <c:pt idx="11">
                  <c:v>-0.33239428271364524</c:v>
                </c:pt>
                <c:pt idx="12">
                  <c:v>-0.24494010935062943</c:v>
                </c:pt>
                <c:pt idx="13">
                  <c:v>-0.33763436292723509</c:v>
                </c:pt>
                <c:pt idx="14">
                  <c:v>-0.27410673148600562</c:v>
                </c:pt>
                <c:pt idx="15">
                  <c:v>-0.37520709902030924</c:v>
                </c:pt>
                <c:pt idx="16">
                  <c:v>-0.26208411279642768</c:v>
                </c:pt>
                <c:pt idx="17">
                  <c:v>-1.4412728313836343</c:v>
                </c:pt>
                <c:pt idx="18">
                  <c:v>-1.6728518868111342</c:v>
                </c:pt>
                <c:pt idx="19">
                  <c:v>-1.6914044019104504</c:v>
                </c:pt>
                <c:pt idx="20">
                  <c:v>-1.421772323363345</c:v>
                </c:pt>
                <c:pt idx="21">
                  <c:v>-1.2920594187242258</c:v>
                </c:pt>
                <c:pt idx="22">
                  <c:v>-1.2382435713811584</c:v>
                </c:pt>
                <c:pt idx="23">
                  <c:v>-1.0676800119374639</c:v>
                </c:pt>
                <c:pt idx="24">
                  <c:v>-1.2435601988715799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options---'!$H$120</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options---'!$I$107:$AG$107</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options---'!$I$120:$AG$120</c15:sqref>
                        </c15:formulaRef>
                      </c:ext>
                    </c:extLst>
                    <c:numCache>
                      <c:formatCode>#,##0.0</c:formatCode>
                      <c:ptCount val="25"/>
                      <c:pt idx="0">
                        <c:v>-4.1288269935999989E-9</c:v>
                      </c:pt>
                      <c:pt idx="1">
                        <c:v>-4.7509748447001687E-9</c:v>
                      </c:pt>
                      <c:pt idx="2">
                        <c:v>-5.0073819723006001E-6</c:v>
                      </c:pt>
                      <c:pt idx="3">
                        <c:v>-1.8669544671136152E-4</c:v>
                      </c:pt>
                      <c:pt idx="4">
                        <c:v>-1.2007460163417399E-5</c:v>
                      </c:pt>
                      <c:pt idx="5">
                        <c:v>-8.1751105701999971E-9</c:v>
                      </c:pt>
                      <c:pt idx="6">
                        <c:v>-8.7937978599999991E-4</c:v>
                      </c:pt>
                      <c:pt idx="7">
                        <c:v>-8.2003867356164993E-5</c:v>
                      </c:pt>
                      <c:pt idx="8">
                        <c:v>-1.9400865349503637E-4</c:v>
                      </c:pt>
                      <c:pt idx="9">
                        <c:v>-5.1300768828909315E-4</c:v>
                      </c:pt>
                      <c:pt idx="10">
                        <c:v>-1.4400405280793498E-4</c:v>
                      </c:pt>
                      <c:pt idx="11">
                        <c:v>2.4956524797860167E-4</c:v>
                      </c:pt>
                      <c:pt idx="12">
                        <c:v>-8.1014244396828967E-5</c:v>
                      </c:pt>
                      <c:pt idx="13">
                        <c:v>-8.2323354483211371E-5</c:v>
                      </c:pt>
                      <c:pt idx="14">
                        <c:v>-8.4006187766484159E-5</c:v>
                      </c:pt>
                      <c:pt idx="15">
                        <c:v>3.6587523270690967E-4</c:v>
                      </c:pt>
                      <c:pt idx="16">
                        <c:v>-2.7002623759759501E-4</c:v>
                      </c:pt>
                      <c:pt idx="17">
                        <c:v>-3.4909699246374879E-4</c:v>
                      </c:pt>
                      <c:pt idx="18">
                        <c:v>7.1154399081367571E-3</c:v>
                      </c:pt>
                      <c:pt idx="19">
                        <c:v>-1.6080225823106044E-3</c:v>
                      </c:pt>
                      <c:pt idx="20">
                        <c:v>1.4432236595763078E-3</c:v>
                      </c:pt>
                      <c:pt idx="21">
                        <c:v>-1.5825200260979036E-3</c:v>
                      </c:pt>
                      <c:pt idx="22">
                        <c:v>-8.0567859865624404E-4</c:v>
                      </c:pt>
                      <c:pt idx="23">
                        <c:v>-5.9502205530384794E-4</c:v>
                      </c:pt>
                      <c:pt idx="24">
                        <c:v>3.9978585776793027E-5</c:v>
                      </c:pt>
                    </c:numCache>
                  </c:numRef>
                </c:val>
                <c:extLst>
                  <c:ext xmlns:c16="http://schemas.microsoft.com/office/drawing/2014/chart" uri="{C3380CC4-5D6E-409C-BE32-E72D297353CC}">
                    <c16:uniqueId val="{00000001-423C-46B0-82AF-DFD60BE261B1}"/>
                  </c:ext>
                </c:extLst>
              </c15:ser>
            </c15:filteredBarSeries>
          </c:ext>
        </c:extLst>
      </c:barChart>
      <c:lineChart>
        <c:grouping val="standard"/>
        <c:varyColors val="0"/>
        <c:ser>
          <c:idx val="9"/>
          <c:order val="9"/>
          <c:tx>
            <c:strRef>
              <c:f>'---Compare options---'!$H$117</c:f>
              <c:strCache>
                <c:ptCount val="1"/>
                <c:pt idx="0">
                  <c:v>Grid Battery</c:v>
                </c:pt>
              </c:strCache>
            </c:strRef>
          </c:tx>
          <c:spPr>
            <a:ln w="28575" cap="rnd">
              <a:solidFill>
                <a:srgbClr val="724BC3"/>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options---'!$I$117:$AG$117</c:f>
              <c:numCache>
                <c:formatCode>#,##0.0</c:formatCode>
                <c:ptCount val="25"/>
                <c:pt idx="0">
                  <c:v>-9.5717727341320825E-3</c:v>
                </c:pt>
                <c:pt idx="1">
                  <c:v>1.9582117016023175E-2</c:v>
                </c:pt>
                <c:pt idx="2">
                  <c:v>3.2411982235259075E-2</c:v>
                </c:pt>
                <c:pt idx="3">
                  <c:v>-0.25494816261775805</c:v>
                </c:pt>
                <c:pt idx="4">
                  <c:v>-0.39268739701196498</c:v>
                </c:pt>
                <c:pt idx="5">
                  <c:v>-0.36460256707578265</c:v>
                </c:pt>
                <c:pt idx="6">
                  <c:v>-0.4275776289437363</c:v>
                </c:pt>
                <c:pt idx="7">
                  <c:v>-0.36045871616178737</c:v>
                </c:pt>
                <c:pt idx="8">
                  <c:v>-1.4480326120887002</c:v>
                </c:pt>
                <c:pt idx="9">
                  <c:v>-1.4331497888486</c:v>
                </c:pt>
                <c:pt idx="10">
                  <c:v>-1.4172926849760497</c:v>
                </c:pt>
                <c:pt idx="11">
                  <c:v>-1.2101672862336599</c:v>
                </c:pt>
                <c:pt idx="12">
                  <c:v>-1.0729074469362303</c:v>
                </c:pt>
                <c:pt idx="13">
                  <c:v>-1.1006569140573692</c:v>
                </c:pt>
                <c:pt idx="14">
                  <c:v>-0.98099546202330024</c:v>
                </c:pt>
                <c:pt idx="15">
                  <c:v>-1.121678758149401</c:v>
                </c:pt>
                <c:pt idx="16">
                  <c:v>-1.0529203820172506</c:v>
                </c:pt>
                <c:pt idx="17">
                  <c:v>-1.0955685657657404</c:v>
                </c:pt>
                <c:pt idx="18">
                  <c:v>-1.1294381937110611</c:v>
                </c:pt>
                <c:pt idx="19">
                  <c:v>-1.2202480370361499</c:v>
                </c:pt>
                <c:pt idx="20">
                  <c:v>-1.2697972805939699</c:v>
                </c:pt>
                <c:pt idx="21">
                  <c:v>-1.2353331130954799</c:v>
                </c:pt>
                <c:pt idx="22">
                  <c:v>-1.2263496864496393</c:v>
                </c:pt>
                <c:pt idx="23">
                  <c:v>-1.1560518240303697</c:v>
                </c:pt>
                <c:pt idx="24">
                  <c:v>-1.2690504179404698</c:v>
                </c:pt>
              </c:numCache>
            </c:numRef>
          </c:val>
          <c:smooth val="0"/>
          <c:extLst>
            <c:ext xmlns:c16="http://schemas.microsoft.com/office/drawing/2014/chart" uri="{C3380CC4-5D6E-409C-BE32-E72D297353CC}">
              <c16:uniqueId val="{00000009-D7FB-4356-8F1C-D99DB3821A2C}"/>
            </c:ext>
          </c:extLst>
        </c:ser>
        <c:ser>
          <c:idx val="10"/>
          <c:order val="10"/>
          <c:tx>
            <c:strRef>
              <c:f>'---Compare options---'!$H$118</c:f>
              <c:strCache>
                <c:ptCount val="1"/>
                <c:pt idx="0">
                  <c:v>PHES</c:v>
                </c:pt>
              </c:strCache>
            </c:strRef>
          </c:tx>
          <c:spPr>
            <a:ln w="28575" cap="rnd">
              <a:solidFill>
                <a:srgbClr val="87D3F2"/>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options---'!$I$118:$AG$118</c:f>
              <c:numCache>
                <c:formatCode>#,##0.0</c:formatCode>
                <c:ptCount val="25"/>
                <c:pt idx="0">
                  <c:v>0</c:v>
                </c:pt>
                <c:pt idx="1">
                  <c:v>0</c:v>
                </c:pt>
                <c:pt idx="2">
                  <c:v>-4.6385390600000004E-8</c:v>
                </c:pt>
                <c:pt idx="3">
                  <c:v>-8.8272144099999999E-8</c:v>
                </c:pt>
                <c:pt idx="4">
                  <c:v>-9.9433992100000008E-8</c:v>
                </c:pt>
                <c:pt idx="5">
                  <c:v>-1.0184171280000001E-7</c:v>
                </c:pt>
                <c:pt idx="6">
                  <c:v>-1.08872559E-7</c:v>
                </c:pt>
                <c:pt idx="7">
                  <c:v>-1.0677143609999999E-7</c:v>
                </c:pt>
                <c:pt idx="8">
                  <c:v>-2.039953547E-7</c:v>
                </c:pt>
                <c:pt idx="9">
                  <c:v>-2.2048814679999997E-7</c:v>
                </c:pt>
                <c:pt idx="10">
                  <c:v>-2.2420570840000005E-7</c:v>
                </c:pt>
                <c:pt idx="11">
                  <c:v>-2.2495098820000001E-7</c:v>
                </c:pt>
                <c:pt idx="12">
                  <c:v>-2.2181590739999999E-7</c:v>
                </c:pt>
                <c:pt idx="13">
                  <c:v>-2.3702903469999998E-7</c:v>
                </c:pt>
                <c:pt idx="14">
                  <c:v>-2.3528063700000001E-7</c:v>
                </c:pt>
                <c:pt idx="15">
                  <c:v>-2.4747208200000001E-7</c:v>
                </c:pt>
                <c:pt idx="16">
                  <c:v>-2.4159352400000001E-7</c:v>
                </c:pt>
                <c:pt idx="17">
                  <c:v>-2.7888600949999996E-7</c:v>
                </c:pt>
                <c:pt idx="18">
                  <c:v>-3.0580240269999997E-7</c:v>
                </c:pt>
                <c:pt idx="19">
                  <c:v>-3.0152566700000003E-7</c:v>
                </c:pt>
                <c:pt idx="20">
                  <c:v>-3.0338377300000004E-7</c:v>
                </c:pt>
                <c:pt idx="21">
                  <c:v>-2.9729331199999998E-7</c:v>
                </c:pt>
                <c:pt idx="22">
                  <c:v>-3.0725540929999994E-7</c:v>
                </c:pt>
                <c:pt idx="23">
                  <c:v>-3.3196963699999998E-7</c:v>
                </c:pt>
                <c:pt idx="24">
                  <c:v>-3.7998234100000007E-7</c:v>
                </c:pt>
              </c:numCache>
            </c:numRef>
          </c:val>
          <c:smooth val="0"/>
          <c:extLst>
            <c:ext xmlns:c16="http://schemas.microsoft.com/office/drawing/2014/chart" uri="{C3380CC4-5D6E-409C-BE32-E72D297353CC}">
              <c16:uniqueId val="{0000000A-D7FB-4356-8F1C-D99DB3821A2C}"/>
            </c:ext>
          </c:extLst>
        </c:ser>
        <c:ser>
          <c:idx val="11"/>
          <c:order val="11"/>
          <c:tx>
            <c:strRef>
              <c:f>'---Compare options---'!$H$119</c:f>
              <c:strCache>
                <c:ptCount val="1"/>
                <c:pt idx="0">
                  <c:v>VPP</c:v>
                </c:pt>
              </c:strCache>
            </c:strRef>
          </c:tx>
          <c:spPr>
            <a:ln w="28575" cap="rnd">
              <a:solidFill>
                <a:srgbClr val="57E188"/>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options---'!$I$119:$AG$119</c:f>
              <c:numCache>
                <c:formatCode>#,##0.0</c:formatCode>
                <c:ptCount val="25"/>
                <c:pt idx="0">
                  <c:v>-2.1545100000000018E-3</c:v>
                </c:pt>
                <c:pt idx="1">
                  <c:v>-5.2343999999999373E-4</c:v>
                </c:pt>
                <c:pt idx="2">
                  <c:v>9.0927800000000045E-4</c:v>
                </c:pt>
                <c:pt idx="3">
                  <c:v>-3.9399999999999973E-3</c:v>
                </c:pt>
                <c:pt idx="4">
                  <c:v>-1.1562950000000001E-3</c:v>
                </c:pt>
                <c:pt idx="5">
                  <c:v>-9.0621140000000083E-3</c:v>
                </c:pt>
                <c:pt idx="6">
                  <c:v>-7.7426699999999758E-3</c:v>
                </c:pt>
                <c:pt idx="7">
                  <c:v>-9.8863599999999673E-3</c:v>
                </c:pt>
                <c:pt idx="8">
                  <c:v>3.1866359999999989E-2</c:v>
                </c:pt>
                <c:pt idx="9">
                  <c:v>5.8246840000000022E-2</c:v>
                </c:pt>
                <c:pt idx="10">
                  <c:v>5.0860739999999967E-2</c:v>
                </c:pt>
                <c:pt idx="11">
                  <c:v>9.4463299999999889E-2</c:v>
                </c:pt>
                <c:pt idx="12">
                  <c:v>0.12987463000000002</c:v>
                </c:pt>
                <c:pt idx="13">
                  <c:v>0.10567945000000009</c:v>
                </c:pt>
                <c:pt idx="14">
                  <c:v>0.15704759000000013</c:v>
                </c:pt>
                <c:pt idx="15">
                  <c:v>0.12690893000000028</c:v>
                </c:pt>
                <c:pt idx="16">
                  <c:v>0.17373133999999982</c:v>
                </c:pt>
                <c:pt idx="17">
                  <c:v>0.19318614000000026</c:v>
                </c:pt>
                <c:pt idx="18">
                  <c:v>0.23292241999999988</c:v>
                </c:pt>
                <c:pt idx="19">
                  <c:v>0.22091520000000037</c:v>
                </c:pt>
                <c:pt idx="20">
                  <c:v>0.30818050000000041</c:v>
                </c:pt>
                <c:pt idx="21">
                  <c:v>0.30169830000000003</c:v>
                </c:pt>
                <c:pt idx="22">
                  <c:v>0.3230171</c:v>
                </c:pt>
                <c:pt idx="23">
                  <c:v>0.50540849999999959</c:v>
                </c:pt>
                <c:pt idx="24">
                  <c:v>0.40258889999999975</c:v>
                </c:pt>
              </c:numCache>
            </c:numRef>
          </c:val>
          <c:smooth val="0"/>
          <c:extLst>
            <c:ext xmlns:c16="http://schemas.microsoft.com/office/drawing/2014/chart" uri="{C3380CC4-5D6E-409C-BE32-E72D297353CC}">
              <c16:uniqueId val="{00000000-423C-46B0-82AF-DFD60BE261B1}"/>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9.6289043628352375E-2</c:v>
                </c:pt>
                <c:pt idx="3">
                  <c:v>0.13941333967775063</c:v>
                </c:pt>
                <c:pt idx="4">
                  <c:v>0.13941333967954961</c:v>
                </c:pt>
                <c:pt idx="5">
                  <c:v>0.13941333968217987</c:v>
                </c:pt>
                <c:pt idx="6">
                  <c:v>0.13941333968446451</c:v>
                </c:pt>
                <c:pt idx="7">
                  <c:v>0.16697159358125008</c:v>
                </c:pt>
                <c:pt idx="8">
                  <c:v>2.8567393586885828E-2</c:v>
                </c:pt>
                <c:pt idx="9">
                  <c:v>-0.10074344641095603</c:v>
                </c:pt>
                <c:pt idx="10">
                  <c:v>-0.10074344640890012</c:v>
                </c:pt>
                <c:pt idx="11">
                  <c:v>-0.10074344640736035</c:v>
                </c:pt>
                <c:pt idx="12">
                  <c:v>0.39892460760072479</c:v>
                </c:pt>
                <c:pt idx="13">
                  <c:v>0.39892460760645965</c:v>
                </c:pt>
                <c:pt idx="14">
                  <c:v>0.10823678934475003</c:v>
                </c:pt>
                <c:pt idx="15">
                  <c:v>0.10823678937674401</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0</c:v>
                </c:pt>
                <c:pt idx="1">
                  <c:v>0.25147449999999938</c:v>
                </c:pt>
                <c:pt idx="2">
                  <c:v>0.25147473999999964</c:v>
                </c:pt>
                <c:pt idx="3">
                  <c:v>0</c:v>
                </c:pt>
                <c:pt idx="4">
                  <c:v>0.13381945664742001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options---'!$H$89</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options---'!$H$90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c:v>
                </c:pt>
                <c:pt idx="5">
                  <c:v>0</c:v>
                </c:pt>
                <c:pt idx="6">
                  <c:v>0</c:v>
                </c:pt>
                <c:pt idx="7">
                  <c:v>0</c:v>
                </c:pt>
                <c:pt idx="8">
                  <c:v>0</c:v>
                </c:pt>
                <c:pt idx="9">
                  <c:v>-7.3251019999999695E-2</c:v>
                </c:pt>
                <c:pt idx="10">
                  <c:v>-7.3251019999999695E-2</c:v>
                </c:pt>
                <c:pt idx="11">
                  <c:v>-0.77227597000000059</c:v>
                </c:pt>
                <c:pt idx="12">
                  <c:v>-0.77227597000000059</c:v>
                </c:pt>
                <c:pt idx="13">
                  <c:v>-1.0863307799999993</c:v>
                </c:pt>
                <c:pt idx="14">
                  <c:v>-1.0863307799999993</c:v>
                </c:pt>
                <c:pt idx="15">
                  <c:v>-0.9684238000000005</c:v>
                </c:pt>
                <c:pt idx="16">
                  <c:v>-0.9684238000000005</c:v>
                </c:pt>
                <c:pt idx="17">
                  <c:v>-0.62865489999999769</c:v>
                </c:pt>
                <c:pt idx="18">
                  <c:v>-0.49750885479013052</c:v>
                </c:pt>
                <c:pt idx="19">
                  <c:v>-0.49750885479993123</c:v>
                </c:pt>
                <c:pt idx="20">
                  <c:v>-0.53815689999999994</c:v>
                </c:pt>
                <c:pt idx="21">
                  <c:v>-0.53815689999999994</c:v>
                </c:pt>
                <c:pt idx="22">
                  <c:v>-0.51924500000000084</c:v>
                </c:pt>
                <c:pt idx="23">
                  <c:v>-0.51924500000000084</c:v>
                </c:pt>
                <c:pt idx="24">
                  <c:v>-0.69533709999999882</c:v>
                </c:pt>
              </c:numCache>
            </c:numRef>
          </c:val>
          <c:extLst>
            <c:ext xmlns:c16="http://schemas.microsoft.com/office/drawing/2014/chart" uri="{C3380CC4-5D6E-409C-BE32-E72D297353CC}">
              <c16:uniqueId val="{00000004-0E72-4887-A2B7-A5919BE9A033}"/>
            </c:ext>
          </c:extLst>
        </c:ser>
        <c:ser>
          <c:idx val="5"/>
          <c:order val="5"/>
          <c:tx>
            <c:strRef>
              <c:f>'---Compare options---'!$H$91</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options---'!$I$91:$AG$91</c:f>
              <c:numCache>
                <c:formatCode>#,##0.0</c:formatCode>
                <c:ptCount val="25"/>
                <c:pt idx="0">
                  <c:v>0</c:v>
                </c:pt>
                <c:pt idx="1">
                  <c:v>0</c:v>
                </c:pt>
                <c:pt idx="2">
                  <c:v>0</c:v>
                </c:pt>
                <c:pt idx="3">
                  <c:v>0</c:v>
                </c:pt>
                <c:pt idx="4">
                  <c:v>0.33989999389648345</c:v>
                </c:pt>
                <c:pt idx="5">
                  <c:v>0.33989999389648345</c:v>
                </c:pt>
                <c:pt idx="6">
                  <c:v>0.33989999389648345</c:v>
                </c:pt>
                <c:pt idx="7">
                  <c:v>0.33989999389648345</c:v>
                </c:pt>
                <c:pt idx="8">
                  <c:v>0.33989999389648345</c:v>
                </c:pt>
                <c:pt idx="9">
                  <c:v>0.33989999389648345</c:v>
                </c:pt>
                <c:pt idx="10">
                  <c:v>0.33989999389648345</c:v>
                </c:pt>
                <c:pt idx="11">
                  <c:v>0.33989999389648345</c:v>
                </c:pt>
                <c:pt idx="12">
                  <c:v>0.33989999389648345</c:v>
                </c:pt>
                <c:pt idx="13">
                  <c:v>0.33989999389648345</c:v>
                </c:pt>
                <c:pt idx="14">
                  <c:v>0.33989999389648345</c:v>
                </c:pt>
                <c:pt idx="15">
                  <c:v>0.33989999389648345</c:v>
                </c:pt>
                <c:pt idx="16">
                  <c:v>0.33989999389648345</c:v>
                </c:pt>
                <c:pt idx="17">
                  <c:v>0.33989999389648345</c:v>
                </c:pt>
                <c:pt idx="18">
                  <c:v>0.33989999389648345</c:v>
                </c:pt>
                <c:pt idx="19">
                  <c:v>0.33989999389648345</c:v>
                </c:pt>
                <c:pt idx="20">
                  <c:v>0.33989999389648345</c:v>
                </c:pt>
                <c:pt idx="21">
                  <c:v>0.33989999389648345</c:v>
                </c:pt>
                <c:pt idx="22">
                  <c:v>0.33989999389648345</c:v>
                </c:pt>
                <c:pt idx="23">
                  <c:v>0.33989999389648345</c:v>
                </c:pt>
                <c:pt idx="24">
                  <c:v>0.33989999389648345</c:v>
                </c:pt>
              </c:numCache>
            </c:numRef>
          </c:val>
          <c:extLst>
            <c:ext xmlns:c16="http://schemas.microsoft.com/office/drawing/2014/chart" uri="{C3380CC4-5D6E-409C-BE32-E72D297353CC}">
              <c16:uniqueId val="{00000005-0E72-4887-A2B7-A5919BE9A033}"/>
            </c:ext>
          </c:extLst>
        </c:ser>
        <c:ser>
          <c:idx val="6"/>
          <c:order val="6"/>
          <c:tx>
            <c:strRef>
              <c:f>'---Compare options---'!$H$92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options---'!$I$92:$AG$92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options---'!$H$93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options---'!$I$93:$AG$93</c:f>
              <c:numCache>
                <c:formatCode>#,##0.0</c:formatCode>
                <c:ptCount val="25"/>
                <c:pt idx="0">
                  <c:v>-8.5757758000001558E-2</c:v>
                </c:pt>
                <c:pt idx="1">
                  <c:v>-0.16939277800000127</c:v>
                </c:pt>
                <c:pt idx="2">
                  <c:v>-0.30217733000000224</c:v>
                </c:pt>
                <c:pt idx="3">
                  <c:v>-0.21483166181535127</c:v>
                </c:pt>
                <c:pt idx="4">
                  <c:v>-0.2148317228216183</c:v>
                </c:pt>
                <c:pt idx="5">
                  <c:v>-0.21483170789338329</c:v>
                </c:pt>
                <c:pt idx="6">
                  <c:v>-0.20912910342518443</c:v>
                </c:pt>
                <c:pt idx="7">
                  <c:v>-0.208696333781867</c:v>
                </c:pt>
                <c:pt idx="8">
                  <c:v>0.38077708871209326</c:v>
                </c:pt>
                <c:pt idx="9">
                  <c:v>-0.15280950507891247</c:v>
                </c:pt>
                <c:pt idx="10">
                  <c:v>8.0169219979004988E-2</c:v>
                </c:pt>
                <c:pt idx="11">
                  <c:v>-0.91061303017818862</c:v>
                </c:pt>
                <c:pt idx="12">
                  <c:v>-1.1052980659579117</c:v>
                </c:pt>
                <c:pt idx="13">
                  <c:v>-0.99657741745952078</c:v>
                </c:pt>
                <c:pt idx="14">
                  <c:v>-0.93246408489302846</c:v>
                </c:pt>
                <c:pt idx="15">
                  <c:v>-0.9743205851702369</c:v>
                </c:pt>
                <c:pt idx="16">
                  <c:v>-0.99533771530378001</c:v>
                </c:pt>
                <c:pt idx="17">
                  <c:v>-1.5647232254855334</c:v>
                </c:pt>
                <c:pt idx="18">
                  <c:v>-1.0352962932557856</c:v>
                </c:pt>
                <c:pt idx="19">
                  <c:v>-0.9758462808574041</c:v>
                </c:pt>
                <c:pt idx="20">
                  <c:v>-0.92628112196700385</c:v>
                </c:pt>
                <c:pt idx="21">
                  <c:v>-1.0454481084443761</c:v>
                </c:pt>
                <c:pt idx="22">
                  <c:v>-1.0454481090743502</c:v>
                </c:pt>
                <c:pt idx="23">
                  <c:v>-1.0454482257492563</c:v>
                </c:pt>
                <c:pt idx="24">
                  <c:v>-1.0454482259638536</c:v>
                </c:pt>
              </c:numCache>
            </c:numRef>
          </c:val>
          <c:extLst>
            <c:ext xmlns:c16="http://schemas.microsoft.com/office/drawing/2014/chart" uri="{C3380CC4-5D6E-409C-BE32-E72D297353CC}">
              <c16:uniqueId val="{00000007-0E72-4887-A2B7-A5919BE9A033}"/>
            </c:ext>
          </c:extLst>
        </c:ser>
        <c:ser>
          <c:idx val="8"/>
          <c:order val="8"/>
          <c:tx>
            <c:strRef>
              <c:f>'---Compare options---'!$H$94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options---'!$I$94:$AG$94</c:f>
              <c:numCache>
                <c:formatCode>#,##0.0</c:formatCode>
                <c:ptCount val="25"/>
                <c:pt idx="0">
                  <c:v>0.13036936400000013</c:v>
                </c:pt>
                <c:pt idx="1">
                  <c:v>0.22973997199999757</c:v>
                </c:pt>
                <c:pt idx="2">
                  <c:v>0.22973997399999826</c:v>
                </c:pt>
                <c:pt idx="3">
                  <c:v>-1.0323203534624807</c:v>
                </c:pt>
                <c:pt idx="4">
                  <c:v>-1.0323203534639216</c:v>
                </c:pt>
                <c:pt idx="5">
                  <c:v>-1.03232035349539</c:v>
                </c:pt>
                <c:pt idx="6">
                  <c:v>-1.0323206364867619</c:v>
                </c:pt>
                <c:pt idx="7">
                  <c:v>-1.0773816698435439</c:v>
                </c:pt>
                <c:pt idx="8">
                  <c:v>-1.1158926786046504</c:v>
                </c:pt>
                <c:pt idx="9">
                  <c:v>-1.1158926786145094</c:v>
                </c:pt>
                <c:pt idx="10">
                  <c:v>-1.1158926787695891</c:v>
                </c:pt>
                <c:pt idx="11">
                  <c:v>-0.96125688311579138</c:v>
                </c:pt>
                <c:pt idx="12">
                  <c:v>-0.96125688335741144</c:v>
                </c:pt>
                <c:pt idx="13">
                  <c:v>-0.96125737091246266</c:v>
                </c:pt>
                <c:pt idx="14">
                  <c:v>-1.3333155721032199</c:v>
                </c:pt>
                <c:pt idx="15">
                  <c:v>-0.7419306019659343</c:v>
                </c:pt>
                <c:pt idx="16">
                  <c:v>-0.60023279671428464</c:v>
                </c:pt>
                <c:pt idx="17">
                  <c:v>-2.2826769565095382</c:v>
                </c:pt>
                <c:pt idx="18">
                  <c:v>-2.3657203311841002</c:v>
                </c:pt>
                <c:pt idx="19">
                  <c:v>-2.4195766016623312</c:v>
                </c:pt>
                <c:pt idx="20">
                  <c:v>-3.0685627274812721</c:v>
                </c:pt>
                <c:pt idx="21">
                  <c:v>-2.6253395252057015</c:v>
                </c:pt>
                <c:pt idx="22">
                  <c:v>-1.974231795954227</c:v>
                </c:pt>
                <c:pt idx="23">
                  <c:v>-1.9635090261841905</c:v>
                </c:pt>
                <c:pt idx="24">
                  <c:v>-1.9635090263737511</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options---'!$H$95</c:f>
              <c:strCache>
                <c:ptCount val="1"/>
                <c:pt idx="0">
                  <c:v>Grid Battery</c:v>
                </c:pt>
              </c:strCache>
            </c:strRef>
          </c:tx>
          <c:spPr>
            <a:ln w="28575" cap="rnd">
              <a:solidFill>
                <a:srgbClr val="724BC3"/>
              </a:solidFill>
              <a:prstDash val="sysDot"/>
              <a:round/>
            </a:ln>
            <a:effectLst/>
          </c:spPr>
          <c:marker>
            <c:symbol val="none"/>
          </c:marker>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options---'!$I$95:$AG$95</c:f>
              <c:numCache>
                <c:formatCode>#,##0.0</c:formatCode>
                <c:ptCount val="25"/>
                <c:pt idx="0">
                  <c:v>7.7560010780453013E-3</c:v>
                </c:pt>
                <c:pt idx="1">
                  <c:v>4.000216441314478E-3</c:v>
                </c:pt>
                <c:pt idx="2">
                  <c:v>4.0003186879444003E-3</c:v>
                </c:pt>
                <c:pt idx="3">
                  <c:v>-0.54888475296039996</c:v>
                </c:pt>
                <c:pt idx="4">
                  <c:v>-0.54888475328486042</c:v>
                </c:pt>
                <c:pt idx="5">
                  <c:v>-0.5488847534008664</c:v>
                </c:pt>
                <c:pt idx="6">
                  <c:v>-0.54888475367718004</c:v>
                </c:pt>
                <c:pt idx="7">
                  <c:v>-0.54888475412070969</c:v>
                </c:pt>
                <c:pt idx="8">
                  <c:v>-0.54888454085520966</c:v>
                </c:pt>
                <c:pt idx="9">
                  <c:v>-0.54888465730031932</c:v>
                </c:pt>
                <c:pt idx="10">
                  <c:v>-0.54888475916627433</c:v>
                </c:pt>
                <c:pt idx="11">
                  <c:v>-0.1940164776700567</c:v>
                </c:pt>
                <c:pt idx="12">
                  <c:v>-0.19401648008051417</c:v>
                </c:pt>
                <c:pt idx="13">
                  <c:v>-0.67665576111079095</c:v>
                </c:pt>
                <c:pt idx="14">
                  <c:v>-0.67665577146435496</c:v>
                </c:pt>
                <c:pt idx="15">
                  <c:v>-0.15162364686315413</c:v>
                </c:pt>
                <c:pt idx="16">
                  <c:v>-0.15162366732470037</c:v>
                </c:pt>
                <c:pt idx="17">
                  <c:v>-0.52823312973197245</c:v>
                </c:pt>
                <c:pt idx="18">
                  <c:v>-0.79186366753671977</c:v>
                </c:pt>
                <c:pt idx="19">
                  <c:v>-0.69089555727840346</c:v>
                </c:pt>
                <c:pt idx="20">
                  <c:v>-0.90979143613499402</c:v>
                </c:pt>
                <c:pt idx="21">
                  <c:v>-0.90603596342364834</c:v>
                </c:pt>
                <c:pt idx="22">
                  <c:v>-0.76016747646424121</c:v>
                </c:pt>
                <c:pt idx="23">
                  <c:v>-0.74680586232343737</c:v>
                </c:pt>
                <c:pt idx="24">
                  <c:v>-0.4458212562621211</c:v>
                </c:pt>
              </c:numCache>
            </c:numRef>
          </c:val>
          <c:smooth val="0"/>
          <c:extLst>
            <c:ext xmlns:c16="http://schemas.microsoft.com/office/drawing/2014/chart" uri="{C3380CC4-5D6E-409C-BE32-E72D297353CC}">
              <c16:uniqueId val="{00000009-0E72-4887-A2B7-A5919BE9A033}"/>
            </c:ext>
          </c:extLst>
        </c:ser>
        <c:ser>
          <c:idx val="10"/>
          <c:order val="10"/>
          <c:tx>
            <c:strRef>
              <c:f>'---Compare options---'!$H$96</c:f>
              <c:strCache>
                <c:ptCount val="1"/>
                <c:pt idx="0">
                  <c:v>PHES</c:v>
                </c:pt>
              </c:strCache>
            </c:strRef>
          </c:tx>
          <c:spPr>
            <a:ln w="28575" cap="rnd">
              <a:solidFill>
                <a:srgbClr val="87D3F2"/>
              </a:solidFill>
              <a:prstDash val="sysDot"/>
              <a:round/>
            </a:ln>
            <a:effectLst/>
          </c:spPr>
          <c:marker>
            <c:symbol val="none"/>
          </c:marker>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options---'!$I$96:$AG$96</c:f>
              <c:numCache>
                <c:formatCode>#,##0.0</c:formatCode>
                <c:ptCount val="25"/>
                <c:pt idx="0">
                  <c:v>0</c:v>
                </c:pt>
                <c:pt idx="1">
                  <c:v>0</c:v>
                </c:pt>
                <c:pt idx="2">
                  <c:v>0</c:v>
                </c:pt>
                <c:pt idx="3">
                  <c:v>0</c:v>
                </c:pt>
                <c:pt idx="4">
                  <c:v>0</c:v>
                </c:pt>
                <c:pt idx="5">
                  <c:v>0</c:v>
                </c:pt>
                <c:pt idx="6">
                  <c:v>0.13775446000000011</c:v>
                </c:pt>
                <c:pt idx="7">
                  <c:v>0.22401335000000017</c:v>
                </c:pt>
                <c:pt idx="8">
                  <c:v>0.22477239999999984</c:v>
                </c:pt>
                <c:pt idx="9">
                  <c:v>0.39731704999999967</c:v>
                </c:pt>
                <c:pt idx="10">
                  <c:v>0.46696489999999996</c:v>
                </c:pt>
                <c:pt idx="11">
                  <c:v>0.58925085000000033</c:v>
                </c:pt>
                <c:pt idx="12">
                  <c:v>0.58925085000000033</c:v>
                </c:pt>
                <c:pt idx="13">
                  <c:v>0.58925085000000033</c:v>
                </c:pt>
                <c:pt idx="14">
                  <c:v>0.58925085000000033</c:v>
                </c:pt>
                <c:pt idx="15">
                  <c:v>0.58925085000000033</c:v>
                </c:pt>
                <c:pt idx="16">
                  <c:v>0.58925085000000033</c:v>
                </c:pt>
                <c:pt idx="17">
                  <c:v>0.58925071911056059</c:v>
                </c:pt>
                <c:pt idx="18">
                  <c:v>0.58925071856265099</c:v>
                </c:pt>
                <c:pt idx="19">
                  <c:v>0.58925071856041</c:v>
                </c:pt>
                <c:pt idx="20">
                  <c:v>0.58925071854396083</c:v>
                </c:pt>
                <c:pt idx="21">
                  <c:v>0.58925071854263023</c:v>
                </c:pt>
                <c:pt idx="22">
                  <c:v>0.58925071853936972</c:v>
                </c:pt>
                <c:pt idx="23">
                  <c:v>0.58925071853622102</c:v>
                </c:pt>
                <c:pt idx="24">
                  <c:v>0.58925071852893052</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options---'!$H$132</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options---'!$I$132:$AG$132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-1.0591336E-4</c:v>
                </c:pt>
                <c:pt idx="14">
                  <c:v>-1.0592033E-4</c:v>
                </c:pt>
                <c:pt idx="15">
                  <c:v>-1.0593161E-4</c:v>
                </c:pt>
                <c:pt idx="16">
                  <c:v>-1.0594465000000001E-4</c:v>
                </c:pt>
                <c:pt idx="17">
                  <c:v>-1.0595354E-4</c:v>
                </c:pt>
                <c:pt idx="18">
                  <c:v>-1.05964835E-4</c:v>
                </c:pt>
                <c:pt idx="19">
                  <c:v>-1.05979925E-4</c:v>
                </c:pt>
                <c:pt idx="20">
                  <c:v>-1.0600235E-4</c:v>
                </c:pt>
                <c:pt idx="21">
                  <c:v>-1.0602577E-4</c:v>
                </c:pt>
                <c:pt idx="22">
                  <c:v>-1.0605887E-4</c:v>
                </c:pt>
                <c:pt idx="23">
                  <c:v>-1.0608875E-4</c:v>
                </c:pt>
                <c:pt idx="24">
                  <c:v>-1.0614081E-4</c:v>
                </c:pt>
              </c:numCache>
            </c:numRef>
          </c:val>
          <c:extLst>
            <c:ext xmlns:c16="http://schemas.microsoft.com/office/drawing/2014/chart" uri="{C3380CC4-5D6E-409C-BE32-E72D297353CC}">
              <c16:uniqueId val="{00000000-4498-4ACE-90AC-E0F4571D5D28}"/>
            </c:ext>
          </c:extLst>
        </c:ser>
        <c:ser>
          <c:idx val="1"/>
          <c:order val="1"/>
          <c:tx>
            <c:strRef>
              <c:f>'---Compare options---'!$H$133</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options---'!$I$133:$AG$133</c:f>
              <c:numCache>
                <c:formatCode>#,##0.0</c:formatCode>
                <c:ptCount val="25"/>
                <c:pt idx="0">
                  <c:v>0</c:v>
                </c:pt>
                <c:pt idx="1">
                  <c:v>0</c:v>
                </c:pt>
                <c:pt idx="2">
                  <c:v>0</c:v>
                </c:pt>
                <c:pt idx="3">
                  <c:v>0</c:v>
                </c:pt>
                <c:pt idx="4">
                  <c:v>0</c:v>
                </c:pt>
                <c:pt idx="5">
                  <c:v>0</c:v>
                </c:pt>
                <c:pt idx="6">
                  <c:v>125.38797531080002</c:v>
                </c:pt>
                <c:pt idx="7">
                  <c:v>134.90549517314</c:v>
                </c:pt>
                <c:pt idx="8">
                  <c:v>134.90549509275999</c:v>
                </c:pt>
                <c:pt idx="9">
                  <c:v>260.29358501466999</c:v>
                </c:pt>
                <c:pt idx="10">
                  <c:v>260.29358492298002</c:v>
                </c:pt>
                <c:pt idx="11">
                  <c:v>371.39377475915001</c:v>
                </c:pt>
                <c:pt idx="12">
                  <c:v>496.78185409029004</c:v>
                </c:pt>
                <c:pt idx="13">
                  <c:v>622.16980691665003</c:v>
                </c:pt>
                <c:pt idx="14">
                  <c:v>622.16980690355012</c:v>
                </c:pt>
                <c:pt idx="15">
                  <c:v>622.16980688860008</c:v>
                </c:pt>
                <c:pt idx="16">
                  <c:v>622.16980687509999</c:v>
                </c:pt>
                <c:pt idx="17">
                  <c:v>622.16980686146508</c:v>
                </c:pt>
                <c:pt idx="18">
                  <c:v>622.16980684922009</c:v>
                </c:pt>
                <c:pt idx="19">
                  <c:v>622.16980683384406</c:v>
                </c:pt>
                <c:pt idx="20">
                  <c:v>622.16980680996005</c:v>
                </c:pt>
                <c:pt idx="21">
                  <c:v>622.16980678681011</c:v>
                </c:pt>
                <c:pt idx="22">
                  <c:v>622.16980676177002</c:v>
                </c:pt>
                <c:pt idx="23">
                  <c:v>622.16980674217007</c:v>
                </c:pt>
                <c:pt idx="24">
                  <c:v>622.16980672283</c:v>
                </c:pt>
              </c:numCache>
            </c:numRef>
          </c:val>
          <c:extLst>
            <c:ext xmlns:c16="http://schemas.microsoft.com/office/drawing/2014/chart" uri="{C3380CC4-5D6E-409C-BE32-E72D297353CC}">
              <c16:uniqueId val="{00000001-4498-4ACE-90AC-E0F4571D5D28}"/>
            </c:ext>
          </c:extLst>
        </c:ser>
        <c:ser>
          <c:idx val="2"/>
          <c:order val="2"/>
          <c:tx>
            <c:strRef>
              <c:f>'---Compare options---'!$H$134</c:f>
              <c:strCache>
                <c:ptCount val="1"/>
                <c:pt idx="0">
                  <c:v>Offshore Wind</c:v>
                </c:pt>
              </c:strCache>
            </c:strRef>
          </c:tx>
          <c:spPr>
            <a:solidFill>
              <a:srgbClr val="3D108A"/>
            </a:solidFill>
            <a:ln>
              <a:noFill/>
            </a:ln>
            <a:effec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options---'!$I$134:$AG$134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options---'!$H$151</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options---'!$I$151:$AG$151</c:f>
              <c:numCache>
                <c:formatCode>#,##0.0</c:formatCode>
                <c:ptCount val="25"/>
                <c:pt idx="0">
                  <c:v>-1.03100916E-5</c:v>
                </c:pt>
                <c:pt idx="1">
                  <c:v>-1.44185652E-5</c:v>
                </c:pt>
                <c:pt idx="2">
                  <c:v>-1.4485554999999999E-5</c:v>
                </c:pt>
                <c:pt idx="3">
                  <c:v>-3.4058059100000005E-5</c:v>
                </c:pt>
                <c:pt idx="4">
                  <c:v>-3.4520685800000002E-5</c:v>
                </c:pt>
                <c:pt idx="5">
                  <c:v>-3.1064803399999996E-5</c:v>
                </c:pt>
                <c:pt idx="6">
                  <c:v>-3.2898960800000001E-5</c:v>
                </c:pt>
                <c:pt idx="7">
                  <c:v>-3.73570314E-5</c:v>
                </c:pt>
                <c:pt idx="8">
                  <c:v>-2.9808869000000004E-5</c:v>
                </c:pt>
                <c:pt idx="9">
                  <c:v>-3.0531625899999997E-5</c:v>
                </c:pt>
                <c:pt idx="10">
                  <c:v>-2.9796038999999997E-5</c:v>
                </c:pt>
                <c:pt idx="11">
                  <c:v>-2.47250864E-5</c:v>
                </c:pt>
                <c:pt idx="12">
                  <c:v>-3.0694767699999994E-5</c:v>
                </c:pt>
                <c:pt idx="13">
                  <c:v>-9.9432328999999993E-5</c:v>
                </c:pt>
                <c:pt idx="14">
                  <c:v>-9.0822837299999997E-5</c:v>
                </c:pt>
                <c:pt idx="15">
                  <c:v>-9.1343003599999987E-5</c:v>
                </c:pt>
                <c:pt idx="16">
                  <c:v>-1.0474865959999999E-4</c:v>
                </c:pt>
                <c:pt idx="17">
                  <c:v>-9.5817663499999999E-5</c:v>
                </c:pt>
                <c:pt idx="18">
                  <c:v>-9.836328629999999E-5</c:v>
                </c:pt>
                <c:pt idx="19">
                  <c:v>-9.6782621999999991E-5</c:v>
                </c:pt>
                <c:pt idx="20">
                  <c:v>-8.1927604999999998E-5</c:v>
                </c:pt>
                <c:pt idx="21">
                  <c:v>-9.1569754500000011E-5</c:v>
                </c:pt>
                <c:pt idx="22">
                  <c:v>-9.1645463999999997E-5</c:v>
                </c:pt>
                <c:pt idx="23">
                  <c:v>-8.4263918299999995E-5</c:v>
                </c:pt>
                <c:pt idx="24">
                  <c:v>-8.6627937000000006E-5</c:v>
                </c:pt>
              </c:numCache>
            </c:numRef>
          </c:val>
          <c:extLst>
            <c:ext xmlns:c16="http://schemas.microsoft.com/office/drawing/2014/chart" uri="{C3380CC4-5D6E-409C-BE32-E72D297353CC}">
              <c16:uniqueId val="{00000008-F5B4-41FF-B603-8747C06CE6B3}"/>
            </c:ext>
          </c:extLst>
        </c:ser>
        <c:ser>
          <c:idx val="4"/>
          <c:order val="1"/>
          <c:tx>
            <c:strRef>
              <c:f>'---Compare options---'!$H$152</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options---'!$I$152:$AG$152</c:f>
              <c:numCache>
                <c:formatCode>#,##0.0</c:formatCode>
                <c:ptCount val="25"/>
                <c:pt idx="0">
                  <c:v>58.729275403174483</c:v>
                </c:pt>
                <c:pt idx="1">
                  <c:v>62.305054959266499</c:v>
                </c:pt>
                <c:pt idx="2">
                  <c:v>59.342823749205309</c:v>
                </c:pt>
                <c:pt idx="3">
                  <c:v>3.8235996618639092</c:v>
                </c:pt>
                <c:pt idx="4">
                  <c:v>36.636451553084726</c:v>
                </c:pt>
                <c:pt idx="5">
                  <c:v>82.009048185095935</c:v>
                </c:pt>
                <c:pt idx="6">
                  <c:v>559.4861095905411</c:v>
                </c:pt>
                <c:pt idx="7">
                  <c:v>576.6067838224119</c:v>
                </c:pt>
                <c:pt idx="8">
                  <c:v>540.10388371428485</c:v>
                </c:pt>
                <c:pt idx="9">
                  <c:v>1110.36150944618</c:v>
                </c:pt>
                <c:pt idx="10">
                  <c:v>1153.9136359984141</c:v>
                </c:pt>
                <c:pt idx="11">
                  <c:v>1531.9469600705904</c:v>
                </c:pt>
                <c:pt idx="12">
                  <c:v>1972.0264008124218</c:v>
                </c:pt>
                <c:pt idx="13">
                  <c:v>2156.82493972047</c:v>
                </c:pt>
                <c:pt idx="14">
                  <c:v>2288.2727809650896</c:v>
                </c:pt>
                <c:pt idx="15">
                  <c:v>2293.8481307697903</c:v>
                </c:pt>
                <c:pt idx="16">
                  <c:v>2216.2209384836096</c:v>
                </c:pt>
                <c:pt idx="17">
                  <c:v>2276.7888847080376</c:v>
                </c:pt>
                <c:pt idx="18">
                  <c:v>2402.4762106612934</c:v>
                </c:pt>
                <c:pt idx="19">
                  <c:v>2523.290398731594</c:v>
                </c:pt>
                <c:pt idx="20">
                  <c:v>2384.7424633664768</c:v>
                </c:pt>
                <c:pt idx="21">
                  <c:v>2363.4072839728378</c:v>
                </c:pt>
                <c:pt idx="22">
                  <c:v>2102.4821297688782</c:v>
                </c:pt>
                <c:pt idx="23">
                  <c:v>2303.0563815268897</c:v>
                </c:pt>
                <c:pt idx="24">
                  <c:v>2283.704044310286</c:v>
                </c:pt>
              </c:numCache>
            </c:numRef>
          </c:val>
          <c:extLst>
            <c:ext xmlns:c16="http://schemas.microsoft.com/office/drawing/2014/chart" uri="{C3380CC4-5D6E-409C-BE32-E72D297353CC}">
              <c16:uniqueId val="{00000009-F5B4-41FF-B603-8747C06CE6B3}"/>
            </c:ext>
          </c:extLst>
        </c:ser>
        <c:ser>
          <c:idx val="5"/>
          <c:order val="2"/>
          <c:tx>
            <c:strRef>
              <c:f>'---Compare options---'!$H$153</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options---'!$I$153:$AG$153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10.467343114045565</c:v>
                </c:pt>
                <c:pt idx="1">
                  <c:v>33.340887769990829</c:v>
                </c:pt>
                <c:pt idx="2">
                  <c:v>86.690498180650877</c:v>
                </c:pt>
                <c:pt idx="3">
                  <c:v>366.8296308105958</c:v>
                </c:pt>
                <c:pt idx="4">
                  <c:v>628.64191301319818</c:v>
                </c:pt>
                <c:pt idx="5">
                  <c:v>873.97392176367782</c:v>
                </c:pt>
                <c:pt idx="6">
                  <c:v>1084.9620716019672</c:v>
                </c:pt>
                <c:pt idx="7">
                  <c:v>1275.860640240496</c:v>
                </c:pt>
                <c:pt idx="8">
                  <c:v>1374.428138456936</c:v>
                </c:pt>
                <c:pt idx="9">
                  <c:v>1568.3573479094225</c:v>
                </c:pt>
                <c:pt idx="10">
                  <c:v>1718.5005494739785</c:v>
                </c:pt>
                <c:pt idx="11">
                  <c:v>1959.1391930466052</c:v>
                </c:pt>
                <c:pt idx="12">
                  <c:v>2201.469667512225</c:v>
                </c:pt>
                <c:pt idx="13">
                  <c:v>2468.2240183076151</c:v>
                </c:pt>
                <c:pt idx="14">
                  <c:v>2724.2431628335798</c:v>
                </c:pt>
                <c:pt idx="15">
                  <c:v>2910.369469259711</c:v>
                </c:pt>
                <c:pt idx="16">
                  <c:v>3081.9203330394503</c:v>
                </c:pt>
                <c:pt idx="17">
                  <c:v>3324.2092994347167</c:v>
                </c:pt>
                <c:pt idx="18">
                  <c:v>3526.7442589550765</c:v>
                </c:pt>
                <c:pt idx="19">
                  <c:v>3709.8134829879273</c:v>
                </c:pt>
                <c:pt idx="20">
                  <c:v>3904.7023848904864</c:v>
                </c:pt>
                <c:pt idx="21">
                  <c:v>4084.6042331687781</c:v>
                </c:pt>
                <c:pt idx="22">
                  <c:v>4232.0189474284425</c:v>
                </c:pt>
                <c:pt idx="23">
                  <c:v>4354.2801611983778</c:v>
                </c:pt>
                <c:pt idx="24">
                  <c:v>4464.0965252022561</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93F0E6"/>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1.1673158438830868</c:v>
                </c:pt>
                <c:pt idx="1">
                  <c:v>-31.271241828939239</c:v>
                </c:pt>
                <c:pt idx="2">
                  <c:v>-62.963682333537683</c:v>
                </c:pt>
                <c:pt idx="3">
                  <c:v>-34.447827072469359</c:v>
                </c:pt>
                <c:pt idx="4">
                  <c:v>-22.941916623645312</c:v>
                </c:pt>
                <c:pt idx="5">
                  <c:v>2.0308655227012906</c:v>
                </c:pt>
                <c:pt idx="6">
                  <c:v>18.250595712871927</c:v>
                </c:pt>
                <c:pt idx="7">
                  <c:v>28.822302744760584</c:v>
                </c:pt>
                <c:pt idx="8">
                  <c:v>2.71444170129136</c:v>
                </c:pt>
                <c:pt idx="9">
                  <c:v>21.96951801961276</c:v>
                </c:pt>
                <c:pt idx="10">
                  <c:v>34.002148166179538</c:v>
                </c:pt>
                <c:pt idx="11">
                  <c:v>52.541138627872684</c:v>
                </c:pt>
                <c:pt idx="12">
                  <c:v>59.39289429462503</c:v>
                </c:pt>
                <c:pt idx="13">
                  <c:v>72.427648733969193</c:v>
                </c:pt>
                <c:pt idx="14">
                  <c:v>92.164658983934089</c:v>
                </c:pt>
                <c:pt idx="15">
                  <c:v>101.37245719103609</c:v>
                </c:pt>
                <c:pt idx="16">
                  <c:v>111.65199712569768</c:v>
                </c:pt>
                <c:pt idx="17">
                  <c:v>135.00174772270256</c:v>
                </c:pt>
                <c:pt idx="18">
                  <c:v>154.61556842949298</c:v>
                </c:pt>
                <c:pt idx="19">
                  <c:v>171.8390603528039</c:v>
                </c:pt>
                <c:pt idx="20">
                  <c:v>191.75094728720211</c:v>
                </c:pt>
                <c:pt idx="21">
                  <c:v>209.81711498707801</c:v>
                </c:pt>
                <c:pt idx="22">
                  <c:v>223.64103899102682</c:v>
                </c:pt>
                <c:pt idx="23">
                  <c:v>240.2392667543142</c:v>
                </c:pt>
                <c:pt idx="24">
                  <c:v>254.24765528835241</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15.273919164293446</c:v>
                </c:pt>
                <c:pt idx="1">
                  <c:v>37.657872405432627</c:v>
                </c:pt>
                <c:pt idx="2">
                  <c:v>107.47813167834329</c:v>
                </c:pt>
                <c:pt idx="3">
                  <c:v>170.61329103190872</c:v>
                </c:pt>
                <c:pt idx="4">
                  <c:v>293.65313429910577</c:v>
                </c:pt>
                <c:pt idx="5">
                  <c:v>396.21616119022838</c:v>
                </c:pt>
                <c:pt idx="6">
                  <c:v>479.87904077003878</c:v>
                </c:pt>
                <c:pt idx="7">
                  <c:v>599.64376339828118</c:v>
                </c:pt>
                <c:pt idx="8">
                  <c:v>771.95645363452923</c:v>
                </c:pt>
                <c:pt idx="9">
                  <c:v>860.44828278326247</c:v>
                </c:pt>
                <c:pt idx="10">
                  <c:v>962.43940647400336</c:v>
                </c:pt>
                <c:pt idx="11">
                  <c:v>1064.1798142714169</c:v>
                </c:pt>
                <c:pt idx="12">
                  <c:v>1203.803919294412</c:v>
                </c:pt>
                <c:pt idx="13">
                  <c:v>1329.1507608142438</c:v>
                </c:pt>
                <c:pt idx="14">
                  <c:v>1395.2241024826906</c:v>
                </c:pt>
                <c:pt idx="15">
                  <c:v>1477.3505847690949</c:v>
                </c:pt>
                <c:pt idx="16">
                  <c:v>1573.6703955248786</c:v>
                </c:pt>
                <c:pt idx="17">
                  <c:v>1611.6060667403387</c:v>
                </c:pt>
                <c:pt idx="18">
                  <c:v>1642.9015119318765</c:v>
                </c:pt>
                <c:pt idx="19">
                  <c:v>1690.3166670023902</c:v>
                </c:pt>
                <c:pt idx="20">
                  <c:v>1721.6870420585651</c:v>
                </c:pt>
                <c:pt idx="21">
                  <c:v>1768.9515994597127</c:v>
                </c:pt>
                <c:pt idx="22">
                  <c:v>1805.1506013185074</c:v>
                </c:pt>
                <c:pt idx="23">
                  <c:v>1842.3803817691055</c:v>
                </c:pt>
                <c:pt idx="24">
                  <c:v>1896.1633169845409</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6.5226503303201167</c:v>
                </c:pt>
                <c:pt idx="1">
                  <c:v>8.1213614600690782</c:v>
                </c:pt>
                <c:pt idx="2">
                  <c:v>4.2590830210841961</c:v>
                </c:pt>
                <c:pt idx="3">
                  <c:v>-6.6715327202033947</c:v>
                </c:pt>
                <c:pt idx="4">
                  <c:v>-4.7521880102666909</c:v>
                </c:pt>
                <c:pt idx="5">
                  <c:v>-4.5899651003264008</c:v>
                </c:pt>
                <c:pt idx="6">
                  <c:v>3.6414877200981142</c:v>
                </c:pt>
                <c:pt idx="7">
                  <c:v>8.5012486732003172</c:v>
                </c:pt>
                <c:pt idx="8">
                  <c:v>13.369198294069502</c:v>
                </c:pt>
                <c:pt idx="9">
                  <c:v>14.64812093275803</c:v>
                </c:pt>
                <c:pt idx="10">
                  <c:v>19.556377217733797</c:v>
                </c:pt>
                <c:pt idx="11">
                  <c:v>19.610079372563458</c:v>
                </c:pt>
                <c:pt idx="12">
                  <c:v>20.413863143253753</c:v>
                </c:pt>
                <c:pt idx="13">
                  <c:v>17.149460116818375</c:v>
                </c:pt>
                <c:pt idx="14">
                  <c:v>14.371110633907492</c:v>
                </c:pt>
                <c:pt idx="15">
                  <c:v>16.034877500607664</c:v>
                </c:pt>
                <c:pt idx="16">
                  <c:v>15.245225021830006</c:v>
                </c:pt>
                <c:pt idx="17">
                  <c:v>11.588429231846911</c:v>
                </c:pt>
                <c:pt idx="18">
                  <c:v>8.5962275830785977</c:v>
                </c:pt>
                <c:pt idx="19">
                  <c:v>6.3274019332807105</c:v>
                </c:pt>
                <c:pt idx="20">
                  <c:v>3.6925375998272099</c:v>
                </c:pt>
                <c:pt idx="21">
                  <c:v>1.0941346158406411</c:v>
                </c:pt>
                <c:pt idx="22">
                  <c:v>-0.76967853448316981</c:v>
                </c:pt>
                <c:pt idx="23">
                  <c:v>-2.3729599045401448</c:v>
                </c:pt>
                <c:pt idx="24">
                  <c:v>-2.7701514785649817</c:v>
                </c:pt>
              </c:numCache>
            </c:numRef>
          </c:val>
          <c:extLst>
            <c:ext xmlns:c16="http://schemas.microsoft.com/office/drawing/2014/chart" uri="{C3380CC4-5D6E-409C-BE32-E72D297353CC}">
              <c16:uniqueId val="{00000003-EB4C-45BA-9C4B-8A5CA933D6FA}"/>
            </c:ext>
          </c:extLst>
        </c:ser>
        <c:ser>
          <c:idx val="4"/>
          <c:order val="4"/>
          <c:tx>
            <c:strRef>
              <c:f>'---Compare options---'!$H$32</c:f>
              <c:strCache>
                <c:ptCount val="1"/>
                <c:pt idx="0">
                  <c:v>Rehab</c:v>
                </c:pt>
              </c:strCache>
            </c:strRef>
          </c:tx>
          <c:spPr>
            <a:solidFill>
              <a:srgbClr val="27ACAA"/>
            </a:solidFill>
            <a:ln>
              <a:noFill/>
            </a:ln>
            <a:effec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options---'!$I$32:$AG$32</c:f>
              <c:numCache>
                <c:formatCode>"$"#,##0.0</c:formatCode>
                <c:ptCount val="25"/>
                <c:pt idx="0">
                  <c:v>0</c:v>
                </c:pt>
                <c:pt idx="1">
                  <c:v>18.096039636630003</c:v>
                </c:pt>
                <c:pt idx="2">
                  <c:v>22.616667327679256</c:v>
                </c:pt>
                <c:pt idx="3">
                  <c:v>24.555586114206264</c:v>
                </c:pt>
                <c:pt idx="4">
                  <c:v>37.403315549657066</c:v>
                </c:pt>
                <c:pt idx="5">
                  <c:v>25.785002302634286</c:v>
                </c:pt>
                <c:pt idx="6">
                  <c:v>25.785002302634286</c:v>
                </c:pt>
                <c:pt idx="7">
                  <c:v>25.785002302634286</c:v>
                </c:pt>
                <c:pt idx="8">
                  <c:v>15.649603316481876</c:v>
                </c:pt>
                <c:pt idx="9">
                  <c:v>11.930814122101069</c:v>
                </c:pt>
                <c:pt idx="10">
                  <c:v>11.930815396878184</c:v>
                </c:pt>
                <c:pt idx="11">
                  <c:v>11.930815396878184</c:v>
                </c:pt>
                <c:pt idx="12">
                  <c:v>21.854446597957018</c:v>
                </c:pt>
                <c:pt idx="13">
                  <c:v>21.854446597957018</c:v>
                </c:pt>
                <c:pt idx="14">
                  <c:v>18.255963610513263</c:v>
                </c:pt>
                <c:pt idx="15">
                  <c:v>18.255963673652587</c:v>
                </c:pt>
                <c:pt idx="16">
                  <c:v>17.401194252528505</c:v>
                </c:pt>
                <c:pt idx="17">
                  <c:v>17.401194252528505</c:v>
                </c:pt>
                <c:pt idx="18">
                  <c:v>17.401194252528505</c:v>
                </c:pt>
                <c:pt idx="19">
                  <c:v>17.401194311321447</c:v>
                </c:pt>
                <c:pt idx="20">
                  <c:v>17.401194311321447</c:v>
                </c:pt>
                <c:pt idx="21">
                  <c:v>17.401194354693072</c:v>
                </c:pt>
                <c:pt idx="22">
                  <c:v>17.401194354693072</c:v>
                </c:pt>
                <c:pt idx="23">
                  <c:v>17.401194354693072</c:v>
                </c:pt>
                <c:pt idx="24">
                  <c:v>17.401194354693072</c:v>
                </c:pt>
              </c:numCache>
            </c:numRef>
          </c:val>
          <c:extLst>
            <c:ext xmlns:c16="http://schemas.microsoft.com/office/drawing/2014/chart" uri="{C3380CC4-5D6E-409C-BE32-E72D297353CC}">
              <c16:uniqueId val="{00000004-EB4C-45BA-9C4B-8A5CA933D6FA}"/>
            </c:ext>
          </c:extLst>
        </c:ser>
        <c:ser>
          <c:idx val="5"/>
          <c:order val="5"/>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-0.78759781241375093</c:v>
                </c:pt>
                <c:pt idx="1">
                  <c:v>-1.3189387599802904</c:v>
                </c:pt>
                <c:pt idx="2">
                  <c:v>7.1147023757856553</c:v>
                </c:pt>
                <c:pt idx="3">
                  <c:v>13.093501722071469</c:v>
                </c:pt>
                <c:pt idx="4">
                  <c:v>17.29391421578384</c:v>
                </c:pt>
                <c:pt idx="5">
                  <c:v>19.632280810824717</c:v>
                </c:pt>
                <c:pt idx="6">
                  <c:v>21.55154730183434</c:v>
                </c:pt>
                <c:pt idx="7">
                  <c:v>22.052607950527943</c:v>
                </c:pt>
                <c:pt idx="8">
                  <c:v>19.716698982382297</c:v>
                </c:pt>
                <c:pt idx="9">
                  <c:v>17.266146049088494</c:v>
                </c:pt>
                <c:pt idx="10">
                  <c:v>14.954912968950616</c:v>
                </c:pt>
                <c:pt idx="11">
                  <c:v>12.691469648391278</c:v>
                </c:pt>
                <c:pt idx="12">
                  <c:v>10.459807801625532</c:v>
                </c:pt>
                <c:pt idx="13">
                  <c:v>8.2669551350904449</c:v>
                </c:pt>
                <c:pt idx="14">
                  <c:v>4.0278841833400811</c:v>
                </c:pt>
                <c:pt idx="15">
                  <c:v>1.7975516967506127</c:v>
                </c:pt>
                <c:pt idx="16">
                  <c:v>-3.4380389064150871</c:v>
                </c:pt>
                <c:pt idx="17">
                  <c:v>-8.5715493775325378</c:v>
                </c:pt>
                <c:pt idx="18">
                  <c:v>-12.212644416403739</c:v>
                </c:pt>
                <c:pt idx="19">
                  <c:v>-16.294477851347956</c:v>
                </c:pt>
                <c:pt idx="20">
                  <c:v>-20.414254262075339</c:v>
                </c:pt>
                <c:pt idx="21">
                  <c:v>-24.446593160688646</c:v>
                </c:pt>
                <c:pt idx="22">
                  <c:v>-28.328004033362074</c:v>
                </c:pt>
                <c:pt idx="23">
                  <c:v>-31.949709555600087</c:v>
                </c:pt>
                <c:pt idx="24">
                  <c:v>-35.334481745801362</c:v>
                </c:pt>
              </c:numCache>
            </c:numRef>
          </c:val>
          <c:extLst>
            <c:ext xmlns:c16="http://schemas.microsoft.com/office/drawing/2014/chart" uri="{C3380CC4-5D6E-409C-BE32-E72D297353CC}">
              <c16:uniqueId val="{00000005-EB4C-45BA-9C4B-8A5CA933D6FA}"/>
            </c:ext>
          </c:extLst>
        </c:ser>
        <c:ser>
          <c:idx val="6"/>
          <c:order val="6"/>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0.18547103834592782</c:v>
                </c:pt>
                <c:pt idx="1">
                  <c:v>0.78573347786915382</c:v>
                </c:pt>
                <c:pt idx="2">
                  <c:v>1.2483963699590537</c:v>
                </c:pt>
                <c:pt idx="3">
                  <c:v>-3.2888733635834932</c:v>
                </c:pt>
                <c:pt idx="4">
                  <c:v>-3.1139430439530589</c:v>
                </c:pt>
                <c:pt idx="5">
                  <c:v>-3.125932782964798</c:v>
                </c:pt>
                <c:pt idx="6">
                  <c:v>7.3292999590196395</c:v>
                </c:pt>
                <c:pt idx="7">
                  <c:v>4.3054479792475409</c:v>
                </c:pt>
                <c:pt idx="8">
                  <c:v>6.2614559831681893</c:v>
                </c:pt>
                <c:pt idx="9">
                  <c:v>7.7898095704325643</c:v>
                </c:pt>
                <c:pt idx="10">
                  <c:v>9.0661094213348257</c:v>
                </c:pt>
                <c:pt idx="11">
                  <c:v>8.0715700104716372</c:v>
                </c:pt>
                <c:pt idx="12">
                  <c:v>9.6766927753002125</c:v>
                </c:pt>
                <c:pt idx="13">
                  <c:v>11.499874879254701</c:v>
                </c:pt>
                <c:pt idx="14">
                  <c:v>12.115396225334585</c:v>
                </c:pt>
                <c:pt idx="15">
                  <c:v>11.710679924367158</c:v>
                </c:pt>
                <c:pt idx="16">
                  <c:v>14.648494924459104</c:v>
                </c:pt>
                <c:pt idx="17">
                  <c:v>14.646945977143059</c:v>
                </c:pt>
                <c:pt idx="18">
                  <c:v>1.1022689625270754</c:v>
                </c:pt>
                <c:pt idx="19">
                  <c:v>2.8085131219233697</c:v>
                </c:pt>
                <c:pt idx="20">
                  <c:v>2.7401929255347675</c:v>
                </c:pt>
                <c:pt idx="21">
                  <c:v>6.6369149566813022</c:v>
                </c:pt>
                <c:pt idx="22">
                  <c:v>8.0211027087342188</c:v>
                </c:pt>
                <c:pt idx="23">
                  <c:v>10.207999864045167</c:v>
                </c:pt>
                <c:pt idx="24">
                  <c:v>9.8404603086482911</c:v>
                </c:pt>
              </c:numCache>
            </c:numRef>
          </c:val>
          <c:extLst>
            <c:ext xmlns:c16="http://schemas.microsoft.com/office/drawing/2014/chart" uri="{C3380CC4-5D6E-409C-BE32-E72D297353CC}">
              <c16:uniqueId val="{00000000-1276-4500-BA56-F9B569AFB093}"/>
            </c:ext>
          </c:extLst>
        </c:ser>
        <c:ser>
          <c:idx val="7"/>
          <c:order val="7"/>
          <c:tx>
            <c:strRef>
              <c:f>'---Compare options---'!$H$35</c:f>
              <c:strCache>
                <c:ptCount val="1"/>
                <c:pt idx="0">
                  <c:v>SyncCon</c:v>
                </c:pt>
              </c:strCache>
            </c:strRef>
          </c:tx>
          <c:spPr>
            <a:solidFill>
              <a:srgbClr val="9C82D4"/>
            </a:solidFill>
            <a:ln>
              <a:noFill/>
            </a:ln>
            <a:effec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options---'!$I$35:$AG$35</c:f>
              <c:numCache>
                <c:formatCode>"$"#,##0.0</c:formatCode>
                <c:ptCount val="25"/>
                <c:pt idx="0">
                  <c:v>0</c:v>
                </c:pt>
                <c:pt idx="1">
                  <c:v>0</c:v>
                </c:pt>
                <c:pt idx="2">
                  <c:v>0</c:v>
                </c:pt>
                <c:pt idx="3">
                  <c:v>-0.19018617600000004</c:v>
                </c:pt>
                <c:pt idx="4">
                  <c:v>-1.3715239190000001</c:v>
                </c:pt>
                <c:pt idx="5">
                  <c:v>-2.5168865510000007</c:v>
                </c:pt>
                <c:pt idx="6">
                  <c:v>-3.5351444884000007</c:v>
                </c:pt>
                <c:pt idx="7">
                  <c:v>-4.2860022894000007</c:v>
                </c:pt>
                <c:pt idx="8">
                  <c:v>-4.9223594857000004</c:v>
                </c:pt>
                <c:pt idx="9">
                  <c:v>-5.1632119763000004</c:v>
                </c:pt>
                <c:pt idx="10">
                  <c:v>-5.3683205375999998</c:v>
                </c:pt>
                <c:pt idx="11">
                  <c:v>-5.2489033834500001</c:v>
                </c:pt>
                <c:pt idx="12">
                  <c:v>-5.09883651125</c:v>
                </c:pt>
                <c:pt idx="13">
                  <c:v>-4.7923469236000003</c:v>
                </c:pt>
                <c:pt idx="14">
                  <c:v>-4.4474333000000001</c:v>
                </c:pt>
                <c:pt idx="15">
                  <c:v>-4.1333199620999999</c:v>
                </c:pt>
                <c:pt idx="16">
                  <c:v>-3.9262229628999998</c:v>
                </c:pt>
                <c:pt idx="17">
                  <c:v>-3.6029054006000001</c:v>
                </c:pt>
                <c:pt idx="18">
                  <c:v>-3.2319429125200001</c:v>
                </c:pt>
                <c:pt idx="19">
                  <c:v>-2.9594760742390003</c:v>
                </c:pt>
                <c:pt idx="20">
                  <c:v>-2.7441983904390002</c:v>
                </c:pt>
                <c:pt idx="21">
                  <c:v>-2.4925894614390001</c:v>
                </c:pt>
                <c:pt idx="22">
                  <c:v>-2.1533338574390002</c:v>
                </c:pt>
                <c:pt idx="23">
                  <c:v>-1.8955718571390001</c:v>
                </c:pt>
                <c:pt idx="24">
                  <c:v>-1.731615345879</c:v>
                </c:pt>
              </c:numCache>
            </c:numRef>
          </c:val>
          <c:extLst>
            <c:ext xmlns:c16="http://schemas.microsoft.com/office/drawing/2014/chart" uri="{C3380CC4-5D6E-409C-BE32-E72D297353CC}">
              <c16:uniqueId val="{00000000-108C-4261-A44B-C9DA4A52146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10.467343114045565</c:v>
                </c:pt>
                <c:pt idx="1">
                  <c:v>22.873544655945267</c:v>
                </c:pt>
                <c:pt idx="2">
                  <c:v>53.349610410660041</c:v>
                </c:pt>
                <c:pt idx="3">
                  <c:v>280.13913262994492</c:v>
                </c:pt>
                <c:pt idx="4">
                  <c:v>261.81228220260238</c:v>
                </c:pt>
                <c:pt idx="5">
                  <c:v>245.33200875047967</c:v>
                </c:pt>
                <c:pt idx="6">
                  <c:v>210.98814983828925</c:v>
                </c:pt>
                <c:pt idx="7">
                  <c:v>190.8985686385287</c:v>
                </c:pt>
                <c:pt idx="8">
                  <c:v>98.567498216439972</c:v>
                </c:pt>
                <c:pt idx="9">
                  <c:v>193.92920945248659</c:v>
                </c:pt>
                <c:pt idx="10">
                  <c:v>150.14320156455599</c:v>
                </c:pt>
                <c:pt idx="11">
                  <c:v>240.63864357262665</c:v>
                </c:pt>
                <c:pt idx="12">
                  <c:v>242.33047446561977</c:v>
                </c:pt>
                <c:pt idx="13">
                  <c:v>266.75435079539011</c:v>
                </c:pt>
                <c:pt idx="14">
                  <c:v>256.01914452596475</c:v>
                </c:pt>
                <c:pt idx="15">
                  <c:v>186.12630642613118</c:v>
                </c:pt>
                <c:pt idx="16">
                  <c:v>171.55086377973947</c:v>
                </c:pt>
                <c:pt idx="17">
                  <c:v>242.28896639526636</c:v>
                </c:pt>
                <c:pt idx="18">
                  <c:v>202.53495952035954</c:v>
                </c:pt>
                <c:pt idx="19">
                  <c:v>183.06922403285094</c:v>
                </c:pt>
                <c:pt idx="20">
                  <c:v>194.88890190255921</c:v>
                </c:pt>
                <c:pt idx="21">
                  <c:v>179.90184827829151</c:v>
                </c:pt>
                <c:pt idx="22">
                  <c:v>147.41471425966452</c:v>
                </c:pt>
                <c:pt idx="23">
                  <c:v>122.26121376993507</c:v>
                </c:pt>
                <c:pt idx="24">
                  <c:v>109.81636400387809</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93F0E6"/>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1.1673158438830868</c:v>
                </c:pt>
                <c:pt idx="1">
                  <c:v>-32.438557672822327</c:v>
                </c:pt>
                <c:pt idx="2">
                  <c:v>-31.692440504598444</c:v>
                </c:pt>
                <c:pt idx="3">
                  <c:v>28.515855261068324</c:v>
                </c:pt>
                <c:pt idx="4">
                  <c:v>11.505910448824048</c:v>
                </c:pt>
                <c:pt idx="5">
                  <c:v>24.972782146346603</c:v>
                </c:pt>
                <c:pt idx="6">
                  <c:v>16.219730190170637</c:v>
                </c:pt>
                <c:pt idx="7">
                  <c:v>10.571707031888655</c:v>
                </c:pt>
                <c:pt idx="8">
                  <c:v>-26.107861043469224</c:v>
                </c:pt>
                <c:pt idx="9">
                  <c:v>19.2550763183214</c:v>
                </c:pt>
                <c:pt idx="10">
                  <c:v>12.032630146566778</c:v>
                </c:pt>
                <c:pt idx="11">
                  <c:v>18.538990461693146</c:v>
                </c:pt>
                <c:pt idx="12">
                  <c:v>6.8517556667523456</c:v>
                </c:pt>
                <c:pt idx="13">
                  <c:v>13.034754439344164</c:v>
                </c:pt>
                <c:pt idx="14">
                  <c:v>19.737010249964893</c:v>
                </c:pt>
                <c:pt idx="15">
                  <c:v>9.2077982071019946</c:v>
                </c:pt>
                <c:pt idx="16">
                  <c:v>10.279539934661589</c:v>
                </c:pt>
                <c:pt idx="17">
                  <c:v>23.349750597004896</c:v>
                </c:pt>
                <c:pt idx="18">
                  <c:v>19.613820706790431</c:v>
                </c:pt>
                <c:pt idx="19">
                  <c:v>17.22349192331091</c:v>
                </c:pt>
                <c:pt idx="20">
                  <c:v>19.911886934398208</c:v>
                </c:pt>
                <c:pt idx="21">
                  <c:v>18.066167699875891</c:v>
                </c:pt>
                <c:pt idx="22">
                  <c:v>13.823924003948807</c:v>
                </c:pt>
                <c:pt idx="23">
                  <c:v>16.598227763287372</c:v>
                </c:pt>
                <c:pt idx="24">
                  <c:v>14.008388534038211</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15.273919164293446</c:v>
                </c:pt>
                <c:pt idx="1">
                  <c:v>22.383953241139185</c:v>
                </c:pt>
                <c:pt idx="2">
                  <c:v>69.820259272910661</c:v>
                </c:pt>
                <c:pt idx="3">
                  <c:v>63.135159353565427</c:v>
                </c:pt>
                <c:pt idx="4">
                  <c:v>123.03984326719703</c:v>
                </c:pt>
                <c:pt idx="5">
                  <c:v>102.56302689112258</c:v>
                </c:pt>
                <c:pt idx="6">
                  <c:v>83.662879579810422</c:v>
                </c:pt>
                <c:pt idx="7">
                  <c:v>119.76472262824234</c:v>
                </c:pt>
                <c:pt idx="8">
                  <c:v>172.31269023624807</c:v>
                </c:pt>
                <c:pt idx="9">
                  <c:v>88.491829148733288</c:v>
                </c:pt>
                <c:pt idx="10">
                  <c:v>101.99112369074091</c:v>
                </c:pt>
                <c:pt idx="11">
                  <c:v>101.74040779741364</c:v>
                </c:pt>
                <c:pt idx="12">
                  <c:v>139.62410502299502</c:v>
                </c:pt>
                <c:pt idx="13">
                  <c:v>125.3468415198318</c:v>
                </c:pt>
                <c:pt idx="14">
                  <c:v>66.073341668446901</c:v>
                </c:pt>
                <c:pt idx="15">
                  <c:v>82.12648228640424</c:v>
                </c:pt>
                <c:pt idx="16">
                  <c:v>96.319810755783806</c:v>
                </c:pt>
                <c:pt idx="17">
                  <c:v>37.935671215460168</c:v>
                </c:pt>
                <c:pt idx="18">
                  <c:v>31.295445191537787</c:v>
                </c:pt>
                <c:pt idx="19">
                  <c:v>47.415155070513777</c:v>
                </c:pt>
                <c:pt idx="20">
                  <c:v>31.370375056174876</c:v>
                </c:pt>
                <c:pt idx="21">
                  <c:v>47.264557401147556</c:v>
                </c:pt>
                <c:pt idx="22">
                  <c:v>36.199001858794539</c:v>
                </c:pt>
                <c:pt idx="23">
                  <c:v>37.229780450598163</c:v>
                </c:pt>
                <c:pt idx="24">
                  <c:v>53.782935215435458</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6.5226503303201167</c:v>
                </c:pt>
                <c:pt idx="1">
                  <c:v>1.5987111297489609</c:v>
                </c:pt>
                <c:pt idx="2">
                  <c:v>-3.8622784389848821</c:v>
                </c:pt>
                <c:pt idx="3">
                  <c:v>-10.930615741287591</c:v>
                </c:pt>
                <c:pt idx="4">
                  <c:v>1.919344709936704</c:v>
                </c:pt>
                <c:pt idx="5">
                  <c:v>0.16222290994029026</c:v>
                </c:pt>
                <c:pt idx="6">
                  <c:v>8.231452820424515</c:v>
                </c:pt>
                <c:pt idx="7">
                  <c:v>4.859760953102203</c:v>
                </c:pt>
                <c:pt idx="8">
                  <c:v>4.8679496208691857</c:v>
                </c:pt>
                <c:pt idx="9">
                  <c:v>1.2789226386885275</c:v>
                </c:pt>
                <c:pt idx="10">
                  <c:v>4.9082562849757672</c:v>
                </c:pt>
                <c:pt idx="11">
                  <c:v>5.3702154829661591E-2</c:v>
                </c:pt>
                <c:pt idx="12">
                  <c:v>0.80378377069029372</c:v>
                </c:pt>
                <c:pt idx="13">
                  <c:v>-3.2644030264353785</c:v>
                </c:pt>
                <c:pt idx="14">
                  <c:v>-2.7783494829108824</c:v>
                </c:pt>
                <c:pt idx="15">
                  <c:v>1.6637668667001708</c:v>
                </c:pt>
                <c:pt idx="16">
                  <c:v>-0.78965247877765798</c:v>
                </c:pt>
                <c:pt idx="17">
                  <c:v>-3.6567957899830943</c:v>
                </c:pt>
                <c:pt idx="18">
                  <c:v>-2.9922016487683138</c:v>
                </c:pt>
                <c:pt idx="19">
                  <c:v>-2.2688256497978871</c:v>
                </c:pt>
                <c:pt idx="20">
                  <c:v>-2.6348643334535007</c:v>
                </c:pt>
                <c:pt idx="21">
                  <c:v>-2.5984029839865688</c:v>
                </c:pt>
                <c:pt idx="22">
                  <c:v>-1.8638131503238109</c:v>
                </c:pt>
                <c:pt idx="23">
                  <c:v>-1.603281370056975</c:v>
                </c:pt>
                <c:pt idx="24">
                  <c:v>-0.3971915740248369</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-0.78759781241375093</c:v>
                </c:pt>
                <c:pt idx="1">
                  <c:v>-0.53134094756653938</c:v>
                </c:pt>
                <c:pt idx="2">
                  <c:v>8.4336411357659458</c:v>
                </c:pt>
                <c:pt idx="3">
                  <c:v>5.9787993462858138</c:v>
                </c:pt>
                <c:pt idx="4">
                  <c:v>4.2004124937123706</c:v>
                </c:pt>
                <c:pt idx="5">
                  <c:v>2.3383665950408759</c:v>
                </c:pt>
                <c:pt idx="6">
                  <c:v>1.9192664910096209</c:v>
                </c:pt>
                <c:pt idx="7">
                  <c:v>0.50106064869360123</c:v>
                </c:pt>
                <c:pt idx="8">
                  <c:v>-2.3359089681456462</c:v>
                </c:pt>
                <c:pt idx="9">
                  <c:v>-2.4505529332938023</c:v>
                </c:pt>
                <c:pt idx="10">
                  <c:v>-2.3112330801378778</c:v>
                </c:pt>
                <c:pt idx="11">
                  <c:v>-2.2634433205593378</c:v>
                </c:pt>
                <c:pt idx="12">
                  <c:v>-2.2316618467657463</c:v>
                </c:pt>
                <c:pt idx="13">
                  <c:v>-2.1928526665350874</c:v>
                </c:pt>
                <c:pt idx="14">
                  <c:v>-4.2390709517503637</c:v>
                </c:pt>
                <c:pt idx="15">
                  <c:v>-2.2303324865894685</c:v>
                </c:pt>
                <c:pt idx="16">
                  <c:v>-5.2355906031656998</c:v>
                </c:pt>
                <c:pt idx="17">
                  <c:v>-5.1335104711174502</c:v>
                </c:pt>
                <c:pt idx="18">
                  <c:v>-3.6410950388712009</c:v>
                </c:pt>
                <c:pt idx="19">
                  <c:v>-4.0818334349442154</c:v>
                </c:pt>
                <c:pt idx="20">
                  <c:v>-4.1197764107273835</c:v>
                </c:pt>
                <c:pt idx="21">
                  <c:v>-4.0323388986133066</c:v>
                </c:pt>
                <c:pt idx="22">
                  <c:v>-3.8814108726734267</c:v>
                </c:pt>
                <c:pt idx="23">
                  <c:v>-3.621705522238015</c:v>
                </c:pt>
                <c:pt idx="24">
                  <c:v>-3.3847721902012782</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0.18547103834592782</c:v>
                </c:pt>
                <c:pt idx="1">
                  <c:v>0.600262439523226</c:v>
                </c:pt>
                <c:pt idx="2">
                  <c:v>0.46266289208989975</c:v>
                </c:pt>
                <c:pt idx="3">
                  <c:v>-4.5372697335425469</c:v>
                </c:pt>
                <c:pt idx="4">
                  <c:v>0.17493031963043457</c:v>
                </c:pt>
                <c:pt idx="5">
                  <c:v>-1.1989739011739003E-2</c:v>
                </c:pt>
                <c:pt idx="6">
                  <c:v>10.455232741984437</c:v>
                </c:pt>
                <c:pt idx="7">
                  <c:v>-3.0238519797720982</c:v>
                </c:pt>
                <c:pt idx="8">
                  <c:v>1.9560080039206484</c:v>
                </c:pt>
                <c:pt idx="9">
                  <c:v>1.5283535872643752</c:v>
                </c:pt>
                <c:pt idx="10">
                  <c:v>1.2762998509022605</c:v>
                </c:pt>
                <c:pt idx="11">
                  <c:v>-0.99453941086318809</c:v>
                </c:pt>
                <c:pt idx="12">
                  <c:v>1.6051227648285753</c:v>
                </c:pt>
                <c:pt idx="13">
                  <c:v>1.8231821039544884</c:v>
                </c:pt>
                <c:pt idx="14">
                  <c:v>0.61552134607988407</c:v>
                </c:pt>
                <c:pt idx="15">
                  <c:v>-0.40471630096742772</c:v>
                </c:pt>
                <c:pt idx="16">
                  <c:v>2.937815000091947</c:v>
                </c:pt>
                <c:pt idx="17">
                  <c:v>-1.548947316045087E-3</c:v>
                </c:pt>
                <c:pt idx="18">
                  <c:v>-13.544677014615983</c:v>
                </c:pt>
                <c:pt idx="19">
                  <c:v>1.706244159396294</c:v>
                </c:pt>
                <c:pt idx="20">
                  <c:v>-6.8320196388602192E-2</c:v>
                </c:pt>
                <c:pt idx="21">
                  <c:v>3.8967220311465351</c:v>
                </c:pt>
                <c:pt idx="22">
                  <c:v>1.384187752052916</c:v>
                </c:pt>
                <c:pt idx="23">
                  <c:v>2.1868971553109477</c:v>
                </c:pt>
                <c:pt idx="24">
                  <c:v>-0.36753955539687649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chemeClr val="accent2">
                <a:lumMod val="60000"/>
              </a:schemeClr>
            </a:solidFill>
            <a:ln>
              <a:noFill/>
            </a:ln>
            <a:effectLst/>
          </c:spPr>
          <c:invertIfNegative val="0"/>
          <c:val>
            <c:numRef>
              <c:f>'---Compare options---'!$I$11:$AG$11</c:f>
              <c:numCache>
                <c:formatCode>"$"#,##0.0</c:formatCode>
                <c:ptCount val="25"/>
                <c:pt idx="0">
                  <c:v>0</c:v>
                </c:pt>
                <c:pt idx="1">
                  <c:v>18.096039636630003</c:v>
                </c:pt>
                <c:pt idx="2">
                  <c:v>4.5206276910492527</c:v>
                </c:pt>
                <c:pt idx="3">
                  <c:v>1.9389187865270068</c:v>
                </c:pt>
                <c:pt idx="4">
                  <c:v>12.847729435450798</c:v>
                </c:pt>
                <c:pt idx="5">
                  <c:v>-11.61831324702278</c:v>
                </c:pt>
                <c:pt idx="6">
                  <c:v>0</c:v>
                </c:pt>
                <c:pt idx="7">
                  <c:v>0</c:v>
                </c:pt>
                <c:pt idx="8">
                  <c:v>-10.13539898615241</c:v>
                </c:pt>
                <c:pt idx="9">
                  <c:v>-3.7187891943808067</c:v>
                </c:pt>
                <c:pt idx="10">
                  <c:v>1.2747771166460289E-6</c:v>
                </c:pt>
                <c:pt idx="11">
                  <c:v>0</c:v>
                </c:pt>
                <c:pt idx="12">
                  <c:v>9.9236312010788339</c:v>
                </c:pt>
                <c:pt idx="13">
                  <c:v>0</c:v>
                </c:pt>
                <c:pt idx="14">
                  <c:v>-3.5984829874437563</c:v>
                </c:pt>
                <c:pt idx="15">
                  <c:v>6.3139325205236422E-8</c:v>
                </c:pt>
                <c:pt idx="16">
                  <c:v>-0.85476942112408327</c:v>
                </c:pt>
                <c:pt idx="17">
                  <c:v>0</c:v>
                </c:pt>
                <c:pt idx="18">
                  <c:v>0</c:v>
                </c:pt>
                <c:pt idx="19">
                  <c:v>5.8792941815845565E-8</c:v>
                </c:pt>
                <c:pt idx="20">
                  <c:v>0</c:v>
                </c:pt>
                <c:pt idx="21">
                  <c:v>4.3371625619308029E-8</c:v>
                </c:pt>
                <c:pt idx="22">
                  <c:v>0</c:v>
                </c:pt>
                <c:pt idx="23">
                  <c:v>0</c:v>
                </c:pt>
                <c:pt idx="24">
                  <c:v>0</c:v>
                </c:pt>
              </c:numCache>
            </c:numRef>
          </c:val>
          <c:extLst>
            <c:ext xmlns:c16="http://schemas.microsoft.com/office/drawing/2014/chart" uri="{C3380CC4-5D6E-409C-BE32-E72D297353CC}">
              <c16:uniqueId val="{00000000-4553-4F09-AE0D-C6B173CA32FE}"/>
            </c:ext>
          </c:extLst>
        </c:ser>
        <c:ser>
          <c:idx val="8"/>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-0.19018617600000004</c:v>
                </c:pt>
                <c:pt idx="4">
                  <c:v>-1.1813377430000001</c:v>
                </c:pt>
                <c:pt idx="5">
                  <c:v>-1.1453626320000003</c:v>
                </c:pt>
                <c:pt idx="6">
                  <c:v>-1.0182579374</c:v>
                </c:pt>
                <c:pt idx="7">
                  <c:v>-0.7508578010000001</c:v>
                </c:pt>
                <c:pt idx="8">
                  <c:v>-0.63635719629999998</c:v>
                </c:pt>
                <c:pt idx="9">
                  <c:v>-0.24085249060000025</c:v>
                </c:pt>
                <c:pt idx="10">
                  <c:v>-0.2051085612999998</c:v>
                </c:pt>
                <c:pt idx="11">
                  <c:v>0.11941715415000011</c:v>
                </c:pt>
                <c:pt idx="12">
                  <c:v>0.15006687220000003</c:v>
                </c:pt>
                <c:pt idx="13">
                  <c:v>0.30648958764999995</c:v>
                </c:pt>
                <c:pt idx="14">
                  <c:v>0.34491362359999994</c:v>
                </c:pt>
                <c:pt idx="15">
                  <c:v>0.3141133378999999</c:v>
                </c:pt>
                <c:pt idx="16">
                  <c:v>0.20709699920000002</c:v>
                </c:pt>
                <c:pt idx="17">
                  <c:v>0.32331756229999997</c:v>
                </c:pt>
                <c:pt idx="18">
                  <c:v>0.37096248807999993</c:v>
                </c:pt>
                <c:pt idx="19">
                  <c:v>0.27246683828100005</c:v>
                </c:pt>
                <c:pt idx="20">
                  <c:v>0.21527768380000004</c:v>
                </c:pt>
                <c:pt idx="21">
                  <c:v>0.25160892899999998</c:v>
                </c:pt>
                <c:pt idx="22">
                  <c:v>0.33925560399999993</c:v>
                </c:pt>
                <c:pt idx="23">
                  <c:v>0.25776200030000007</c:v>
                </c:pt>
                <c:pt idx="24">
                  <c:v>0.16395651126000008</c:v>
                </c:pt>
              </c:numCache>
            </c:numRef>
          </c:val>
          <c:extLst>
            <c:ext xmlns:c16="http://schemas.microsoft.com/office/drawing/2014/chart" uri="{C3380CC4-5D6E-409C-BE32-E72D297353CC}">
              <c16:uniqueId val="{00000000-5C18-4175-A114-1944EA340EA9}"/>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options---'!$H$49</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options---'!$I$49:$AG$49</c:f>
              <c:numCache>
                <c:formatCode>"$"#,##0.0</c:formatCode>
                <c:ptCount val="25"/>
                <c:pt idx="0">
                  <c:v>-120.0395858503161</c:v>
                </c:pt>
                <c:pt idx="1">
                  <c:v>-130.87477833361737</c:v>
                </c:pt>
                <c:pt idx="2">
                  <c:v>-115.96071455183252</c:v>
                </c:pt>
                <c:pt idx="3">
                  <c:v>-77.293230406003545</c:v>
                </c:pt>
                <c:pt idx="4">
                  <c:v>-62.996105561870152</c:v>
                </c:pt>
                <c:pt idx="5">
                  <c:v>-56.705459410234823</c:v>
                </c:pt>
                <c:pt idx="6">
                  <c:v>-53.693081076264384</c:v>
                </c:pt>
                <c:pt idx="7">
                  <c:v>-11.051437388826628</c:v>
                </c:pt>
                <c:pt idx="8">
                  <c:v>59.245483442374969</c:v>
                </c:pt>
                <c:pt idx="9">
                  <c:v>85.727934224644443</c:v>
                </c:pt>
                <c:pt idx="10">
                  <c:v>89.674808172737244</c:v>
                </c:pt>
                <c:pt idx="11">
                  <c:v>66.187727433260065</c:v>
                </c:pt>
                <c:pt idx="12">
                  <c:v>9.2427571513114959</c:v>
                </c:pt>
                <c:pt idx="13">
                  <c:v>-14.428299576903694</c:v>
                </c:pt>
                <c:pt idx="14">
                  <c:v>11.495149475800572</c:v>
                </c:pt>
                <c:pt idx="15">
                  <c:v>49.059443922909672</c:v>
                </c:pt>
                <c:pt idx="16">
                  <c:v>63.471828904333528</c:v>
                </c:pt>
                <c:pt idx="17">
                  <c:v>44.714303046043611</c:v>
                </c:pt>
                <c:pt idx="18">
                  <c:v>32.493995124677895</c:v>
                </c:pt>
                <c:pt idx="19">
                  <c:v>34.916651751375817</c:v>
                </c:pt>
                <c:pt idx="20">
                  <c:v>35.18172369546059</c:v>
                </c:pt>
                <c:pt idx="21">
                  <c:v>36.900153465332984</c:v>
                </c:pt>
                <c:pt idx="22">
                  <c:v>36.266343543724972</c:v>
                </c:pt>
                <c:pt idx="23">
                  <c:v>40.726496168712913</c:v>
                </c:pt>
                <c:pt idx="24">
                  <c:v>51.846385800650928</c:v>
                </c:pt>
              </c:numCache>
            </c:numRef>
          </c:val>
          <c:extLst>
            <c:ext xmlns:c16="http://schemas.microsoft.com/office/drawing/2014/chart" uri="{C3380CC4-5D6E-409C-BE32-E72D297353CC}">
              <c16:uniqueId val="{00000006-01CD-40A7-96C6-1C1E40244BC7}"/>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options---'!$H$69</c:f>
              <c:strCache>
                <c:ptCount val="1"/>
                <c:pt idx="0">
                  <c:v>Emissions</c:v>
                </c:pt>
              </c:strCache>
            </c:strRef>
          </c:tx>
          <c:spPr>
            <a:solidFill>
              <a:srgbClr val="351C21"/>
            </a:solidFill>
            <a:ln>
              <a:noFill/>
            </a:ln>
            <a:effectLst/>
          </c:spPr>
          <c:invertIfNegative val="0"/>
          <c:cat>
            <c:strRef>
              <c:f>'---Compare options---'!$I$68:$AG$68</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options---'!$I$69:$AG$69</c:f>
              <c:numCache>
                <c:formatCode>"$"#,##0.0</c:formatCode>
                <c:ptCount val="25"/>
                <c:pt idx="0">
                  <c:v>-120.0395858503161</c:v>
                </c:pt>
                <c:pt idx="1">
                  <c:v>-250.91436418393346</c:v>
                </c:pt>
                <c:pt idx="2">
                  <c:v>-366.87507873576601</c:v>
                </c:pt>
                <c:pt idx="3">
                  <c:v>-444.16830914176956</c:v>
                </c:pt>
                <c:pt idx="4">
                  <c:v>-507.16441470363969</c:v>
                </c:pt>
                <c:pt idx="5">
                  <c:v>-563.86987411387452</c:v>
                </c:pt>
                <c:pt idx="6">
                  <c:v>-617.56295519013895</c:v>
                </c:pt>
                <c:pt idx="7">
                  <c:v>-628.61439257896564</c:v>
                </c:pt>
                <c:pt idx="8">
                  <c:v>-569.36890913659067</c:v>
                </c:pt>
                <c:pt idx="9">
                  <c:v>-483.64097491194622</c:v>
                </c:pt>
                <c:pt idx="10">
                  <c:v>-393.96616673920897</c:v>
                </c:pt>
                <c:pt idx="11">
                  <c:v>-327.77843930594889</c:v>
                </c:pt>
                <c:pt idx="12">
                  <c:v>-318.53568215463741</c:v>
                </c:pt>
                <c:pt idx="13">
                  <c:v>-332.96398173154108</c:v>
                </c:pt>
                <c:pt idx="14">
                  <c:v>-321.46883225574049</c:v>
                </c:pt>
                <c:pt idx="15">
                  <c:v>-272.40938833283082</c:v>
                </c:pt>
                <c:pt idx="16">
                  <c:v>-208.93755942849728</c:v>
                </c:pt>
                <c:pt idx="17">
                  <c:v>-164.22325638245366</c:v>
                </c:pt>
                <c:pt idx="18">
                  <c:v>-131.72926125777576</c:v>
                </c:pt>
                <c:pt idx="19">
                  <c:v>-96.812609506399951</c:v>
                </c:pt>
                <c:pt idx="20">
                  <c:v>-61.630885810939361</c:v>
                </c:pt>
                <c:pt idx="21">
                  <c:v>-24.730732345606377</c:v>
                </c:pt>
                <c:pt idx="22">
                  <c:v>11.535611198118595</c:v>
                </c:pt>
                <c:pt idx="23">
                  <c:v>52.262107366831508</c:v>
                </c:pt>
                <c:pt idx="24">
                  <c:v>104.10849316748244</c:v>
                </c:pt>
              </c:numCache>
            </c:numRef>
          </c:val>
          <c:extLst>
            <c:ext xmlns:c16="http://schemas.microsoft.com/office/drawing/2014/chart" uri="{C3380CC4-5D6E-409C-BE32-E72D297353CC}">
              <c16:uniqueId val="{00000000-3B93-4588-875A-91F8A68EE4B7}"/>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3552826</xdr:colOff>
      <xdr:row>17</xdr:row>
      <xdr:rowOff>190500</xdr:rowOff>
    </xdr:from>
    <xdr:to>
      <xdr:col>2</xdr:col>
      <xdr:colOff>5438775</xdr:colOff>
      <xdr:row>21</xdr:row>
      <xdr:rowOff>19050</xdr:rowOff>
    </xdr:to>
    <xdr:pic>
      <xdr:nvPicPr>
        <xdr:cNvPr id="27" name="Picture 4">
          <a:extLst>
            <a:ext uri="{FF2B5EF4-FFF2-40B4-BE49-F238E27FC236}">
              <a16:creationId xmlns:a16="http://schemas.microsoft.com/office/drawing/2014/main" id="{853E5A5C-D588-F224-1A42-CC3844930E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381" r="-2162"/>
        <a:stretch/>
      </xdr:blipFill>
      <xdr:spPr bwMode="auto">
        <a:xfrm>
          <a:off x="4362451" y="5257800"/>
          <a:ext cx="188594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21</xdr:col>
      <xdr:colOff>66675</xdr:colOff>
      <xdr:row>13</xdr:row>
      <xdr:rowOff>142875</xdr:rowOff>
    </xdr:to>
    <xdr:grpSp>
      <xdr:nvGrpSpPr>
        <xdr:cNvPr id="2" name="RectangleTop" hidden="1">
          <a:extLst>
            <a:ext uri="{FF2B5EF4-FFF2-40B4-BE49-F238E27FC236}">
              <a16:creationId xmlns:a16="http://schemas.microsoft.com/office/drawing/2014/main" id="{425BC470-A36A-400D-83BD-EB3B89C02EA3}"/>
            </a:ext>
          </a:extLst>
        </xdr:cNvPr>
        <xdr:cNvGrpSpPr>
          <a:grpSpLocks/>
        </xdr:cNvGrpSpPr>
      </xdr:nvGrpSpPr>
      <xdr:grpSpPr bwMode="auto">
        <a:xfrm>
          <a:off x="0" y="0"/>
          <a:ext cx="15034260" cy="3947160"/>
          <a:chOff x="0" y="0"/>
          <a:chExt cx="1106" cy="263"/>
        </a:xfrm>
      </xdr:grpSpPr>
      <xdr:sp macro="" textlink="">
        <xdr:nvSpPr>
          <xdr:cNvPr id="3" name="RectangleTop" hidden="1">
            <a:extLst>
              <a:ext uri="{FF2B5EF4-FFF2-40B4-BE49-F238E27FC236}">
                <a16:creationId xmlns:a16="http://schemas.microsoft.com/office/drawing/2014/main" id="{4B345878-99A4-45BA-4C5E-21AF5BF34B4B}"/>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7E16C7B6-D523-A715-DD1C-EDA97D0A8993}"/>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28575</xdr:rowOff>
    </xdr:from>
    <xdr:to>
      <xdr:col>21</xdr:col>
      <xdr:colOff>66675</xdr:colOff>
      <xdr:row>40</xdr:row>
      <xdr:rowOff>0</xdr:rowOff>
    </xdr:to>
    <xdr:grpSp>
      <xdr:nvGrpSpPr>
        <xdr:cNvPr id="5" name="RectangleBottom" hidden="1">
          <a:extLst>
            <a:ext uri="{FF2B5EF4-FFF2-40B4-BE49-F238E27FC236}">
              <a16:creationId xmlns:a16="http://schemas.microsoft.com/office/drawing/2014/main" id="{5A34B7A3-D33C-4242-A2B8-E72EF5C5893D}"/>
            </a:ext>
          </a:extLst>
        </xdr:cNvPr>
        <xdr:cNvGrpSpPr>
          <a:grpSpLocks/>
        </xdr:cNvGrpSpPr>
      </xdr:nvGrpSpPr>
      <xdr:grpSpPr bwMode="auto">
        <a:xfrm>
          <a:off x="0" y="6888480"/>
          <a:ext cx="15034260" cy="2255520"/>
          <a:chOff x="0" y="509"/>
          <a:chExt cx="1106" cy="270"/>
        </a:xfrm>
      </xdr:grpSpPr>
      <xdr:sp macro="" textlink="">
        <xdr:nvSpPr>
          <xdr:cNvPr id="6" name="RectangleBottom" hidden="1">
            <a:extLst>
              <a:ext uri="{FF2B5EF4-FFF2-40B4-BE49-F238E27FC236}">
                <a16:creationId xmlns:a16="http://schemas.microsoft.com/office/drawing/2014/main" id="{A6D53961-0BFD-17F4-C57D-B08FC352FD83}"/>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E7B95B47-8E9E-DB1A-9C9B-19DB5DA3FAD2}"/>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5773A559-9641-FD5A-748A-5ED988AB3A7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5401310</xdr:colOff>
      <xdr:row>16</xdr:row>
      <xdr:rowOff>255270</xdr:rowOff>
    </xdr:to>
    <xdr:grpSp>
      <xdr:nvGrpSpPr>
        <xdr:cNvPr id="9" name="Group 8">
          <a:extLst>
            <a:ext uri="{FF2B5EF4-FFF2-40B4-BE49-F238E27FC236}">
              <a16:creationId xmlns:a16="http://schemas.microsoft.com/office/drawing/2014/main" id="{9F81C4A2-5CD4-4328-91F7-813EAE2C7426}"/>
            </a:ext>
          </a:extLst>
        </xdr:cNvPr>
        <xdr:cNvGrpSpPr/>
      </xdr:nvGrpSpPr>
      <xdr:grpSpPr>
        <a:xfrm>
          <a:off x="502920" y="640080"/>
          <a:ext cx="5708015" cy="4356735"/>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B7418432-0540-BCA5-EC1B-4F822092B6F6}"/>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D48ACAB1-E8A1-93C1-2F82-6E84BC7EC1F7}"/>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102113</xdr:rowOff>
    </xdr:to>
    <xdr:pic>
      <xdr:nvPicPr>
        <xdr:cNvPr id="12" name="Picture 11" descr="A black background with white text&#10;&#10;Description automatically generated">
          <a:extLst>
            <a:ext uri="{FF2B5EF4-FFF2-40B4-BE49-F238E27FC236}">
              <a16:creationId xmlns:a16="http://schemas.microsoft.com/office/drawing/2014/main" id="{6673ED12-6C22-41F7-9E62-CC8F3F50CE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106</xdr:row>
      <xdr:rowOff>99482</xdr:rowOff>
    </xdr:from>
    <xdr:to>
      <xdr:col>6</xdr:col>
      <xdr:colOff>199500</xdr:colOff>
      <xdr:row>122</xdr:row>
      <xdr:rowOff>82382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83</xdr:row>
      <xdr:rowOff>127706</xdr:rowOff>
    </xdr:from>
    <xdr:to>
      <xdr:col>6</xdr:col>
      <xdr:colOff>199500</xdr:colOff>
      <xdr:row>98</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129</xdr:row>
      <xdr:rowOff>119062</xdr:rowOff>
    </xdr:from>
    <xdr:to>
      <xdr:col>6</xdr:col>
      <xdr:colOff>199500</xdr:colOff>
      <xdr:row>144</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148</xdr:row>
      <xdr:rowOff>104775</xdr:rowOff>
    </xdr:from>
    <xdr:to>
      <xdr:col>6</xdr:col>
      <xdr:colOff>209025</xdr:colOff>
      <xdr:row>163</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0</xdr:rowOff>
    </xdr:from>
    <xdr:to>
      <xdr:col>6</xdr:col>
      <xdr:colOff>199500</xdr:colOff>
      <xdr:row>41</xdr:row>
      <xdr:rowOff>173400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46</xdr:row>
      <xdr:rowOff>22411</xdr:rowOff>
    </xdr:from>
    <xdr:to>
      <xdr:col>6</xdr:col>
      <xdr:colOff>285750</xdr:colOff>
      <xdr:row>63</xdr:row>
      <xdr:rowOff>104775</xdr:rowOff>
    </xdr:to>
    <xdr:graphicFrame macro="">
      <xdr:nvGraphicFramePr>
        <xdr:cNvPr id="6" name="Chart 5">
          <a:extLst>
            <a:ext uri="{FF2B5EF4-FFF2-40B4-BE49-F238E27FC236}">
              <a16:creationId xmlns:a16="http://schemas.microsoft.com/office/drawing/2014/main" id="{9930AC28-886E-42CF-915C-B8A1D98F7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66</xdr:row>
      <xdr:rowOff>0</xdr:rowOff>
    </xdr:from>
    <xdr:to>
      <xdr:col>6</xdr:col>
      <xdr:colOff>190500</xdr:colOff>
      <xdr:row>80</xdr:row>
      <xdr:rowOff>171450</xdr:rowOff>
    </xdr:to>
    <xdr:graphicFrame macro="">
      <xdr:nvGraphicFramePr>
        <xdr:cNvPr id="8" name="Chart 7">
          <a:extLst>
            <a:ext uri="{FF2B5EF4-FFF2-40B4-BE49-F238E27FC236}">
              <a16:creationId xmlns:a16="http://schemas.microsoft.com/office/drawing/2014/main" id="{3C8CFF5D-18EB-4D50-8B1D-037C6B8A9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6075-E3FA-49C5-AF30-108A34A471F4}">
  <sheetPr codeName="Sheet13">
    <tabColor theme="4"/>
    <pageSetUpPr autoPageBreaks="0"/>
  </sheetPr>
  <dimension ref="A1:T39"/>
  <sheetViews>
    <sheetView showGridLines="0" tabSelected="1" zoomScaleNormal="100" workbookViewId="0"/>
  </sheetViews>
  <sheetFormatPr defaultColWidth="7.5703125" defaultRowHeight="15" customHeight="1"/>
  <cols>
    <col min="1" max="1" width="7.5703125" style="62" customWidth="1"/>
    <col min="2" max="2" width="4.5703125" style="62" customWidth="1"/>
    <col min="3" max="3" width="83.42578125" style="62" customWidth="1"/>
    <col min="4" max="6" width="7.5703125" style="62" customWidth="1"/>
    <col min="7" max="7" width="5.42578125" style="62" customWidth="1"/>
    <col min="8" max="19" width="7.5703125" style="62" customWidth="1"/>
    <col min="20" max="20" width="4.42578125" style="62" customWidth="1"/>
    <col min="21" max="21" width="5.85546875" style="62" customWidth="1"/>
    <col min="22" max="22" width="2.5703125" style="62" customWidth="1"/>
    <col min="23" max="16384" width="7.5703125" style="62"/>
  </cols>
  <sheetData>
    <row r="1" spans="1:20" ht="12.75" customHeight="1">
      <c r="B1" s="47"/>
      <c r="C1" s="47"/>
      <c r="D1" s="47"/>
      <c r="E1" s="47"/>
      <c r="F1" s="47"/>
      <c r="G1" s="47"/>
      <c r="H1" s="47"/>
      <c r="I1" s="47"/>
      <c r="J1" s="47"/>
      <c r="K1" s="47"/>
      <c r="L1" s="47"/>
      <c r="M1" s="47"/>
      <c r="N1" s="47"/>
      <c r="O1" s="47"/>
      <c r="P1" s="47"/>
      <c r="Q1" s="47"/>
      <c r="R1" s="49"/>
      <c r="S1" s="49"/>
      <c r="T1" s="49"/>
    </row>
    <row r="2" spans="1:20" ht="12.75" customHeight="1">
      <c r="A2" s="42"/>
      <c r="B2" s="60"/>
      <c r="C2" s="60"/>
      <c r="D2" s="60"/>
      <c r="E2" s="60"/>
      <c r="F2" s="60"/>
      <c r="G2" s="60"/>
      <c r="H2" s="60"/>
      <c r="I2" s="60"/>
      <c r="J2" s="60"/>
      <c r="K2" s="60"/>
      <c r="L2" s="60"/>
      <c r="M2" s="60"/>
      <c r="N2" s="60"/>
      <c r="O2" s="60"/>
      <c r="P2" s="60"/>
      <c r="Q2" s="47"/>
      <c r="R2" s="35"/>
    </row>
    <row r="3" spans="1:20" ht="12.75" customHeight="1">
      <c r="A3" s="37"/>
      <c r="B3" s="60"/>
      <c r="C3" s="60"/>
      <c r="D3" s="60"/>
      <c r="E3" s="61"/>
      <c r="F3" s="61"/>
      <c r="G3" s="61"/>
      <c r="H3" s="61"/>
      <c r="I3" s="61"/>
      <c r="J3" s="61"/>
      <c r="K3" s="61"/>
      <c r="L3" s="61"/>
      <c r="M3" s="61"/>
      <c r="N3" s="61"/>
      <c r="O3" s="61"/>
      <c r="P3" s="61"/>
      <c r="R3" s="47"/>
    </row>
    <row r="4" spans="1:20" ht="12.75" customHeight="1">
      <c r="A4" s="37"/>
      <c r="B4" s="60"/>
      <c r="C4" s="60"/>
      <c r="D4" s="60"/>
      <c r="E4" s="61"/>
      <c r="F4" s="61"/>
      <c r="G4" s="61"/>
      <c r="H4" s="61"/>
      <c r="I4" s="61"/>
      <c r="J4" s="61"/>
      <c r="K4" s="61"/>
      <c r="L4" s="61"/>
      <c r="M4" s="61"/>
      <c r="N4" s="61"/>
      <c r="O4" s="61"/>
      <c r="P4" s="61"/>
      <c r="R4" s="47"/>
    </row>
    <row r="5" spans="1:20" ht="60.75" customHeight="1">
      <c r="A5" s="37"/>
      <c r="B5" s="60"/>
      <c r="C5" s="60"/>
      <c r="D5" s="60"/>
      <c r="E5" s="61"/>
      <c r="F5" s="61"/>
      <c r="G5" s="61"/>
      <c r="H5" s="61"/>
      <c r="I5" s="61"/>
      <c r="J5" s="61"/>
      <c r="K5" s="61"/>
      <c r="L5" s="61"/>
      <c r="M5" s="61"/>
      <c r="N5" s="61"/>
      <c r="O5" s="61"/>
      <c r="P5" s="61"/>
      <c r="R5" s="47"/>
    </row>
    <row r="6" spans="1:20" ht="12.75" customHeight="1">
      <c r="A6" s="31"/>
      <c r="B6" s="31"/>
      <c r="D6" s="31"/>
      <c r="E6" s="41"/>
      <c r="F6" s="41"/>
      <c r="G6" s="41"/>
      <c r="H6" s="41"/>
      <c r="I6" s="41"/>
      <c r="J6" s="41"/>
      <c r="K6" s="41"/>
      <c r="L6" s="41"/>
      <c r="M6" s="41"/>
      <c r="N6" s="41"/>
      <c r="O6" s="41"/>
      <c r="P6" s="41"/>
      <c r="Q6" s="45"/>
      <c r="R6" s="60"/>
    </row>
    <row r="7" spans="1:20" s="33" customFormat="1" ht="55.5" customHeight="1">
      <c r="A7" s="34"/>
      <c r="B7" s="34"/>
      <c r="C7" s="78" t="s">
        <v>245</v>
      </c>
      <c r="D7" s="43"/>
      <c r="E7" s="43"/>
      <c r="F7" s="43"/>
      <c r="G7" s="43"/>
      <c r="H7" s="43"/>
      <c r="I7" s="43"/>
      <c r="J7" s="43"/>
      <c r="K7" s="43"/>
      <c r="L7" s="43"/>
      <c r="M7" s="43"/>
      <c r="N7" s="43"/>
      <c r="O7" s="43"/>
      <c r="P7" s="43"/>
      <c r="Q7" s="43"/>
      <c r="R7" s="34"/>
    </row>
    <row r="8" spans="1:20" ht="39" customHeight="1">
      <c r="C8" s="40" t="s">
        <v>255</v>
      </c>
    </row>
    <row r="9" spans="1:20" ht="7.5" customHeight="1"/>
    <row r="10" spans="1:20" ht="15.75" customHeight="1">
      <c r="C10" s="32" t="s">
        <v>246</v>
      </c>
      <c r="D10" s="44"/>
      <c r="R10" s="47"/>
    </row>
    <row r="11" spans="1:20" ht="14.25" customHeight="1">
      <c r="C11" s="48">
        <v>45904</v>
      </c>
      <c r="D11" s="48"/>
      <c r="E11" s="48"/>
      <c r="F11" s="48"/>
      <c r="R11" s="47"/>
    </row>
    <row r="12" spans="1:20" ht="12.75" customHeight="1">
      <c r="C12" s="46"/>
      <c r="D12" s="36"/>
      <c r="R12" s="47"/>
    </row>
    <row r="13" spans="1:20" ht="30.75" customHeight="1">
      <c r="C13" s="77" t="s">
        <v>267</v>
      </c>
      <c r="D13" s="58"/>
      <c r="R13" s="47"/>
    </row>
    <row r="14" spans="1:20" ht="24.95" customHeight="1">
      <c r="D14" s="56"/>
      <c r="I14" s="54"/>
      <c r="J14" s="54"/>
      <c r="R14" s="47"/>
    </row>
    <row r="15" spans="1:20" ht="24.95" customHeight="1">
      <c r="D15" s="56"/>
      <c r="I15" s="52"/>
      <c r="J15" s="52"/>
      <c r="K15" s="52"/>
      <c r="R15" s="47"/>
    </row>
    <row r="16" spans="1:20" ht="24.75" customHeight="1">
      <c r="D16" s="56"/>
      <c r="I16" s="39"/>
      <c r="J16" s="39"/>
      <c r="K16" s="39"/>
      <c r="R16" s="47"/>
    </row>
    <row r="17" spans="1:18" ht="24.95" customHeight="1">
      <c r="A17" s="38"/>
      <c r="B17" s="38"/>
      <c r="G17" s="59"/>
      <c r="L17" s="59"/>
      <c r="M17" s="59"/>
      <c r="N17" s="59"/>
      <c r="O17" s="59"/>
      <c r="P17" s="59"/>
      <c r="Q17" s="59"/>
      <c r="R17" s="47"/>
    </row>
    <row r="18" spans="1:18" ht="24.95" customHeight="1">
      <c r="D18" s="57"/>
      <c r="E18" s="52"/>
      <c r="F18" s="52"/>
      <c r="G18" s="52"/>
      <c r="L18" s="52"/>
      <c r="M18" s="52"/>
      <c r="N18" s="52"/>
      <c r="O18" s="52"/>
      <c r="Q18" s="52"/>
      <c r="R18" s="47"/>
    </row>
    <row r="19" spans="1:18" ht="24.75" customHeight="1">
      <c r="E19" s="55"/>
      <c r="F19" s="55"/>
      <c r="G19" s="55"/>
      <c r="H19" s="53"/>
    </row>
    <row r="20" spans="1:18" ht="12.75" customHeight="1"/>
    <row r="21" spans="1:18" ht="12.75" customHeight="1"/>
    <row r="22" spans="1:18" ht="17.25" customHeight="1">
      <c r="N22" s="51"/>
      <c r="O22" s="50"/>
    </row>
    <row r="23" spans="1:18" ht="12.75" customHeight="1"/>
    <row r="24" spans="1:18" ht="12.75" customHeight="1"/>
    <row r="25" spans="1:18" ht="12.75" customHeight="1"/>
    <row r="26" spans="1:18" ht="12.75" customHeight="1"/>
    <row r="27" spans="1:18" ht="12.75" customHeight="1"/>
    <row r="28" spans="1:18" ht="12.75" customHeight="1"/>
    <row r="29" spans="1:18" ht="12.75" customHeight="1"/>
    <row r="30" spans="1:18" ht="12.75" customHeight="1"/>
    <row r="31" spans="1:18" ht="12.75" customHeight="1"/>
    <row r="32" spans="1:18" ht="12.75" customHeight="1"/>
    <row r="33" ht="12.75" customHeight="1"/>
    <row r="34" ht="12.75" customHeight="1"/>
    <row r="35" ht="12.75" customHeight="1"/>
    <row r="36" ht="13.5" customHeight="1"/>
    <row r="37" ht="12.75" customHeight="1"/>
    <row r="38" ht="12.75" customHeight="1"/>
    <row r="39" ht="12.75" customHeight="1"/>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73" t="s">
        <v>202</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513.99710499903802</v>
      </c>
      <c r="L8" s="8">
        <v>820.33850164794796</v>
      </c>
      <c r="M8" s="8">
        <v>820.33850164794796</v>
      </c>
      <c r="N8" s="8">
        <v>820.33850164794796</v>
      </c>
      <c r="O8" s="8">
        <v>820.33850164794796</v>
      </c>
      <c r="P8" s="8">
        <v>820.33850164794796</v>
      </c>
      <c r="Q8" s="8">
        <v>820.33850164794796</v>
      </c>
      <c r="R8" s="8">
        <v>820.33850164794796</v>
      </c>
      <c r="S8" s="8">
        <v>820.33850164794796</v>
      </c>
      <c r="T8" s="8">
        <v>820.33850164794796</v>
      </c>
      <c r="U8" s="8">
        <v>1496.2540016479479</v>
      </c>
      <c r="V8" s="8">
        <v>1591.298101647948</v>
      </c>
      <c r="W8" s="8">
        <v>1596.036101647948</v>
      </c>
      <c r="X8" s="8">
        <v>1596.036101647948</v>
      </c>
      <c r="Y8" s="8">
        <v>2754.611501647948</v>
      </c>
      <c r="Z8" s="8">
        <v>2644.21150012207</v>
      </c>
      <c r="AA8" s="8">
        <v>2770.0880001220698</v>
      </c>
      <c r="AB8" s="8">
        <v>2770.0880001220698</v>
      </c>
      <c r="AC8" s="8">
        <v>2637.491</v>
      </c>
    </row>
    <row r="9" spans="1:29">
      <c r="A9" s="16" t="s">
        <v>94</v>
      </c>
      <c r="B9" s="16" t="s">
        <v>98</v>
      </c>
      <c r="C9" s="16" t="s">
        <v>133</v>
      </c>
      <c r="D9" s="16" t="s">
        <v>10</v>
      </c>
      <c r="E9" s="8">
        <v>684.900001525878</v>
      </c>
      <c r="F9" s="8">
        <v>684.900001525878</v>
      </c>
      <c r="G9" s="8">
        <v>684.900001525878</v>
      </c>
      <c r="H9" s="8">
        <v>684.900001525878</v>
      </c>
      <c r="I9" s="8">
        <v>684.900001525878</v>
      </c>
      <c r="J9" s="8">
        <v>684.900001525878</v>
      </c>
      <c r="K9" s="8">
        <v>684.90017594693802</v>
      </c>
      <c r="L9" s="8">
        <v>684.90045738371805</v>
      </c>
      <c r="M9" s="8">
        <v>684.90045747390798</v>
      </c>
      <c r="N9" s="8">
        <v>684.90045747730801</v>
      </c>
      <c r="O9" s="8">
        <v>684.90045751167804</v>
      </c>
      <c r="P9" s="8">
        <v>684.900457603218</v>
      </c>
      <c r="Q9" s="8">
        <v>684.90045774844805</v>
      </c>
      <c r="R9" s="8">
        <v>684.90045785141797</v>
      </c>
      <c r="S9" s="8">
        <v>684.90045790475801</v>
      </c>
      <c r="T9" s="8">
        <v>684.90051220187797</v>
      </c>
      <c r="U9" s="8">
        <v>684.90051247897804</v>
      </c>
      <c r="V9" s="8">
        <v>684.90051258357801</v>
      </c>
      <c r="W9" s="8">
        <v>642.40051264487795</v>
      </c>
      <c r="X9" s="8">
        <v>642.40051272757796</v>
      </c>
      <c r="Y9" s="8">
        <v>642.40051328413801</v>
      </c>
      <c r="Z9" s="8">
        <v>642.40051331673794</v>
      </c>
      <c r="AA9" s="8">
        <v>412.08826999999997</v>
      </c>
      <c r="AB9" s="8">
        <v>254.58826999999999</v>
      </c>
      <c r="AC9" s="8">
        <v>228.58826999999999</v>
      </c>
    </row>
    <row r="10" spans="1:29">
      <c r="A10" s="16" t="s">
        <v>94</v>
      </c>
      <c r="B10" s="16" t="s">
        <v>99</v>
      </c>
      <c r="C10" s="16" t="s">
        <v>134</v>
      </c>
      <c r="D10" s="16" t="s">
        <v>10</v>
      </c>
      <c r="E10" s="8">
        <v>14</v>
      </c>
      <c r="F10" s="8">
        <v>14</v>
      </c>
      <c r="G10" s="8">
        <v>14</v>
      </c>
      <c r="H10" s="8">
        <v>14.000176462480001</v>
      </c>
      <c r="I10" s="8">
        <v>14.000176463920001</v>
      </c>
      <c r="J10" s="8">
        <v>14.000176495390001</v>
      </c>
      <c r="K10" s="8">
        <v>14.000181714609999</v>
      </c>
      <c r="L10" s="8">
        <v>14.000181985699999</v>
      </c>
      <c r="M10" s="8">
        <v>14.000483537059999</v>
      </c>
      <c r="N10" s="8">
        <v>14.00048353965</v>
      </c>
      <c r="O10" s="8">
        <v>14.000483598800001</v>
      </c>
      <c r="P10" s="8">
        <v>14.000483784849999</v>
      </c>
      <c r="Q10" s="8">
        <v>14.00048387607</v>
      </c>
      <c r="R10" s="8">
        <v>14.00076268974</v>
      </c>
      <c r="S10" s="8">
        <v>14.0007627354</v>
      </c>
      <c r="T10" s="8">
        <v>14.0007627786</v>
      </c>
      <c r="U10" s="8">
        <v>14.000762826240001</v>
      </c>
      <c r="V10" s="8">
        <v>7.6292077000000001E-4</v>
      </c>
      <c r="W10" s="8">
        <v>60.000979999999998</v>
      </c>
      <c r="X10" s="8">
        <v>60.000979999999998</v>
      </c>
      <c r="Y10" s="8">
        <v>60.000984000000003</v>
      </c>
      <c r="Z10" s="8">
        <v>60.000984000000003</v>
      </c>
      <c r="AA10" s="8">
        <v>74.314734999999999</v>
      </c>
      <c r="AB10" s="8">
        <v>74.314734999999999</v>
      </c>
      <c r="AC10" s="8">
        <v>74.314734999999999</v>
      </c>
    </row>
    <row r="11" spans="1:29">
      <c r="A11" s="16" t="s">
        <v>94</v>
      </c>
      <c r="B11" s="16" t="s">
        <v>100</v>
      </c>
      <c r="C11" s="16" t="s">
        <v>135</v>
      </c>
      <c r="D11" s="16" t="s">
        <v>10</v>
      </c>
      <c r="E11" s="8">
        <v>401.5</v>
      </c>
      <c r="F11" s="8">
        <v>401.5</v>
      </c>
      <c r="G11" s="8">
        <v>401.5</v>
      </c>
      <c r="H11" s="8">
        <v>401.5</v>
      </c>
      <c r="I11" s="8">
        <v>401.5</v>
      </c>
      <c r="J11" s="8">
        <v>401.5</v>
      </c>
      <c r="K11" s="8">
        <v>401.5</v>
      </c>
      <c r="L11" s="8">
        <v>485.84299499999997</v>
      </c>
      <c r="M11" s="8">
        <v>2553.1826000000001</v>
      </c>
      <c r="N11" s="8">
        <v>2553.1826000000001</v>
      </c>
      <c r="O11" s="8">
        <v>2553.1826000000001</v>
      </c>
      <c r="P11" s="8">
        <v>2553.1826000000001</v>
      </c>
      <c r="Q11" s="8">
        <v>2553.1826000000001</v>
      </c>
      <c r="R11" s="8">
        <v>2553.1826000000001</v>
      </c>
      <c r="S11" s="8">
        <v>2553.1826000000001</v>
      </c>
      <c r="T11" s="8">
        <v>2553.1826000000001</v>
      </c>
      <c r="U11" s="8">
        <v>2987.6619000000001</v>
      </c>
      <c r="V11" s="8">
        <v>3454.7269999999999</v>
      </c>
      <c r="W11" s="8">
        <v>3987.4587000000001</v>
      </c>
      <c r="X11" s="8">
        <v>3987.4587000000001</v>
      </c>
      <c r="Y11" s="8">
        <v>6220.7070000000003</v>
      </c>
      <c r="Z11" s="8">
        <v>6220.7070000000003</v>
      </c>
      <c r="AA11" s="8">
        <v>6220.7070000000003</v>
      </c>
      <c r="AB11" s="8">
        <v>6220.7070000000003</v>
      </c>
      <c r="AC11" s="8">
        <v>6220.7070000000003</v>
      </c>
    </row>
    <row r="12" spans="1:29">
      <c r="A12" s="16" t="s">
        <v>94</v>
      </c>
      <c r="B12" s="16" t="s">
        <v>101</v>
      </c>
      <c r="C12" s="16" t="s">
        <v>136</v>
      </c>
      <c r="D12" s="16" t="s">
        <v>10</v>
      </c>
      <c r="E12" s="8">
        <v>607.83000564575013</v>
      </c>
      <c r="F12" s="8">
        <v>607.83000564575013</v>
      </c>
      <c r="G12" s="8">
        <v>607.83000564575013</v>
      </c>
      <c r="H12" s="8">
        <v>638.53211064575009</v>
      </c>
      <c r="I12" s="8">
        <v>638.53211064575009</v>
      </c>
      <c r="J12" s="8">
        <v>638.53211064575009</v>
      </c>
      <c r="K12" s="8">
        <v>638.53211064575009</v>
      </c>
      <c r="L12" s="8">
        <v>638.53211064575009</v>
      </c>
      <c r="M12" s="8">
        <v>638.53211164575009</v>
      </c>
      <c r="N12" s="8">
        <v>638.53211164575009</v>
      </c>
      <c r="O12" s="8">
        <v>638.53211164575009</v>
      </c>
      <c r="P12" s="8">
        <v>638.53211164575009</v>
      </c>
      <c r="Q12" s="8">
        <v>638.53211164575009</v>
      </c>
      <c r="R12" s="8">
        <v>638.53211164575009</v>
      </c>
      <c r="S12" s="8">
        <v>638.53211164575009</v>
      </c>
      <c r="T12" s="8">
        <v>732.46675564575014</v>
      </c>
      <c r="U12" s="8">
        <v>732.46675564575014</v>
      </c>
      <c r="V12" s="8">
        <v>769.57725564575014</v>
      </c>
      <c r="W12" s="8">
        <v>772.63655564575015</v>
      </c>
      <c r="X12" s="8">
        <v>776.04967564575009</v>
      </c>
      <c r="Y12" s="8">
        <v>1425.8197556457501</v>
      </c>
      <c r="Z12" s="8">
        <v>1425.8197556457501</v>
      </c>
      <c r="AA12" s="8">
        <v>1472.5329456457503</v>
      </c>
      <c r="AB12" s="8">
        <v>1375.823604577635</v>
      </c>
      <c r="AC12" s="8">
        <v>1375.823604577635</v>
      </c>
    </row>
    <row r="13" spans="1:29">
      <c r="A13" s="16" t="s">
        <v>94</v>
      </c>
      <c r="B13" s="16" t="s">
        <v>102</v>
      </c>
      <c r="C13" s="16" t="s">
        <v>27</v>
      </c>
      <c r="D13" s="16" t="s">
        <v>10</v>
      </c>
      <c r="E13" s="8">
        <v>1476.5579986572259</v>
      </c>
      <c r="F13" s="8">
        <v>1476.5579986572259</v>
      </c>
      <c r="G13" s="8">
        <v>1476.5579986572259</v>
      </c>
      <c r="H13" s="8">
        <v>2342.240498657226</v>
      </c>
      <c r="I13" s="8">
        <v>2342.240498657226</v>
      </c>
      <c r="J13" s="8">
        <v>2342.240498657226</v>
      </c>
      <c r="K13" s="8">
        <v>2342.240498657226</v>
      </c>
      <c r="L13" s="8">
        <v>2342.240498657226</v>
      </c>
      <c r="M13" s="8">
        <v>2342.240498657226</v>
      </c>
      <c r="N13" s="8">
        <v>2342.240498657226</v>
      </c>
      <c r="O13" s="8">
        <v>2221.240498657226</v>
      </c>
      <c r="P13" s="8">
        <v>2221.240498657226</v>
      </c>
      <c r="Q13" s="8">
        <v>2221.240498657226</v>
      </c>
      <c r="R13" s="8">
        <v>2221.240498657226</v>
      </c>
      <c r="S13" s="8">
        <v>2221.240498657226</v>
      </c>
      <c r="T13" s="8">
        <v>3381.8684986572262</v>
      </c>
      <c r="U13" s="8">
        <v>5148.5635986572261</v>
      </c>
      <c r="V13" s="8">
        <v>6912.3819986572253</v>
      </c>
      <c r="W13" s="8">
        <v>6809.4219995727535</v>
      </c>
      <c r="X13" s="8">
        <v>7316.5085994812016</v>
      </c>
      <c r="Y13" s="8">
        <v>7538.1399993896484</v>
      </c>
      <c r="Z13" s="8">
        <v>7538.1399993896484</v>
      </c>
      <c r="AA13" s="8">
        <v>7503.6399993896484</v>
      </c>
      <c r="AB13" s="8">
        <v>7448</v>
      </c>
      <c r="AC13" s="8">
        <v>7448</v>
      </c>
    </row>
    <row r="14" spans="1:29">
      <c r="A14" s="16" t="s">
        <v>94</v>
      </c>
      <c r="B14" s="16" t="s">
        <v>103</v>
      </c>
      <c r="C14" s="16" t="s">
        <v>137</v>
      </c>
      <c r="D14" s="16" t="s">
        <v>10</v>
      </c>
      <c r="E14" s="8">
        <v>0</v>
      </c>
      <c r="F14" s="8">
        <v>0</v>
      </c>
      <c r="G14" s="8">
        <v>0</v>
      </c>
      <c r="H14" s="8">
        <v>2959.0527000000002</v>
      </c>
      <c r="I14" s="8">
        <v>2959.0527000000002</v>
      </c>
      <c r="J14" s="8">
        <v>2959.0527000000002</v>
      </c>
      <c r="K14" s="8">
        <v>2959.0527000000002</v>
      </c>
      <c r="L14" s="8">
        <v>2959.0527000000002</v>
      </c>
      <c r="M14" s="8">
        <v>2959.0527000000002</v>
      </c>
      <c r="N14" s="8">
        <v>2959.0527000000002</v>
      </c>
      <c r="O14" s="8">
        <v>2959.0527000000002</v>
      </c>
      <c r="P14" s="8">
        <v>2959.0527000000002</v>
      </c>
      <c r="Q14" s="8">
        <v>2959.0527000000002</v>
      </c>
      <c r="R14" s="8">
        <v>2959.0527000000002</v>
      </c>
      <c r="S14" s="8">
        <v>6100</v>
      </c>
      <c r="T14" s="8">
        <v>6100</v>
      </c>
      <c r="U14" s="8">
        <v>6100</v>
      </c>
      <c r="V14" s="8">
        <v>6100</v>
      </c>
      <c r="W14" s="8">
        <v>6100</v>
      </c>
      <c r="X14" s="8">
        <v>6100</v>
      </c>
      <c r="Y14" s="8">
        <v>7055.2456000000002</v>
      </c>
      <c r="Z14" s="8">
        <v>7055.2456000000002</v>
      </c>
      <c r="AA14" s="8">
        <v>7414.0349999999999</v>
      </c>
      <c r="AB14" s="8">
        <v>7414.0349999999999</v>
      </c>
      <c r="AC14" s="8">
        <v>7414.0349999999999</v>
      </c>
    </row>
    <row r="15" spans="1:29">
      <c r="A15" s="16" t="s">
        <v>164</v>
      </c>
      <c r="B15" s="16" t="s">
        <v>104</v>
      </c>
      <c r="C15" s="16" t="s">
        <v>138</v>
      </c>
      <c r="D15" s="16" t="s">
        <v>10</v>
      </c>
      <c r="E15" s="8">
        <v>227.69627400000002</v>
      </c>
      <c r="F15" s="8">
        <v>227.69627400000002</v>
      </c>
      <c r="G15" s="8">
        <v>227.69627400000002</v>
      </c>
      <c r="H15" s="8">
        <v>227.69627400000002</v>
      </c>
      <c r="I15" s="8">
        <v>227.69627400000002</v>
      </c>
      <c r="J15" s="8">
        <v>227.69627400000002</v>
      </c>
      <c r="K15" s="8">
        <v>227.69627400000002</v>
      </c>
      <c r="L15" s="8">
        <v>227.69627800000001</v>
      </c>
      <c r="M15" s="8">
        <v>227.69627400000002</v>
      </c>
      <c r="N15" s="8">
        <v>227.69627400000002</v>
      </c>
      <c r="O15" s="8">
        <v>227.69627400000002</v>
      </c>
      <c r="P15" s="8">
        <v>227.69627800000001</v>
      </c>
      <c r="Q15" s="8">
        <v>227.69627800000001</v>
      </c>
      <c r="R15" s="8">
        <v>227.69627800000001</v>
      </c>
      <c r="S15" s="8">
        <v>230.63090499999998</v>
      </c>
      <c r="T15" s="8">
        <v>238.11527999999998</v>
      </c>
      <c r="U15" s="8">
        <v>238.11527999999998</v>
      </c>
      <c r="V15" s="8">
        <v>258.62439000000001</v>
      </c>
      <c r="W15" s="8">
        <v>258.62439000000001</v>
      </c>
      <c r="X15" s="8">
        <v>258.62439000000001</v>
      </c>
      <c r="Y15" s="8">
        <v>258.13166999999999</v>
      </c>
      <c r="Z15" s="8">
        <v>263.33685000000003</v>
      </c>
      <c r="AA15" s="8">
        <v>263.33685000000003</v>
      </c>
      <c r="AB15" s="8">
        <v>263.33685000000003</v>
      </c>
      <c r="AC15" s="8">
        <v>263.33685000000003</v>
      </c>
    </row>
    <row r="16" spans="1:29">
      <c r="A16" s="16" t="s">
        <v>164</v>
      </c>
      <c r="B16" s="16" t="s">
        <v>105</v>
      </c>
      <c r="C16" s="16" t="s">
        <v>139</v>
      </c>
      <c r="D16" s="16" t="s">
        <v>10</v>
      </c>
      <c r="E16" s="8">
        <v>737.89012000000002</v>
      </c>
      <c r="F16" s="8">
        <v>737.89012000000002</v>
      </c>
      <c r="G16" s="8">
        <v>737.89012000000002</v>
      </c>
      <c r="H16" s="8">
        <v>737.89012000000002</v>
      </c>
      <c r="I16" s="8">
        <v>737.89012000000002</v>
      </c>
      <c r="J16" s="8">
        <v>737.89012000000002</v>
      </c>
      <c r="K16" s="8">
        <v>737.89012000000002</v>
      </c>
      <c r="L16" s="8">
        <v>737.89012000000002</v>
      </c>
      <c r="M16" s="8">
        <v>737.89012000000002</v>
      </c>
      <c r="N16" s="8">
        <v>737.89012000000002</v>
      </c>
      <c r="O16" s="8">
        <v>737.89012000000002</v>
      </c>
      <c r="P16" s="8">
        <v>737.89012000000002</v>
      </c>
      <c r="Q16" s="8">
        <v>737.89012000000002</v>
      </c>
      <c r="R16" s="8">
        <v>737.89012000000002</v>
      </c>
      <c r="S16" s="8">
        <v>1660.3927000000001</v>
      </c>
      <c r="T16" s="8">
        <v>1660.3927000000001</v>
      </c>
      <c r="U16" s="8">
        <v>3540</v>
      </c>
      <c r="V16" s="8">
        <v>3520</v>
      </c>
      <c r="W16" s="8">
        <v>3520</v>
      </c>
      <c r="X16" s="8">
        <v>3520</v>
      </c>
      <c r="Y16" s="8">
        <v>3520</v>
      </c>
      <c r="Z16" s="8">
        <v>3520</v>
      </c>
      <c r="AA16" s="8">
        <v>3520</v>
      </c>
      <c r="AB16" s="8">
        <v>3520</v>
      </c>
      <c r="AC16" s="8">
        <v>3520</v>
      </c>
    </row>
    <row r="17" spans="1:29">
      <c r="A17" s="16" t="s">
        <v>164</v>
      </c>
      <c r="B17" s="16" t="s">
        <v>106</v>
      </c>
      <c r="C17" s="16" t="s">
        <v>140</v>
      </c>
      <c r="D17" s="16" t="s">
        <v>10</v>
      </c>
      <c r="E17" s="8">
        <v>1739.0950012207015</v>
      </c>
      <c r="F17" s="8">
        <v>1739.0950012207015</v>
      </c>
      <c r="G17" s="8">
        <v>1739.0950012207015</v>
      </c>
      <c r="H17" s="8">
        <v>2441.1961012207016</v>
      </c>
      <c r="I17" s="8">
        <v>2441.1961012207016</v>
      </c>
      <c r="J17" s="8">
        <v>2441.1961012207016</v>
      </c>
      <c r="K17" s="8">
        <v>2441.1961012207016</v>
      </c>
      <c r="L17" s="8">
        <v>2441.1961012207016</v>
      </c>
      <c r="M17" s="8">
        <v>2441.1961012207016</v>
      </c>
      <c r="N17" s="8">
        <v>2441.1961012207016</v>
      </c>
      <c r="O17" s="8">
        <v>2441.1961012207016</v>
      </c>
      <c r="P17" s="8">
        <v>2441.1961012207016</v>
      </c>
      <c r="Q17" s="8">
        <v>2441.1961012207016</v>
      </c>
      <c r="R17" s="8">
        <v>2441.1961012207016</v>
      </c>
      <c r="S17" s="8">
        <v>2441.1961012207016</v>
      </c>
      <c r="T17" s="8">
        <v>3925.5061012207016</v>
      </c>
      <c r="U17" s="8">
        <v>4014.3369996948231</v>
      </c>
      <c r="V17" s="8">
        <v>7548.7755996948235</v>
      </c>
      <c r="W17" s="8">
        <v>7548.7755996948235</v>
      </c>
      <c r="X17" s="8">
        <v>7512.6955978637689</v>
      </c>
      <c r="Y17" s="8">
        <v>7611.7472978637688</v>
      </c>
      <c r="Z17" s="8">
        <v>7613.9899978637686</v>
      </c>
      <c r="AA17" s="8">
        <v>7563.9899978637686</v>
      </c>
      <c r="AB17" s="8">
        <v>7360.9499969482422</v>
      </c>
      <c r="AC17" s="8">
        <v>7291.1999969482422</v>
      </c>
    </row>
    <row r="18" spans="1:29">
      <c r="A18" s="16" t="s">
        <v>164</v>
      </c>
      <c r="B18" s="16" t="s">
        <v>107</v>
      </c>
      <c r="C18" s="16" t="s">
        <v>141</v>
      </c>
      <c r="D18" s="16" t="s">
        <v>10</v>
      </c>
      <c r="E18" s="8">
        <v>199.82538</v>
      </c>
      <c r="F18" s="8">
        <v>199.82538</v>
      </c>
      <c r="G18" s="8">
        <v>199.82538</v>
      </c>
      <c r="H18" s="8">
        <v>199.82538</v>
      </c>
      <c r="I18" s="8">
        <v>199.82538</v>
      </c>
      <c r="J18" s="8">
        <v>199.82538</v>
      </c>
      <c r="K18" s="8">
        <v>199.82538</v>
      </c>
      <c r="L18" s="8">
        <v>199.82538</v>
      </c>
      <c r="M18" s="8">
        <v>199.82538</v>
      </c>
      <c r="N18" s="8">
        <v>199.82538</v>
      </c>
      <c r="O18" s="8">
        <v>199.82538</v>
      </c>
      <c r="P18" s="8">
        <v>199.82538</v>
      </c>
      <c r="Q18" s="8">
        <v>199.82538</v>
      </c>
      <c r="R18" s="8">
        <v>199.82538</v>
      </c>
      <c r="S18" s="8">
        <v>199.82538</v>
      </c>
      <c r="T18" s="8">
        <v>199.82538</v>
      </c>
      <c r="U18" s="8">
        <v>199.82538</v>
      </c>
      <c r="V18" s="8">
        <v>355.54390000000001</v>
      </c>
      <c r="W18" s="8">
        <v>355.54390000000001</v>
      </c>
      <c r="X18" s="8">
        <v>355.54390000000001</v>
      </c>
      <c r="Y18" s="8">
        <v>360.59841999999998</v>
      </c>
      <c r="Z18" s="8">
        <v>360.59841999999998</v>
      </c>
      <c r="AA18" s="8">
        <v>360.59841999999998</v>
      </c>
      <c r="AB18" s="8">
        <v>360.59841999999998</v>
      </c>
      <c r="AC18" s="8">
        <v>360.59841999999998</v>
      </c>
    </row>
    <row r="19" spans="1:29">
      <c r="A19" s="16" t="s">
        <v>164</v>
      </c>
      <c r="B19" s="16" t="s">
        <v>108</v>
      </c>
      <c r="C19" s="16" t="s">
        <v>142</v>
      </c>
      <c r="D19" s="16" t="s">
        <v>10</v>
      </c>
      <c r="E19" s="8">
        <v>1819.0147438964811</v>
      </c>
      <c r="F19" s="8">
        <v>2361.304233896481</v>
      </c>
      <c r="G19" s="8">
        <v>2361.304233896481</v>
      </c>
      <c r="H19" s="8">
        <v>2361.304233896481</v>
      </c>
      <c r="I19" s="8">
        <v>2361.304233896481</v>
      </c>
      <c r="J19" s="8">
        <v>2361.304233896481</v>
      </c>
      <c r="K19" s="8">
        <v>2361.304233896481</v>
      </c>
      <c r="L19" s="8">
        <v>2361.304233896481</v>
      </c>
      <c r="M19" s="8">
        <v>2361.304233896481</v>
      </c>
      <c r="N19" s="8">
        <v>2361.304233896481</v>
      </c>
      <c r="O19" s="8">
        <v>2361.304233896481</v>
      </c>
      <c r="P19" s="8">
        <v>2361.304233896481</v>
      </c>
      <c r="Q19" s="8">
        <v>2361.304233896481</v>
      </c>
      <c r="R19" s="8">
        <v>2361.304233896481</v>
      </c>
      <c r="S19" s="8">
        <v>2361.304233896481</v>
      </c>
      <c r="T19" s="8">
        <v>2361.304233896481</v>
      </c>
      <c r="U19" s="8">
        <v>2361.304233896481</v>
      </c>
      <c r="V19" s="8">
        <v>2211.0042308447241</v>
      </c>
      <c r="W19" s="8">
        <v>2211.0042308447241</v>
      </c>
      <c r="X19" s="8">
        <v>2211.0042308447241</v>
      </c>
      <c r="Y19" s="8">
        <v>5060.4754908447248</v>
      </c>
      <c r="Z19" s="8">
        <v>5060.4754908447248</v>
      </c>
      <c r="AA19" s="8">
        <v>5060.4754908447248</v>
      </c>
      <c r="AB19" s="8">
        <v>4669.3154871826164</v>
      </c>
      <c r="AC19" s="8">
        <v>4420.3354876403801</v>
      </c>
    </row>
    <row r="20" spans="1:29">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165</v>
      </c>
      <c r="B24" s="16" t="s">
        <v>112</v>
      </c>
      <c r="C24" s="16" t="s">
        <v>146</v>
      </c>
      <c r="D24" s="16" t="s">
        <v>10</v>
      </c>
      <c r="E24" s="8">
        <v>0</v>
      </c>
      <c r="F24" s="8">
        <v>0</v>
      </c>
      <c r="G24" s="8">
        <v>0</v>
      </c>
      <c r="H24" s="8">
        <v>0</v>
      </c>
      <c r="I24" s="8">
        <v>0</v>
      </c>
      <c r="J24" s="8">
        <v>0</v>
      </c>
      <c r="K24" s="8">
        <v>0</v>
      </c>
      <c r="L24" s="8">
        <v>0</v>
      </c>
      <c r="M24" s="8">
        <v>1.2311956E-4</v>
      </c>
      <c r="N24" s="8">
        <v>1.2312343000000001E-4</v>
      </c>
      <c r="O24" s="8">
        <v>1.2318499000000001E-4</v>
      </c>
      <c r="P24" s="8">
        <v>1.232536E-4</v>
      </c>
      <c r="Q24" s="8">
        <v>1.2325876999999999E-4</v>
      </c>
      <c r="R24" s="8">
        <v>1.2328754000000001E-4</v>
      </c>
      <c r="S24" s="8">
        <v>1.2330214999999999E-4</v>
      </c>
      <c r="T24" s="8">
        <v>2.1642359000000001E-4</v>
      </c>
      <c r="U24" s="8">
        <v>2.1645961000000001E-4</v>
      </c>
      <c r="V24" s="8">
        <v>819.428</v>
      </c>
      <c r="W24" s="8">
        <v>819.428</v>
      </c>
      <c r="X24" s="8">
        <v>819.428</v>
      </c>
      <c r="Y24" s="8">
        <v>819.428</v>
      </c>
      <c r="Z24" s="8">
        <v>819.428</v>
      </c>
      <c r="AA24" s="8">
        <v>819.428</v>
      </c>
      <c r="AB24" s="8">
        <v>819.428</v>
      </c>
      <c r="AC24" s="8">
        <v>819.428</v>
      </c>
    </row>
    <row r="25" spans="1:29">
      <c r="A25" s="16" t="s">
        <v>165</v>
      </c>
      <c r="B25" s="16" t="s">
        <v>113</v>
      </c>
      <c r="C25" s="16" t="s">
        <v>147</v>
      </c>
      <c r="D25" s="16" t="s">
        <v>10</v>
      </c>
      <c r="E25" s="8">
        <v>774.09299850463776</v>
      </c>
      <c r="F25" s="8">
        <v>774.09299850463776</v>
      </c>
      <c r="G25" s="8">
        <v>774.09299850463776</v>
      </c>
      <c r="H25" s="8">
        <v>3026.0922985046377</v>
      </c>
      <c r="I25" s="8">
        <v>3026.0922985046377</v>
      </c>
      <c r="J25" s="8">
        <v>3026.0922985046377</v>
      </c>
      <c r="K25" s="8">
        <v>3026.0922985046377</v>
      </c>
      <c r="L25" s="8">
        <v>3026.0922985046377</v>
      </c>
      <c r="M25" s="8">
        <v>3759.0866985046378</v>
      </c>
      <c r="N25" s="8">
        <v>3759.0866985046378</v>
      </c>
      <c r="O25" s="8">
        <v>3759.0866985046378</v>
      </c>
      <c r="P25" s="8">
        <v>3759.0866985046378</v>
      </c>
      <c r="Q25" s="8">
        <v>3759.0866985046378</v>
      </c>
      <c r="R25" s="8">
        <v>3759.0866985046378</v>
      </c>
      <c r="S25" s="8">
        <v>3759.0866985046378</v>
      </c>
      <c r="T25" s="8">
        <v>3759.0866985046378</v>
      </c>
      <c r="U25" s="8">
        <v>3759.0866985046378</v>
      </c>
      <c r="V25" s="8">
        <v>4140.0336985046379</v>
      </c>
      <c r="W25" s="8">
        <v>4140.0336985046379</v>
      </c>
      <c r="X25" s="8">
        <v>4108.9306978637687</v>
      </c>
      <c r="Y25" s="8">
        <v>4487.1754978637691</v>
      </c>
      <c r="Z25" s="8">
        <v>4683.3095978637684</v>
      </c>
      <c r="AA25" s="8">
        <v>4525.3295945068357</v>
      </c>
      <c r="AB25" s="8">
        <v>4127.8795975585936</v>
      </c>
      <c r="AC25" s="8">
        <v>4035.3195999999998</v>
      </c>
    </row>
    <row r="26" spans="1:29">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1.5694594000000001E-4</v>
      </c>
      <c r="W26" s="8">
        <v>1.9840171E-4</v>
      </c>
      <c r="X26" s="8">
        <v>1.9842836999999999E-4</v>
      </c>
      <c r="Y26" s="8">
        <v>1.9847688000000001E-4</v>
      </c>
      <c r="Z26" s="8">
        <v>1.9853095000000001E-4</v>
      </c>
      <c r="AA26" s="8">
        <v>1.987084E-4</v>
      </c>
      <c r="AB26" s="8">
        <v>1.9873170999999999E-4</v>
      </c>
      <c r="AC26" s="8">
        <v>1.9875076000000001E-4</v>
      </c>
    </row>
    <row r="27" spans="1:29">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165</v>
      </c>
      <c r="B29" s="16" t="s">
        <v>117</v>
      </c>
      <c r="C29" s="16" t="s">
        <v>151</v>
      </c>
      <c r="D29" s="16" t="s">
        <v>10</v>
      </c>
      <c r="E29" s="8">
        <v>622.48000335693303</v>
      </c>
      <c r="F29" s="8">
        <v>622.48000335693303</v>
      </c>
      <c r="G29" s="8">
        <v>622.48000335693303</v>
      </c>
      <c r="H29" s="8">
        <v>771.21520335693299</v>
      </c>
      <c r="I29" s="8">
        <v>771.21520335693299</v>
      </c>
      <c r="J29" s="8">
        <v>771.21520335693299</v>
      </c>
      <c r="K29" s="8">
        <v>771.21520335693299</v>
      </c>
      <c r="L29" s="8">
        <v>771.21520335693299</v>
      </c>
      <c r="M29" s="8">
        <v>771.21520335693299</v>
      </c>
      <c r="N29" s="8">
        <v>771.21520335693299</v>
      </c>
      <c r="O29" s="8">
        <v>771.21520335693299</v>
      </c>
      <c r="P29" s="8">
        <v>771.21520335693299</v>
      </c>
      <c r="Q29" s="8">
        <v>771.21520335693299</v>
      </c>
      <c r="R29" s="8">
        <v>771.21520335693299</v>
      </c>
      <c r="S29" s="8">
        <v>771.21520335693299</v>
      </c>
      <c r="T29" s="8">
        <v>771.21520335693299</v>
      </c>
      <c r="U29" s="8">
        <v>771.21520335693299</v>
      </c>
      <c r="V29" s="8">
        <v>988.57010335693303</v>
      </c>
      <c r="W29" s="8">
        <v>878.09010000000001</v>
      </c>
      <c r="X29" s="8">
        <v>878.09010000000001</v>
      </c>
      <c r="Y29" s="8">
        <v>941.20749999999998</v>
      </c>
      <c r="Z29" s="8">
        <v>941.20749999999998</v>
      </c>
      <c r="AA29" s="8">
        <v>941.20749999999998</v>
      </c>
      <c r="AB29" s="8">
        <v>941.20749999999998</v>
      </c>
      <c r="AC29" s="8">
        <v>941.20749999999998</v>
      </c>
    </row>
    <row r="30" spans="1:29">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166</v>
      </c>
      <c r="B31" s="16" t="s">
        <v>119</v>
      </c>
      <c r="C31" s="16" t="s">
        <v>153</v>
      </c>
      <c r="D31" s="16" t="s">
        <v>10</v>
      </c>
      <c r="E31" s="8">
        <v>55.260000228881808</v>
      </c>
      <c r="F31" s="8">
        <v>55.26000222888181</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37.380002114440906</v>
      </c>
      <c r="W31" s="8">
        <v>37.380000114440911</v>
      </c>
      <c r="X31" s="8">
        <v>30</v>
      </c>
      <c r="Y31" s="8">
        <v>30</v>
      </c>
      <c r="Z31" s="8">
        <v>30</v>
      </c>
      <c r="AA31" s="8">
        <v>30.000001999999999</v>
      </c>
      <c r="AB31" s="8">
        <v>30.000001999999999</v>
      </c>
      <c r="AC31" s="8">
        <v>30.000001999999999</v>
      </c>
    </row>
    <row r="32" spans="1:29">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1.5990049999999999E-4</v>
      </c>
      <c r="V32" s="8">
        <v>1.6102679999999999E-4</v>
      </c>
      <c r="W32" s="8">
        <v>1.6108906000000001E-4</v>
      </c>
      <c r="X32" s="8">
        <v>1.6110821E-4</v>
      </c>
      <c r="Y32" s="8">
        <v>1.6140324999999999E-4</v>
      </c>
      <c r="Z32" s="8">
        <v>1.6147079E-4</v>
      </c>
      <c r="AA32" s="8">
        <v>1.6150522000000001E-4</v>
      </c>
      <c r="AB32" s="8">
        <v>1.6153291999999999E-4</v>
      </c>
      <c r="AC32" s="8">
        <v>1.615605E-4</v>
      </c>
    </row>
    <row r="33" spans="1:29">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349.20010516774209</v>
      </c>
      <c r="U34" s="8">
        <v>349.20019873654206</v>
      </c>
      <c r="V34" s="8">
        <v>349.2001989613421</v>
      </c>
      <c r="W34" s="8">
        <v>79.200198990422109</v>
      </c>
      <c r="X34" s="8">
        <v>79.200199008832101</v>
      </c>
      <c r="Y34" s="8">
        <v>79.200199291332098</v>
      </c>
      <c r="Z34" s="8">
        <v>2.0237816E-4</v>
      </c>
      <c r="AA34" s="8">
        <v>2.0241112999999999E-4</v>
      </c>
      <c r="AB34" s="8">
        <v>2.0243759E-4</v>
      </c>
      <c r="AC34" s="8">
        <v>2.0247352999999999E-4</v>
      </c>
    </row>
    <row r="35" spans="1:29">
      <c r="A35" s="16" t="s">
        <v>166</v>
      </c>
      <c r="B35" s="16" t="s">
        <v>123</v>
      </c>
      <c r="C35" s="16" t="s">
        <v>157</v>
      </c>
      <c r="D35" s="16" t="s">
        <v>10</v>
      </c>
      <c r="E35" s="8">
        <v>0</v>
      </c>
      <c r="F35" s="8">
        <v>0</v>
      </c>
      <c r="G35" s="8">
        <v>0</v>
      </c>
      <c r="H35" s="8">
        <v>1564.2037</v>
      </c>
      <c r="I35" s="8">
        <v>1564.2037</v>
      </c>
      <c r="J35" s="8">
        <v>1564.2037</v>
      </c>
      <c r="K35" s="8">
        <v>1564.2037</v>
      </c>
      <c r="L35" s="8">
        <v>1564.2037</v>
      </c>
      <c r="M35" s="8">
        <v>1564.2037</v>
      </c>
      <c r="N35" s="8">
        <v>1564.2037</v>
      </c>
      <c r="O35" s="8">
        <v>1564.2037</v>
      </c>
      <c r="P35" s="8">
        <v>2623.8380999999999</v>
      </c>
      <c r="Q35" s="8">
        <v>2623.8380999999999</v>
      </c>
      <c r="R35" s="8">
        <v>2623.8380999999999</v>
      </c>
      <c r="S35" s="8">
        <v>2623.8380999999999</v>
      </c>
      <c r="T35" s="8">
        <v>4006.65</v>
      </c>
      <c r="U35" s="8">
        <v>4006.65</v>
      </c>
      <c r="V35" s="8">
        <v>6160.5510000000004</v>
      </c>
      <c r="W35" s="8">
        <v>6283.55</v>
      </c>
      <c r="X35" s="8">
        <v>6283.55</v>
      </c>
      <c r="Y35" s="8">
        <v>6283.55</v>
      </c>
      <c r="Z35" s="8">
        <v>6283.55</v>
      </c>
      <c r="AA35" s="8">
        <v>6283.55</v>
      </c>
      <c r="AB35" s="8">
        <v>6283.55</v>
      </c>
      <c r="AC35" s="8">
        <v>6283.55</v>
      </c>
    </row>
    <row r="36" spans="1:29">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1.0269628E-4</v>
      </c>
      <c r="S36" s="8">
        <v>1.0276645E-4</v>
      </c>
      <c r="T36" s="8">
        <v>1.02936625E-4</v>
      </c>
      <c r="U36" s="8">
        <v>1.7384188E-4</v>
      </c>
      <c r="V36" s="8">
        <v>1.7405082999999999E-4</v>
      </c>
      <c r="W36" s="8">
        <v>2.5785537000000002E-4</v>
      </c>
      <c r="X36" s="8">
        <v>2.5787139999999999E-4</v>
      </c>
      <c r="Y36" s="8">
        <v>2.5816100000000002E-4</v>
      </c>
      <c r="Z36" s="8">
        <v>2.5820429999999999E-4</v>
      </c>
      <c r="AA36" s="8">
        <v>2.582358E-4</v>
      </c>
      <c r="AB36" s="8">
        <v>2.5825525999999998E-4</v>
      </c>
      <c r="AC36" s="8">
        <v>2.5827408999999998E-4</v>
      </c>
    </row>
    <row r="37" spans="1:29">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1.0591336E-4</v>
      </c>
      <c r="S40" s="8">
        <v>1.0592033E-4</v>
      </c>
      <c r="T40" s="8">
        <v>1.0593161E-4</v>
      </c>
      <c r="U40" s="8">
        <v>1.0594465000000001E-4</v>
      </c>
      <c r="V40" s="8">
        <v>1.0595354E-4</v>
      </c>
      <c r="W40" s="8">
        <v>1.05964835E-4</v>
      </c>
      <c r="X40" s="8">
        <v>1.05979925E-4</v>
      </c>
      <c r="Y40" s="8">
        <v>1.0600235E-4</v>
      </c>
      <c r="Z40" s="8">
        <v>1.0602577E-4</v>
      </c>
      <c r="AA40" s="8">
        <v>1.0605887E-4</v>
      </c>
      <c r="AB40" s="8">
        <v>1.0608875E-4</v>
      </c>
      <c r="AC40" s="8">
        <v>1.0614081E-4</v>
      </c>
    </row>
    <row r="41" spans="1:29">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c r="A44" s="16" t="s">
        <v>94</v>
      </c>
      <c r="B44" s="16" t="s">
        <v>95</v>
      </c>
      <c r="C44" s="16" t="s">
        <v>130</v>
      </c>
      <c r="D44" s="16" t="s">
        <v>9</v>
      </c>
      <c r="E44" s="8">
        <v>330.31800842284997</v>
      </c>
      <c r="F44" s="8">
        <v>330.31800842284997</v>
      </c>
      <c r="G44" s="8">
        <v>330.31800842284997</v>
      </c>
      <c r="H44" s="8">
        <v>830.31797518934991</v>
      </c>
      <c r="I44" s="8">
        <v>830.31797518964993</v>
      </c>
      <c r="J44" s="8">
        <v>830.31797518974997</v>
      </c>
      <c r="K44" s="8">
        <v>830.31797519014992</v>
      </c>
      <c r="L44" s="8">
        <v>830.31797519064992</v>
      </c>
      <c r="M44" s="8">
        <v>830.31797519104998</v>
      </c>
      <c r="N44" s="8">
        <v>830.31797519134989</v>
      </c>
      <c r="O44" s="8">
        <v>830.31797519154998</v>
      </c>
      <c r="P44" s="8">
        <v>830.31797519204997</v>
      </c>
      <c r="Q44" s="8">
        <v>830.31797519224995</v>
      </c>
      <c r="R44" s="8">
        <v>830.31797519254997</v>
      </c>
      <c r="S44" s="8">
        <v>830.31797519274994</v>
      </c>
      <c r="T44" s="8">
        <v>830.31797519294992</v>
      </c>
      <c r="U44" s="8">
        <v>830.31797519334998</v>
      </c>
      <c r="V44" s="8">
        <v>649.79996982255705</v>
      </c>
      <c r="W44" s="8">
        <v>649.799969822957</v>
      </c>
      <c r="X44" s="8">
        <v>649.79996982325702</v>
      </c>
      <c r="Y44" s="8">
        <v>649.79996982375701</v>
      </c>
      <c r="Z44" s="8">
        <v>649.79996982405703</v>
      </c>
      <c r="AA44" s="8">
        <v>499.9999667729</v>
      </c>
      <c r="AB44" s="8">
        <v>499.99996677359997</v>
      </c>
      <c r="AC44" s="8">
        <v>499.99996677459995</v>
      </c>
    </row>
    <row r="45" spans="1:29">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94</v>
      </c>
      <c r="B47" s="16" t="s">
        <v>98</v>
      </c>
      <c r="C47" s="16" t="s">
        <v>133</v>
      </c>
      <c r="D47" s="16" t="s">
        <v>9</v>
      </c>
      <c r="E47" s="8">
        <v>450</v>
      </c>
      <c r="F47" s="8">
        <v>450</v>
      </c>
      <c r="G47" s="8">
        <v>450</v>
      </c>
      <c r="H47" s="8">
        <v>1450</v>
      </c>
      <c r="I47" s="8">
        <v>1450</v>
      </c>
      <c r="J47" s="8">
        <v>1450</v>
      </c>
      <c r="K47" s="8">
        <v>1450</v>
      </c>
      <c r="L47" s="8">
        <v>1450</v>
      </c>
      <c r="M47" s="8">
        <v>1765.2768000000001</v>
      </c>
      <c r="N47" s="8">
        <v>1765.2768000000001</v>
      </c>
      <c r="O47" s="8">
        <v>1765.2768000000001</v>
      </c>
      <c r="P47" s="8">
        <v>1765.2768000000001</v>
      </c>
      <c r="Q47" s="8">
        <v>1765.2768000000001</v>
      </c>
      <c r="R47" s="8">
        <v>1765.2768000000001</v>
      </c>
      <c r="S47" s="8">
        <v>1765.2768000000001</v>
      </c>
      <c r="T47" s="8">
        <v>1765.2768000000001</v>
      </c>
      <c r="U47" s="8">
        <v>1765.2768000000001</v>
      </c>
      <c r="V47" s="8">
        <v>1765.2768000000001</v>
      </c>
      <c r="W47" s="8">
        <v>1765.2768000000001</v>
      </c>
      <c r="X47" s="8">
        <v>1765.2768000000001</v>
      </c>
      <c r="Y47" s="8">
        <v>1765.2768000000001</v>
      </c>
      <c r="Z47" s="8">
        <v>1765.2768000000001</v>
      </c>
      <c r="AA47" s="8">
        <v>1765.2768000000001</v>
      </c>
      <c r="AB47" s="8">
        <v>1765.2768000000001</v>
      </c>
      <c r="AC47" s="8">
        <v>1765.2768000000001</v>
      </c>
    </row>
    <row r="48" spans="1:29">
      <c r="A48" s="16" t="s">
        <v>94</v>
      </c>
      <c r="B48" s="16" t="s">
        <v>99</v>
      </c>
      <c r="C48" s="16" t="s">
        <v>134</v>
      </c>
      <c r="D48" s="16" t="s">
        <v>9</v>
      </c>
      <c r="E48" s="8">
        <v>0</v>
      </c>
      <c r="F48" s="8">
        <v>0</v>
      </c>
      <c r="G48" s="8">
        <v>0</v>
      </c>
      <c r="H48" s="8">
        <v>0</v>
      </c>
      <c r="I48" s="8">
        <v>0</v>
      </c>
      <c r="J48" s="8">
        <v>0</v>
      </c>
      <c r="K48" s="8">
        <v>0</v>
      </c>
      <c r="L48" s="8">
        <v>0</v>
      </c>
      <c r="M48" s="8">
        <v>106.71316</v>
      </c>
      <c r="N48" s="8">
        <v>106.71316</v>
      </c>
      <c r="O48" s="8">
        <v>106.71316</v>
      </c>
      <c r="P48" s="8">
        <v>110.67198999999999</v>
      </c>
      <c r="Q48" s="8">
        <v>110.67198999999999</v>
      </c>
      <c r="R48" s="8">
        <v>110.67198999999999</v>
      </c>
      <c r="S48" s="8">
        <v>110.67198999999999</v>
      </c>
      <c r="T48" s="8">
        <v>110.67198999999999</v>
      </c>
      <c r="U48" s="8">
        <v>110.67198999999999</v>
      </c>
      <c r="V48" s="8">
        <v>113.53382000000001</v>
      </c>
      <c r="W48" s="8">
        <v>113.53382000000001</v>
      </c>
      <c r="X48" s="8">
        <v>113.53382000000001</v>
      </c>
      <c r="Y48" s="8">
        <v>113.53382000000001</v>
      </c>
      <c r="Z48" s="8">
        <v>113.53382000000001</v>
      </c>
      <c r="AA48" s="8">
        <v>113.53382000000001</v>
      </c>
      <c r="AB48" s="8">
        <v>113.53382000000001</v>
      </c>
      <c r="AC48" s="8">
        <v>113.53382000000001</v>
      </c>
    </row>
    <row r="49" spans="1:29">
      <c r="A49" s="16" t="s">
        <v>94</v>
      </c>
      <c r="B49" s="16" t="s">
        <v>100</v>
      </c>
      <c r="C49" s="16" t="s">
        <v>135</v>
      </c>
      <c r="D49" s="16" t="s">
        <v>9</v>
      </c>
      <c r="E49" s="8">
        <v>0</v>
      </c>
      <c r="F49" s="8">
        <v>0</v>
      </c>
      <c r="G49" s="8">
        <v>0</v>
      </c>
      <c r="H49" s="8">
        <v>900</v>
      </c>
      <c r="I49" s="8">
        <v>900</v>
      </c>
      <c r="J49" s="8">
        <v>900</v>
      </c>
      <c r="K49" s="8">
        <v>900</v>
      </c>
      <c r="L49" s="8">
        <v>900</v>
      </c>
      <c r="M49" s="8">
        <v>1339.75287</v>
      </c>
      <c r="N49" s="8">
        <v>1339.75287</v>
      </c>
      <c r="O49" s="8">
        <v>1339.75287</v>
      </c>
      <c r="P49" s="8">
        <v>2535.1785</v>
      </c>
      <c r="Q49" s="8">
        <v>2535.1785</v>
      </c>
      <c r="R49" s="8">
        <v>2535.1785</v>
      </c>
      <c r="S49" s="8">
        <v>2535.1785</v>
      </c>
      <c r="T49" s="8">
        <v>2535.1785</v>
      </c>
      <c r="U49" s="8">
        <v>2535.1785</v>
      </c>
      <c r="V49" s="8">
        <v>2535.1785</v>
      </c>
      <c r="W49" s="8">
        <v>2845.8179</v>
      </c>
      <c r="X49" s="8">
        <v>2845.8179</v>
      </c>
      <c r="Y49" s="8">
        <v>3500</v>
      </c>
      <c r="Z49" s="8">
        <v>3500</v>
      </c>
      <c r="AA49" s="8">
        <v>3500</v>
      </c>
      <c r="AB49" s="8">
        <v>3500</v>
      </c>
      <c r="AC49" s="8">
        <v>3500</v>
      </c>
    </row>
    <row r="50" spans="1:29">
      <c r="A50" s="16" t="s">
        <v>94</v>
      </c>
      <c r="B50" s="16" t="s">
        <v>101</v>
      </c>
      <c r="C50" s="16" t="s">
        <v>136</v>
      </c>
      <c r="D50" s="16" t="s">
        <v>9</v>
      </c>
      <c r="E50" s="8">
        <v>0</v>
      </c>
      <c r="F50" s="8">
        <v>0</v>
      </c>
      <c r="G50" s="8">
        <v>0</v>
      </c>
      <c r="H50" s="8">
        <v>1.458997E-4</v>
      </c>
      <c r="I50" s="8">
        <v>1.4589989999999999E-4</v>
      </c>
      <c r="J50" s="8">
        <v>1.4590022000000001E-4</v>
      </c>
      <c r="K50" s="8">
        <v>1.4590094000000001E-4</v>
      </c>
      <c r="L50" s="8">
        <v>1.4590257E-4</v>
      </c>
      <c r="M50" s="8">
        <v>1.4591680999999999E-4</v>
      </c>
      <c r="N50" s="8">
        <v>1.4591834999999999E-4</v>
      </c>
      <c r="O50" s="8">
        <v>1.4592346000000001E-4</v>
      </c>
      <c r="P50" s="8">
        <v>2.7450393999999998E-4</v>
      </c>
      <c r="Q50" s="8">
        <v>2.7452728000000002E-4</v>
      </c>
      <c r="R50" s="8">
        <v>2.7453682499999999E-4</v>
      </c>
      <c r="S50" s="8">
        <v>2.7454325399999999E-4</v>
      </c>
      <c r="T50" s="8">
        <v>2.7455247000000003E-4</v>
      </c>
      <c r="U50" s="8">
        <v>2.7456129999999998E-4</v>
      </c>
      <c r="V50" s="8">
        <v>2.74573885E-4</v>
      </c>
      <c r="W50" s="8">
        <v>2.7459059400000002E-4</v>
      </c>
      <c r="X50" s="8">
        <v>2.7461740000000003E-4</v>
      </c>
      <c r="Y50" s="8">
        <v>33.897118459950001</v>
      </c>
      <c r="Z50" s="8">
        <v>33.897118524120003</v>
      </c>
      <c r="AA50" s="8">
        <v>33.897118553830005</v>
      </c>
      <c r="AB50" s="8">
        <v>33.897118563960007</v>
      </c>
      <c r="AC50" s="8">
        <v>33.897118578200001</v>
      </c>
    </row>
    <row r="51" spans="1:29">
      <c r="A51" s="16" t="s">
        <v>94</v>
      </c>
      <c r="B51" s="16" t="s">
        <v>102</v>
      </c>
      <c r="C51" s="16" t="s">
        <v>27</v>
      </c>
      <c r="D51" s="16" t="s">
        <v>9</v>
      </c>
      <c r="E51" s="8">
        <v>1800.890014648437</v>
      </c>
      <c r="F51" s="8">
        <v>1800.890014648437</v>
      </c>
      <c r="G51" s="8">
        <v>1800.890014648437</v>
      </c>
      <c r="H51" s="8">
        <v>5051.4925146484366</v>
      </c>
      <c r="I51" s="8">
        <v>5051.4925146484366</v>
      </c>
      <c r="J51" s="8">
        <v>5051.4925146484366</v>
      </c>
      <c r="K51" s="8">
        <v>5051.4925146484366</v>
      </c>
      <c r="L51" s="8">
        <v>5051.4925146484366</v>
      </c>
      <c r="M51" s="8">
        <v>5773.0931146484372</v>
      </c>
      <c r="N51" s="8">
        <v>5773.0931146484372</v>
      </c>
      <c r="O51" s="8">
        <v>5773.0931146484372</v>
      </c>
      <c r="P51" s="8">
        <v>5773.0931146484372</v>
      </c>
      <c r="Q51" s="8">
        <v>5773.0931146484372</v>
      </c>
      <c r="R51" s="8">
        <v>5773.0931146484372</v>
      </c>
      <c r="S51" s="8">
        <v>5773.0931146484372</v>
      </c>
      <c r="T51" s="8">
        <v>5814.9496146484371</v>
      </c>
      <c r="U51" s="8">
        <v>7148.8900146484375</v>
      </c>
      <c r="V51" s="8">
        <v>7148.8900146484375</v>
      </c>
      <c r="W51" s="8">
        <v>6696</v>
      </c>
      <c r="X51" s="8">
        <v>6696</v>
      </c>
      <c r="Y51" s="8">
        <v>6696</v>
      </c>
      <c r="Z51" s="8">
        <v>6696</v>
      </c>
      <c r="AA51" s="8">
        <v>6696</v>
      </c>
      <c r="AB51" s="8">
        <v>6696</v>
      </c>
      <c r="AC51" s="8">
        <v>6696</v>
      </c>
    </row>
    <row r="52" spans="1:29">
      <c r="A52" s="16" t="s">
        <v>94</v>
      </c>
      <c r="B52" s="16" t="s">
        <v>103</v>
      </c>
      <c r="C52" s="16" t="s">
        <v>137</v>
      </c>
      <c r="D52" s="16" t="s">
        <v>9</v>
      </c>
      <c r="E52" s="8">
        <v>0</v>
      </c>
      <c r="F52" s="8">
        <v>0</v>
      </c>
      <c r="G52" s="8">
        <v>0</v>
      </c>
      <c r="H52" s="8">
        <v>1.5761034E-4</v>
      </c>
      <c r="I52" s="8">
        <v>1.5761066E-4</v>
      </c>
      <c r="J52" s="8">
        <v>1.5761141999999999E-4</v>
      </c>
      <c r="K52" s="8">
        <v>1.5761683000000001E-4</v>
      </c>
      <c r="L52" s="8">
        <v>1.5762955E-4</v>
      </c>
      <c r="M52" s="8">
        <v>1.5782945999999999E-4</v>
      </c>
      <c r="N52" s="8">
        <v>1.578758E-4</v>
      </c>
      <c r="O52" s="8">
        <v>1.5794324000000001E-4</v>
      </c>
      <c r="P52" s="8">
        <v>625.21810000000005</v>
      </c>
      <c r="Q52" s="8">
        <v>625.21810000000005</v>
      </c>
      <c r="R52" s="8">
        <v>625.21810000000005</v>
      </c>
      <c r="S52" s="8">
        <v>625.21810000000005</v>
      </c>
      <c r="T52" s="8">
        <v>625.21810000000005</v>
      </c>
      <c r="U52" s="8">
        <v>625.21810000000005</v>
      </c>
      <c r="V52" s="8">
        <v>625.21810000000005</v>
      </c>
      <c r="W52" s="8">
        <v>625.21810000000005</v>
      </c>
      <c r="X52" s="8">
        <v>625.21810000000005</v>
      </c>
      <c r="Y52" s="8">
        <v>900.00019277420995</v>
      </c>
      <c r="Z52" s="8">
        <v>900.00019278168998</v>
      </c>
      <c r="AA52" s="8">
        <v>900.00019278878005</v>
      </c>
      <c r="AB52" s="8">
        <v>900.00019280156005</v>
      </c>
      <c r="AC52" s="8">
        <v>900.00019283184997</v>
      </c>
    </row>
    <row r="53" spans="1:29">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164</v>
      </c>
      <c r="B54" s="16" t="s">
        <v>105</v>
      </c>
      <c r="C54" s="16" t="s">
        <v>139</v>
      </c>
      <c r="D54" s="16" t="s">
        <v>9</v>
      </c>
      <c r="E54" s="8">
        <v>442.47999572753901</v>
      </c>
      <c r="F54" s="8">
        <v>747.297835727539</v>
      </c>
      <c r="G54" s="8">
        <v>2167.0645157275389</v>
      </c>
      <c r="H54" s="8">
        <v>3035.6282157275391</v>
      </c>
      <c r="I54" s="8">
        <v>3035.6282157275391</v>
      </c>
      <c r="J54" s="8">
        <v>3035.6282157275391</v>
      </c>
      <c r="K54" s="8">
        <v>3035.6282157275391</v>
      </c>
      <c r="L54" s="8">
        <v>3035.6282157275391</v>
      </c>
      <c r="M54" s="8">
        <v>3035.6282157275391</v>
      </c>
      <c r="N54" s="8">
        <v>3035.6282157275391</v>
      </c>
      <c r="O54" s="8">
        <v>5448.8892157275395</v>
      </c>
      <c r="P54" s="8">
        <v>7842.4799957275391</v>
      </c>
      <c r="Q54" s="8">
        <v>7670</v>
      </c>
      <c r="R54" s="8">
        <v>7670</v>
      </c>
      <c r="S54" s="8">
        <v>7670</v>
      </c>
      <c r="T54" s="8">
        <v>7670</v>
      </c>
      <c r="U54" s="8">
        <v>7670</v>
      </c>
      <c r="V54" s="8">
        <v>7400</v>
      </c>
      <c r="W54" s="8">
        <v>7400</v>
      </c>
      <c r="X54" s="8">
        <v>7400</v>
      </c>
      <c r="Y54" s="8">
        <v>7400</v>
      </c>
      <c r="Z54" s="8">
        <v>7400</v>
      </c>
      <c r="AA54" s="8">
        <v>7400</v>
      </c>
      <c r="AB54" s="8">
        <v>7400</v>
      </c>
      <c r="AC54" s="8">
        <v>7400</v>
      </c>
    </row>
    <row r="55" spans="1:29">
      <c r="A55" s="16" t="s">
        <v>164</v>
      </c>
      <c r="B55" s="16" t="s">
        <v>106</v>
      </c>
      <c r="C55" s="16" t="s">
        <v>140</v>
      </c>
      <c r="D55" s="16" t="s">
        <v>9</v>
      </c>
      <c r="E55" s="8">
        <v>731.19000244140602</v>
      </c>
      <c r="F55" s="8">
        <v>982.39773244140599</v>
      </c>
      <c r="G55" s="8">
        <v>1166.138242441406</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164</v>
      </c>
      <c r="B56" s="16" t="s">
        <v>107</v>
      </c>
      <c r="C56" s="16" t="s">
        <v>141</v>
      </c>
      <c r="D56" s="16" t="s">
        <v>9</v>
      </c>
      <c r="E56" s="8">
        <v>198.94000244140599</v>
      </c>
      <c r="F56" s="8">
        <v>198.94000244140599</v>
      </c>
      <c r="G56" s="8">
        <v>198.94000244140599</v>
      </c>
      <c r="H56" s="8">
        <v>198.940205663706</v>
      </c>
      <c r="I56" s="8">
        <v>198.94020566451599</v>
      </c>
      <c r="J56" s="8">
        <v>198.94020566591598</v>
      </c>
      <c r="K56" s="8">
        <v>198.940205669976</v>
      </c>
      <c r="L56" s="8">
        <v>198.940205679596</v>
      </c>
      <c r="M56" s="8">
        <v>198.94020569368598</v>
      </c>
      <c r="N56" s="8">
        <v>198.94020574065598</v>
      </c>
      <c r="O56" s="8">
        <v>198.940205784266</v>
      </c>
      <c r="P56" s="8">
        <v>198.940205834426</v>
      </c>
      <c r="Q56" s="8">
        <v>198.940205910766</v>
      </c>
      <c r="R56" s="8">
        <v>198.940205942376</v>
      </c>
      <c r="S56" s="8">
        <v>198.940205962036</v>
      </c>
      <c r="T56" s="8">
        <v>198.94020599372598</v>
      </c>
      <c r="U56" s="8">
        <v>198.940206024156</v>
      </c>
      <c r="V56" s="8">
        <v>2.0367660999999999E-4</v>
      </c>
      <c r="W56" s="8">
        <v>2.0378399E-4</v>
      </c>
      <c r="X56" s="8">
        <v>32.602215040499999</v>
      </c>
      <c r="Y56" s="8">
        <v>42.135040369789998</v>
      </c>
      <c r="Z56" s="8">
        <v>42.135040441579996</v>
      </c>
      <c r="AA56" s="8">
        <v>42.135040470149995</v>
      </c>
      <c r="AB56" s="8">
        <v>42.135040491749997</v>
      </c>
      <c r="AC56" s="8">
        <v>42.135040501699997</v>
      </c>
    </row>
    <row r="57" spans="1:29">
      <c r="A57" s="16" t="s">
        <v>164</v>
      </c>
      <c r="B57" s="16" t="s">
        <v>108</v>
      </c>
      <c r="C57" s="16" t="s">
        <v>142</v>
      </c>
      <c r="D57" s="16" t="s">
        <v>9</v>
      </c>
      <c r="E57" s="8">
        <v>0</v>
      </c>
      <c r="F57" s="8">
        <v>0</v>
      </c>
      <c r="G57" s="8">
        <v>0</v>
      </c>
      <c r="H57" s="8">
        <v>1.0058016E-4</v>
      </c>
      <c r="I57" s="8">
        <v>1.005807E-4</v>
      </c>
      <c r="J57" s="8">
        <v>1.0058211E-4</v>
      </c>
      <c r="K57" s="8">
        <v>1.0058649E-4</v>
      </c>
      <c r="L57" s="8">
        <v>1.0062295E-4</v>
      </c>
      <c r="M57" s="8">
        <v>1.0066413999999999E-4</v>
      </c>
      <c r="N57" s="8">
        <v>1.0105405E-4</v>
      </c>
      <c r="O57" s="8">
        <v>1.0112025500000001E-4</v>
      </c>
      <c r="P57" s="8">
        <v>1.01128804E-4</v>
      </c>
      <c r="Q57" s="8">
        <v>1.0139838999999999E-4</v>
      </c>
      <c r="R57" s="8">
        <v>1.0147649E-4</v>
      </c>
      <c r="S57" s="8">
        <v>1.5365870999999999E-4</v>
      </c>
      <c r="T57" s="8">
        <v>1.5372127000000001E-4</v>
      </c>
      <c r="U57" s="8">
        <v>1.5375727E-4</v>
      </c>
      <c r="V57" s="8">
        <v>1.5377323000000001E-4</v>
      </c>
      <c r="W57" s="8">
        <v>3.3468631000000001E-4</v>
      </c>
      <c r="X57" s="8">
        <v>5.3674847000000005E-4</v>
      </c>
      <c r="Y57" s="8">
        <v>5.3678649999999999E-4</v>
      </c>
      <c r="Z57" s="8">
        <v>5.3721860999999995E-4</v>
      </c>
      <c r="AA57" s="8">
        <v>5.3735757000000002E-4</v>
      </c>
      <c r="AB57" s="8">
        <v>5.3741173000000002E-4</v>
      </c>
      <c r="AC57" s="8">
        <v>5.3742537000000005E-4</v>
      </c>
    </row>
    <row r="58" spans="1:29">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1.11720066E-4</v>
      </c>
      <c r="AC58" s="8">
        <v>1.11727895E-4</v>
      </c>
    </row>
    <row r="59" spans="1:29">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164</v>
      </c>
      <c r="B60" s="16" t="s">
        <v>111</v>
      </c>
      <c r="C60" s="16" t="s">
        <v>145</v>
      </c>
      <c r="D60" s="16" t="s">
        <v>9</v>
      </c>
      <c r="E60" s="8">
        <v>318.51906600000001</v>
      </c>
      <c r="F60" s="8">
        <v>372.05786000000001</v>
      </c>
      <c r="G60" s="8">
        <v>372.05786000000001</v>
      </c>
      <c r="H60" s="8">
        <v>391.30461000000003</v>
      </c>
      <c r="I60" s="8">
        <v>391.30461000000003</v>
      </c>
      <c r="J60" s="8">
        <v>391.30461000000003</v>
      </c>
      <c r="K60" s="8">
        <v>391.30461000000003</v>
      </c>
      <c r="L60" s="8">
        <v>391.30461000000003</v>
      </c>
      <c r="M60" s="8">
        <v>391.30461000000003</v>
      </c>
      <c r="N60" s="8">
        <v>391.30461000000003</v>
      </c>
      <c r="O60" s="8">
        <v>391.30461000000003</v>
      </c>
      <c r="P60" s="8">
        <v>391.30461000000003</v>
      </c>
      <c r="Q60" s="8">
        <v>400.47291999999999</v>
      </c>
      <c r="R60" s="8">
        <v>413</v>
      </c>
      <c r="S60" s="8">
        <v>368.42104999999998</v>
      </c>
      <c r="T60" s="8">
        <v>368.42104999999998</v>
      </c>
      <c r="U60" s="8">
        <v>368.42104999999998</v>
      </c>
      <c r="V60" s="8">
        <v>368.42104999999998</v>
      </c>
      <c r="W60" s="8">
        <v>368.42104999999998</v>
      </c>
      <c r="X60" s="8">
        <v>368.42104999999998</v>
      </c>
      <c r="Y60" s="8">
        <v>373.91964999999999</v>
      </c>
      <c r="Z60" s="8">
        <v>373.91964999999999</v>
      </c>
      <c r="AA60" s="8">
        <v>373.91964999999999</v>
      </c>
      <c r="AB60" s="8">
        <v>373.91964999999999</v>
      </c>
      <c r="AC60" s="8">
        <v>373.91964999999999</v>
      </c>
    </row>
    <row r="61" spans="1:29">
      <c r="A61" s="16" t="s">
        <v>164</v>
      </c>
      <c r="B61" s="16" t="s">
        <v>189</v>
      </c>
      <c r="C61" s="16" t="s">
        <v>190</v>
      </c>
      <c r="D61" s="16" t="s">
        <v>9</v>
      </c>
      <c r="E61" s="8">
        <v>516</v>
      </c>
      <c r="F61" s="8">
        <v>916</v>
      </c>
      <c r="G61" s="8">
        <v>916</v>
      </c>
      <c r="H61" s="8">
        <v>1685.5907999999999</v>
      </c>
      <c r="I61" s="8">
        <v>1685.5907999999999</v>
      </c>
      <c r="J61" s="8">
        <v>1685.5907999999999</v>
      </c>
      <c r="K61" s="8">
        <v>1685.5907999999999</v>
      </c>
      <c r="L61" s="8">
        <v>1685.5907999999999</v>
      </c>
      <c r="M61" s="8">
        <v>1685.5907999999999</v>
      </c>
      <c r="N61" s="8">
        <v>1685.5907999999999</v>
      </c>
      <c r="O61" s="8">
        <v>1916</v>
      </c>
      <c r="P61" s="8">
        <v>1916</v>
      </c>
      <c r="Q61" s="8">
        <v>1916</v>
      </c>
      <c r="R61" s="8">
        <v>1916</v>
      </c>
      <c r="S61" s="8">
        <v>1916</v>
      </c>
      <c r="T61" s="8">
        <v>1916</v>
      </c>
      <c r="U61" s="8">
        <v>1916</v>
      </c>
      <c r="V61" s="8">
        <v>1916</v>
      </c>
      <c r="W61" s="8">
        <v>1916</v>
      </c>
      <c r="X61" s="8">
        <v>1971.9418000000001</v>
      </c>
      <c r="Y61" s="8">
        <v>2040.375</v>
      </c>
      <c r="Z61" s="8">
        <v>2040.375</v>
      </c>
      <c r="AA61" s="8">
        <v>2040.375</v>
      </c>
      <c r="AB61" s="8">
        <v>2040.375</v>
      </c>
      <c r="AC61" s="8">
        <v>2040.375</v>
      </c>
    </row>
    <row r="62" spans="1:29">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165</v>
      </c>
      <c r="B64" s="16" t="s">
        <v>114</v>
      </c>
      <c r="C64" s="16" t="s">
        <v>148</v>
      </c>
      <c r="D64" s="16" t="s">
        <v>9</v>
      </c>
      <c r="E64" s="8">
        <v>1934.499977111815</v>
      </c>
      <c r="F64" s="8">
        <v>1934.499977111815</v>
      </c>
      <c r="G64" s="8">
        <v>1934.499977111815</v>
      </c>
      <c r="H64" s="8">
        <v>3154.3491771118152</v>
      </c>
      <c r="I64" s="8">
        <v>3101.8491771118152</v>
      </c>
      <c r="J64" s="8">
        <v>3101.8491771118152</v>
      </c>
      <c r="K64" s="8">
        <v>3101.8491771118152</v>
      </c>
      <c r="L64" s="8">
        <v>3101.8491771118152</v>
      </c>
      <c r="M64" s="8">
        <v>2909.8491771118152</v>
      </c>
      <c r="N64" s="8">
        <v>2909.8491771118152</v>
      </c>
      <c r="O64" s="8">
        <v>2909.8491771118152</v>
      </c>
      <c r="P64" s="8">
        <v>2909.8491771118152</v>
      </c>
      <c r="Q64" s="8">
        <v>2909.8491771118152</v>
      </c>
      <c r="R64" s="8">
        <v>2909.8491771118152</v>
      </c>
      <c r="S64" s="8">
        <v>2909.8491771118152</v>
      </c>
      <c r="T64" s="8">
        <v>2909.8491771118152</v>
      </c>
      <c r="U64" s="8">
        <v>2878.7991778747546</v>
      </c>
      <c r="V64" s="8">
        <v>2747.5991809265129</v>
      </c>
      <c r="W64" s="8">
        <v>2355.6491839782707</v>
      </c>
      <c r="X64" s="8">
        <v>2355.6491839782707</v>
      </c>
      <c r="Y64" s="8">
        <v>2355.6491839782707</v>
      </c>
      <c r="Z64" s="8">
        <v>2371.6622432153313</v>
      </c>
      <c r="AA64" s="8">
        <v>2371.6622432153313</v>
      </c>
      <c r="AB64" s="8">
        <v>1713.5622600000002</v>
      </c>
      <c r="AC64" s="8">
        <v>1713.5622600000002</v>
      </c>
    </row>
    <row r="65" spans="1:29">
      <c r="A65" s="16" t="s">
        <v>165</v>
      </c>
      <c r="B65" s="16" t="s">
        <v>115</v>
      </c>
      <c r="C65" s="16" t="s">
        <v>149</v>
      </c>
      <c r="D65" s="16" t="s">
        <v>9</v>
      </c>
      <c r="E65" s="8">
        <v>3170.6600036621071</v>
      </c>
      <c r="F65" s="8">
        <v>3170.6600036621071</v>
      </c>
      <c r="G65" s="8">
        <v>3170.6600036621071</v>
      </c>
      <c r="H65" s="8">
        <v>3792.6296736621071</v>
      </c>
      <c r="I65" s="8">
        <v>3792.6296736621071</v>
      </c>
      <c r="J65" s="8">
        <v>3792.6296736621071</v>
      </c>
      <c r="K65" s="8">
        <v>3792.6296736621071</v>
      </c>
      <c r="L65" s="8">
        <v>3792.6296736621071</v>
      </c>
      <c r="M65" s="8">
        <v>3946.0070736621074</v>
      </c>
      <c r="N65" s="8">
        <v>3946.0070736621074</v>
      </c>
      <c r="O65" s="8">
        <v>3946.0070736621074</v>
      </c>
      <c r="P65" s="8">
        <v>3878.8070767138652</v>
      </c>
      <c r="Q65" s="8">
        <v>3458.8070767138652</v>
      </c>
      <c r="R65" s="8">
        <v>3458.8070767138652</v>
      </c>
      <c r="S65" s="8">
        <v>3277.107079765623</v>
      </c>
      <c r="T65" s="8">
        <v>3277.107079765623</v>
      </c>
      <c r="U65" s="8">
        <v>3257.607079765623</v>
      </c>
      <c r="V65" s="8">
        <v>3676.5486736621078</v>
      </c>
      <c r="W65" s="8">
        <v>3676.5486736621078</v>
      </c>
      <c r="X65" s="8">
        <v>2911.4320761035151</v>
      </c>
      <c r="Y65" s="8">
        <v>3243.8631761035149</v>
      </c>
      <c r="Z65" s="8">
        <v>3464.3761061035148</v>
      </c>
      <c r="AA65" s="8">
        <v>3464.3761061035148</v>
      </c>
      <c r="AB65" s="8">
        <v>3464.3761061035148</v>
      </c>
      <c r="AC65" s="8">
        <v>3464.3761061035148</v>
      </c>
    </row>
    <row r="66" spans="1:29">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500.0002454808</v>
      </c>
      <c r="Y66" s="8">
        <v>500.00025436672001</v>
      </c>
      <c r="Z66" s="8">
        <v>500.00025452435</v>
      </c>
      <c r="AA66" s="8">
        <v>500.00025456396003</v>
      </c>
      <c r="AB66" s="8">
        <v>500.00025458239998</v>
      </c>
      <c r="AC66" s="8">
        <v>500.00025459096997</v>
      </c>
    </row>
    <row r="67" spans="1:29">
      <c r="A67" s="16" t="s">
        <v>165</v>
      </c>
      <c r="B67" s="16" t="s">
        <v>117</v>
      </c>
      <c r="C67" s="16" t="s">
        <v>151</v>
      </c>
      <c r="D67" s="16" t="s">
        <v>9</v>
      </c>
      <c r="E67" s="8">
        <v>0</v>
      </c>
      <c r="F67" s="8">
        <v>0</v>
      </c>
      <c r="G67" s="8">
        <v>0</v>
      </c>
      <c r="H67" s="8">
        <v>1.5351055000000001E-4</v>
      </c>
      <c r="I67" s="8">
        <v>1.5351089999999999E-4</v>
      </c>
      <c r="J67" s="8">
        <v>1.5351159999999999E-4</v>
      </c>
      <c r="K67" s="8">
        <v>1.5351364E-4</v>
      </c>
      <c r="L67" s="8">
        <v>1.5351808000000001E-4</v>
      </c>
      <c r="M67" s="8">
        <v>1.5351985000000001E-4</v>
      </c>
      <c r="N67" s="8">
        <v>1.5352179000000001E-4</v>
      </c>
      <c r="O67" s="8">
        <v>1.5352333000000001E-4</v>
      </c>
      <c r="P67" s="8">
        <v>1.5352467E-4</v>
      </c>
      <c r="Q67" s="8">
        <v>1.5352631E-4</v>
      </c>
      <c r="R67" s="8">
        <v>1.5352808999999999E-4</v>
      </c>
      <c r="S67" s="8">
        <v>1.5353071000000001E-4</v>
      </c>
      <c r="T67" s="8">
        <v>1.5353774E-4</v>
      </c>
      <c r="U67" s="8">
        <v>1.5354126999999999E-4</v>
      </c>
      <c r="V67" s="8">
        <v>1.5354375E-4</v>
      </c>
      <c r="W67" s="8">
        <v>1.5355077999999999E-4</v>
      </c>
      <c r="X67" s="8">
        <v>1.5356463E-4</v>
      </c>
      <c r="Y67" s="8">
        <v>1.5362123999999999E-4</v>
      </c>
      <c r="Z67" s="8">
        <v>3.0606665000000003E-4</v>
      </c>
      <c r="AA67" s="8">
        <v>3.0625132000000003E-4</v>
      </c>
      <c r="AB67" s="8">
        <v>3.1088192E-4</v>
      </c>
      <c r="AC67" s="8">
        <v>3.10919515E-4</v>
      </c>
    </row>
    <row r="68" spans="1:29">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198.00015450215</v>
      </c>
      <c r="P68" s="8">
        <v>198.00077262165999</v>
      </c>
      <c r="Q68" s="8">
        <v>260.45812769261005</v>
      </c>
      <c r="R68" s="8">
        <v>260.45812780699003</v>
      </c>
      <c r="S68" s="8">
        <v>221.45818227612</v>
      </c>
      <c r="T68" s="8">
        <v>221.45818231007001</v>
      </c>
      <c r="U68" s="8">
        <v>272.45946232144996</v>
      </c>
      <c r="V68" s="8">
        <v>272.45946233275998</v>
      </c>
      <c r="W68" s="8">
        <v>272.4594623772</v>
      </c>
      <c r="X68" s="8">
        <v>272.45946241167997</v>
      </c>
      <c r="Y68" s="8">
        <v>272.45946244249001</v>
      </c>
      <c r="Z68" s="8">
        <v>272.45948539931999</v>
      </c>
      <c r="AA68" s="8">
        <v>272.45948542153997</v>
      </c>
      <c r="AB68" s="8">
        <v>272.45948543891001</v>
      </c>
      <c r="AC68" s="8">
        <v>272.45948545034997</v>
      </c>
    </row>
    <row r="69" spans="1:29">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166</v>
      </c>
      <c r="B70" s="16" t="s">
        <v>120</v>
      </c>
      <c r="C70" s="16" t="s">
        <v>154</v>
      </c>
      <c r="D70" s="16" t="s">
        <v>9</v>
      </c>
      <c r="E70" s="8">
        <v>1756.0600090026815</v>
      </c>
      <c r="F70" s="8">
        <v>1756.0600090026815</v>
      </c>
      <c r="G70" s="8">
        <v>1756.0600090026815</v>
      </c>
      <c r="H70" s="8">
        <v>1756.0611475933815</v>
      </c>
      <c r="I70" s="8">
        <v>1756.0611475943815</v>
      </c>
      <c r="J70" s="8">
        <v>1756.0611475965813</v>
      </c>
      <c r="K70" s="8">
        <v>1756.0611476007814</v>
      </c>
      <c r="L70" s="8">
        <v>1657.3611506641394</v>
      </c>
      <c r="M70" s="8">
        <v>1657.3611506855393</v>
      </c>
      <c r="N70" s="8">
        <v>1756.4408905285604</v>
      </c>
      <c r="O70" s="8">
        <v>1571.6408874768035</v>
      </c>
      <c r="P70" s="8">
        <v>1571.6408874768035</v>
      </c>
      <c r="Q70" s="8">
        <v>1734.8780874768036</v>
      </c>
      <c r="R70" s="8">
        <v>1408.1780867138641</v>
      </c>
      <c r="S70" s="8">
        <v>1408.1780867138641</v>
      </c>
      <c r="T70" s="8">
        <v>1408.1780867138641</v>
      </c>
      <c r="U70" s="8">
        <v>1408.1780867138641</v>
      </c>
      <c r="V70" s="8">
        <v>1194.318086103513</v>
      </c>
      <c r="W70" s="8">
        <v>1194.318086103513</v>
      </c>
      <c r="X70" s="8">
        <v>1194.318086103513</v>
      </c>
      <c r="Y70" s="8">
        <v>1194.318086103513</v>
      </c>
      <c r="Z70" s="8">
        <v>1231.724886103513</v>
      </c>
      <c r="AA70" s="8">
        <v>1231.724886103513</v>
      </c>
      <c r="AB70" s="8">
        <v>1231.724886103513</v>
      </c>
      <c r="AC70" s="8">
        <v>1231.724886103513</v>
      </c>
    </row>
    <row r="71" spans="1:29">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2.4406065E-4</v>
      </c>
      <c r="R71" s="8">
        <v>2.9802890000000002E-4</v>
      </c>
      <c r="S71" s="8">
        <v>2.980816E-4</v>
      </c>
      <c r="T71" s="8">
        <v>2.9811094000000002E-4</v>
      </c>
      <c r="U71" s="8">
        <v>2.9812859999999998E-4</v>
      </c>
      <c r="V71" s="8">
        <v>2.9814339999999998E-4</v>
      </c>
      <c r="W71" s="8">
        <v>4.1777400400000003E-4</v>
      </c>
      <c r="X71" s="8">
        <v>4.1784365E-4</v>
      </c>
      <c r="Y71" s="8">
        <v>4.1797437600000001E-4</v>
      </c>
      <c r="Z71" s="8">
        <v>4.1814957400000002E-4</v>
      </c>
      <c r="AA71" s="8">
        <v>4.1824886E-4</v>
      </c>
      <c r="AB71" s="8">
        <v>4.1833472000000002E-4</v>
      </c>
      <c r="AC71" s="8">
        <v>4.1836495399999999E-4</v>
      </c>
    </row>
    <row r="72" spans="1:29">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166</v>
      </c>
      <c r="B73" s="16" t="s">
        <v>123</v>
      </c>
      <c r="C73" s="16" t="s">
        <v>157</v>
      </c>
      <c r="D73" s="16" t="s">
        <v>9</v>
      </c>
      <c r="E73" s="8">
        <v>0</v>
      </c>
      <c r="F73" s="8">
        <v>0</v>
      </c>
      <c r="G73" s="8">
        <v>246.68137999999999</v>
      </c>
      <c r="H73" s="8">
        <v>1258.6329000000001</v>
      </c>
      <c r="I73" s="8">
        <v>1258.6329000000001</v>
      </c>
      <c r="J73" s="8">
        <v>1258.6329000000001</v>
      </c>
      <c r="K73" s="8">
        <v>1258.6329000000001</v>
      </c>
      <c r="L73" s="8">
        <v>1258.6329000000001</v>
      </c>
      <c r="M73" s="8">
        <v>1258.6329000000001</v>
      </c>
      <c r="N73" s="8">
        <v>1258.6329000000001</v>
      </c>
      <c r="O73" s="8">
        <v>1258.6329000000001</v>
      </c>
      <c r="P73" s="8">
        <v>1461.6509999999998</v>
      </c>
      <c r="Q73" s="8">
        <v>1461.6509999999998</v>
      </c>
      <c r="R73" s="8">
        <v>1461.6509999999998</v>
      </c>
      <c r="S73" s="8">
        <v>1461.6509999999998</v>
      </c>
      <c r="T73" s="8">
        <v>1461.6509999999998</v>
      </c>
      <c r="U73" s="8">
        <v>1461.6509999999998</v>
      </c>
      <c r="V73" s="8">
        <v>1461.6509999999998</v>
      </c>
      <c r="W73" s="8">
        <v>1461.6509999999998</v>
      </c>
      <c r="X73" s="8">
        <v>1461.6509999999998</v>
      </c>
      <c r="Y73" s="8">
        <v>2317.7179999999998</v>
      </c>
      <c r="Z73" s="8">
        <v>2317.7179999999998</v>
      </c>
      <c r="AA73" s="8">
        <v>2317.7179999999998</v>
      </c>
      <c r="AB73" s="8">
        <v>2317.7179999999998</v>
      </c>
      <c r="AC73" s="8">
        <v>2317.7179999999998</v>
      </c>
    </row>
    <row r="74" spans="1:29">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166</v>
      </c>
      <c r="B75" s="16" t="s">
        <v>125</v>
      </c>
      <c r="C75" s="16" t="s">
        <v>159</v>
      </c>
      <c r="D75" s="16" t="s">
        <v>9</v>
      </c>
      <c r="E75" s="8">
        <v>136</v>
      </c>
      <c r="F75" s="8">
        <v>136</v>
      </c>
      <c r="G75" s="8">
        <v>136</v>
      </c>
      <c r="H75" s="8">
        <v>136.00024362455</v>
      </c>
      <c r="I75" s="8">
        <v>70.000243626715999</v>
      </c>
      <c r="J75" s="8">
        <v>70.000243632299998</v>
      </c>
      <c r="K75" s="8">
        <v>70.000243641240004</v>
      </c>
      <c r="L75" s="8">
        <v>70.00024366433</v>
      </c>
      <c r="M75" s="8">
        <v>70.000243702435</v>
      </c>
      <c r="N75" s="8">
        <v>5.9860657000000001E-4</v>
      </c>
      <c r="O75" s="8">
        <v>5.9875122999999996E-4</v>
      </c>
      <c r="P75" s="8">
        <v>5.9907144000000004E-4</v>
      </c>
      <c r="Q75" s="8">
        <v>92.467604525499993</v>
      </c>
      <c r="R75" s="8">
        <v>200.18600459340001</v>
      </c>
      <c r="S75" s="8">
        <v>200.18600462180001</v>
      </c>
      <c r="T75" s="8">
        <v>200.18600463590002</v>
      </c>
      <c r="U75" s="8">
        <v>200.18600464440001</v>
      </c>
      <c r="V75" s="8">
        <v>200.1860046564</v>
      </c>
      <c r="W75" s="8">
        <v>200.18609947540003</v>
      </c>
      <c r="X75" s="8">
        <v>200.18609950590002</v>
      </c>
      <c r="Y75" s="8">
        <v>200.18609963780003</v>
      </c>
      <c r="Z75" s="8">
        <v>200.18609972530001</v>
      </c>
      <c r="AA75" s="8">
        <v>200.18609974470002</v>
      </c>
      <c r="AB75" s="8">
        <v>200.18609975610002</v>
      </c>
      <c r="AC75" s="8">
        <v>200.18609976200003</v>
      </c>
    </row>
    <row r="76" spans="1:29">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1.3065881000000001E-4</v>
      </c>
      <c r="T76" s="8">
        <v>1.3073283000000001E-4</v>
      </c>
      <c r="U76" s="8">
        <v>1.3073608000000001E-4</v>
      </c>
      <c r="V76" s="8">
        <v>1.3074062999999999E-4</v>
      </c>
      <c r="W76" s="8">
        <v>1.3080430000000001E-4</v>
      </c>
      <c r="X76" s="8">
        <v>1.3081203E-4</v>
      </c>
      <c r="Y76" s="8">
        <v>1.3086791999999999E-4</v>
      </c>
      <c r="Z76" s="8">
        <v>1.3088816E-4</v>
      </c>
      <c r="AA76" s="8">
        <v>1.3091369999999999E-4</v>
      </c>
      <c r="AB76" s="8">
        <v>1.3097609999999999E-4</v>
      </c>
      <c r="AC76" s="8">
        <v>1.3098858E-4</v>
      </c>
    </row>
    <row r="77" spans="1:29">
      <c r="A77" s="16" t="s">
        <v>167</v>
      </c>
      <c r="B77" s="16" t="s">
        <v>127</v>
      </c>
      <c r="C77" s="16" t="s">
        <v>161</v>
      </c>
      <c r="D77" s="16" t="s">
        <v>9</v>
      </c>
      <c r="E77" s="8">
        <v>168</v>
      </c>
      <c r="F77" s="8">
        <v>168</v>
      </c>
      <c r="G77" s="8">
        <v>168</v>
      </c>
      <c r="H77" s="8">
        <v>168</v>
      </c>
      <c r="I77" s="8">
        <v>168.0001709686</v>
      </c>
      <c r="J77" s="8">
        <v>168.00022602633999</v>
      </c>
      <c r="K77" s="8">
        <v>168.00022682955</v>
      </c>
      <c r="L77" s="8">
        <v>168.00022692312999</v>
      </c>
      <c r="M77" s="8">
        <v>168.00022697744001</v>
      </c>
      <c r="N77" s="8">
        <v>168.00022704926999</v>
      </c>
      <c r="O77" s="8">
        <v>168.00022706875001</v>
      </c>
      <c r="P77" s="8">
        <v>168.00022713779001</v>
      </c>
      <c r="Q77" s="8">
        <v>168.00022729579999</v>
      </c>
      <c r="R77" s="8">
        <v>168.0002273563</v>
      </c>
      <c r="S77" s="8">
        <v>168.00022735664001</v>
      </c>
      <c r="T77" s="8">
        <v>168.00022735690001</v>
      </c>
      <c r="U77" s="8">
        <v>168.00022735715999</v>
      </c>
      <c r="V77" s="8">
        <v>168.00022735744</v>
      </c>
      <c r="W77" s="8">
        <v>168.00022735771</v>
      </c>
      <c r="X77" s="8">
        <v>168.00022735805999</v>
      </c>
      <c r="Y77" s="8">
        <v>168.00022735848</v>
      </c>
      <c r="Z77" s="8">
        <v>168.00022735900001</v>
      </c>
      <c r="AA77" s="8">
        <v>168.00022735970001</v>
      </c>
      <c r="AB77" s="8">
        <v>168.00022736069999</v>
      </c>
      <c r="AC77" s="8">
        <v>2.2736260000000001E-4</v>
      </c>
    </row>
    <row r="78" spans="1:29">
      <c r="A78" s="16" t="s">
        <v>167</v>
      </c>
      <c r="B78" s="16" t="s">
        <v>128</v>
      </c>
      <c r="C78" s="16" t="s">
        <v>162</v>
      </c>
      <c r="D78" s="16" t="s">
        <v>9</v>
      </c>
      <c r="E78" s="8">
        <v>251.34999847412098</v>
      </c>
      <c r="F78" s="8">
        <v>251.34999847412098</v>
      </c>
      <c r="G78" s="8">
        <v>251.34999847412098</v>
      </c>
      <c r="H78" s="8">
        <v>251.34999847412098</v>
      </c>
      <c r="I78" s="8">
        <v>251.34999847412098</v>
      </c>
      <c r="J78" s="8">
        <v>251.34999847412098</v>
      </c>
      <c r="K78" s="8">
        <v>251.35014316332098</v>
      </c>
      <c r="L78" s="8">
        <v>251.35014330098099</v>
      </c>
      <c r="M78" s="8">
        <v>251.35014338136099</v>
      </c>
      <c r="N78" s="8">
        <v>251.35014345945098</v>
      </c>
      <c r="O78" s="8">
        <v>251.35014355114097</v>
      </c>
      <c r="P78" s="8">
        <v>251.35014371497098</v>
      </c>
      <c r="Q78" s="8">
        <v>251.35014438383098</v>
      </c>
      <c r="R78" s="8">
        <v>251.35029155747097</v>
      </c>
      <c r="S78" s="8">
        <v>251.35029157057096</v>
      </c>
      <c r="T78" s="8">
        <v>251.35029158552098</v>
      </c>
      <c r="U78" s="8">
        <v>251.35029159902098</v>
      </c>
      <c r="V78" s="8">
        <v>251.35029161265598</v>
      </c>
      <c r="W78" s="8">
        <v>251.35029162490099</v>
      </c>
      <c r="X78" s="8">
        <v>251.35029164027696</v>
      </c>
      <c r="Y78" s="8">
        <v>251.35029166416098</v>
      </c>
      <c r="Z78" s="8">
        <v>251.35029168731097</v>
      </c>
      <c r="AA78" s="8">
        <v>251.35029171235098</v>
      </c>
      <c r="AB78" s="8">
        <v>251.35029173195096</v>
      </c>
      <c r="AC78" s="8">
        <v>111.600291751291</v>
      </c>
    </row>
    <row r="79" spans="1:29">
      <c r="A79" s="16" t="s">
        <v>167</v>
      </c>
      <c r="B79" s="16" t="s">
        <v>129</v>
      </c>
      <c r="C79" s="16" t="s">
        <v>163</v>
      </c>
      <c r="D79" s="16" t="s">
        <v>9</v>
      </c>
      <c r="E79" s="8">
        <v>427.40379999999999</v>
      </c>
      <c r="F79" s="8">
        <v>710.80769999999995</v>
      </c>
      <c r="G79" s="8">
        <v>994.2115</v>
      </c>
      <c r="H79" s="8">
        <v>1290.6475</v>
      </c>
      <c r="I79" s="8">
        <v>1410.3328000000001</v>
      </c>
      <c r="J79" s="8">
        <v>1530.0181299999999</v>
      </c>
      <c r="K79" s="8">
        <v>1649.7033999999999</v>
      </c>
      <c r="L79" s="8">
        <v>1769.38885</v>
      </c>
      <c r="M79" s="8">
        <v>1889.0743</v>
      </c>
      <c r="N79" s="8">
        <v>2008.75964</v>
      </c>
      <c r="O79" s="8">
        <v>2128.4450999999999</v>
      </c>
      <c r="P79" s="8">
        <v>2248.1305000000002</v>
      </c>
      <c r="Q79" s="8">
        <v>2367.8158000000003</v>
      </c>
      <c r="R79" s="8">
        <v>2487.5011</v>
      </c>
      <c r="S79" s="8">
        <v>2487.5011</v>
      </c>
      <c r="T79" s="8">
        <v>2487.5011</v>
      </c>
      <c r="U79" s="8">
        <v>2487.5011</v>
      </c>
      <c r="V79" s="8">
        <v>2487.5011</v>
      </c>
      <c r="W79" s="8">
        <v>2343.5011</v>
      </c>
      <c r="X79" s="8">
        <v>2343.5011</v>
      </c>
      <c r="Y79" s="8">
        <v>2343.5011</v>
      </c>
      <c r="Z79" s="8">
        <v>2343.5011</v>
      </c>
      <c r="AA79" s="8">
        <v>2343.5011</v>
      </c>
      <c r="AB79" s="8">
        <v>2343.5011</v>
      </c>
      <c r="AC79" s="8">
        <v>2343.5011</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165</v>
      </c>
      <c r="B84" s="16" t="s">
        <v>177</v>
      </c>
      <c r="C84" s="16" t="s">
        <v>171</v>
      </c>
      <c r="D84" s="16" t="s">
        <v>168</v>
      </c>
      <c r="E84" s="8">
        <v>0</v>
      </c>
      <c r="F84" s="8">
        <v>0</v>
      </c>
      <c r="G84" s="8">
        <v>499.99997000000002</v>
      </c>
      <c r="H84" s="8">
        <v>1999.9998000000001</v>
      </c>
      <c r="I84" s="8">
        <v>1999.9998000000001</v>
      </c>
      <c r="J84" s="8">
        <v>1999.9998000000001</v>
      </c>
      <c r="K84" s="8">
        <v>2666.9998000000001</v>
      </c>
      <c r="L84" s="8">
        <v>3332.9998000000001</v>
      </c>
      <c r="M84" s="8">
        <v>4058.2611999999999</v>
      </c>
      <c r="N84" s="8">
        <v>4629.8315000000002</v>
      </c>
      <c r="O84" s="8">
        <v>4667.2920000000004</v>
      </c>
      <c r="P84" s="8">
        <v>5052.759</v>
      </c>
      <c r="Q84" s="8">
        <v>5052.759</v>
      </c>
      <c r="R84" s="8">
        <v>5052.759</v>
      </c>
      <c r="S84" s="8">
        <v>5052.759</v>
      </c>
      <c r="T84" s="8">
        <v>5052.759</v>
      </c>
      <c r="U84" s="8">
        <v>5052.759</v>
      </c>
      <c r="V84" s="8">
        <v>5052.759</v>
      </c>
      <c r="W84" s="8">
        <v>5052.759</v>
      </c>
      <c r="X84" s="8">
        <v>5052.759</v>
      </c>
      <c r="Y84" s="8">
        <v>5052.759</v>
      </c>
      <c r="Z84" s="8">
        <v>5052.759</v>
      </c>
      <c r="AA84" s="8">
        <v>5052.759</v>
      </c>
      <c r="AB84" s="8">
        <v>5052.759</v>
      </c>
      <c r="AC84" s="8">
        <v>5052.759</v>
      </c>
    </row>
    <row r="85" spans="1:29">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165</v>
      </c>
      <c r="B86" s="16" t="s">
        <v>179</v>
      </c>
      <c r="C86" s="16" t="s">
        <v>172</v>
      </c>
      <c r="D86" s="16" t="s">
        <v>168</v>
      </c>
      <c r="E86" s="8">
        <v>0</v>
      </c>
      <c r="F86" s="8">
        <v>0</v>
      </c>
      <c r="G86" s="8">
        <v>0</v>
      </c>
      <c r="H86" s="8">
        <v>2.3301054999999999E-4</v>
      </c>
      <c r="I86" s="8">
        <v>2.3304253000000001E-4</v>
      </c>
      <c r="J86" s="8">
        <v>2.3304407999999999E-4</v>
      </c>
      <c r="K86" s="8">
        <v>2.3305333E-4</v>
      </c>
      <c r="L86" s="8">
        <v>2.3307870999999999E-4</v>
      </c>
      <c r="M86" s="8">
        <v>2.3311895000000001E-4</v>
      </c>
      <c r="N86" s="8">
        <v>370.16854999999998</v>
      </c>
      <c r="O86" s="8">
        <v>1332.7077999999999</v>
      </c>
      <c r="P86" s="8">
        <v>1947.2411</v>
      </c>
      <c r="Q86" s="8">
        <v>2947.241</v>
      </c>
      <c r="R86" s="8">
        <v>3947.241</v>
      </c>
      <c r="S86" s="8">
        <v>3947.241</v>
      </c>
      <c r="T86" s="8">
        <v>3947.241</v>
      </c>
      <c r="U86" s="8">
        <v>3947.241</v>
      </c>
      <c r="V86" s="8">
        <v>3947.241</v>
      </c>
      <c r="W86" s="8">
        <v>3947.241</v>
      </c>
      <c r="X86" s="8">
        <v>3947.241</v>
      </c>
      <c r="Y86" s="8">
        <v>3947.241</v>
      </c>
      <c r="Z86" s="8">
        <v>3947.241</v>
      </c>
      <c r="AA86" s="8">
        <v>3947.241</v>
      </c>
      <c r="AB86" s="8">
        <v>3947.241</v>
      </c>
      <c r="AC86" s="8">
        <v>3947.241</v>
      </c>
    </row>
    <row r="87" spans="1:29">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2Ct3BGG04z4bpKhoBfOhA6fLDrKoyNZOcsQK+Tcj6/3rtYP/HEj2OgT/G5BBu+E/IyCO8zjXXB0FameIPmEHNQ==" saltValue="Uiz/MTM1opRq0D9s0Vp+h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203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336441.98959999997</v>
      </c>
      <c r="D6" s="8">
        <v>307911.89490000001</v>
      </c>
      <c r="E6" s="8">
        <v>284521.21823138802</v>
      </c>
      <c r="F6" s="8">
        <v>83442.150949398449</v>
      </c>
      <c r="G6" s="8">
        <v>92343.877336577891</v>
      </c>
      <c r="H6" s="8">
        <v>81243.897038700903</v>
      </c>
      <c r="I6" s="8">
        <v>77694.553325420013</v>
      </c>
      <c r="J6" s="8">
        <v>61892.829172264188</v>
      </c>
      <c r="K6" s="8">
        <v>52548.887927448828</v>
      </c>
      <c r="L6" s="8">
        <v>46252.338906061974</v>
      </c>
      <c r="M6" s="8">
        <v>39758.805698051627</v>
      </c>
      <c r="N6" s="8">
        <v>38911.649156365456</v>
      </c>
      <c r="O6" s="8">
        <v>23408.858047160571</v>
      </c>
      <c r="P6" s="8">
        <v>21977.035541826874</v>
      </c>
      <c r="Q6" s="8">
        <v>6986.0585262087407</v>
      </c>
      <c r="R6" s="8">
        <v>5852.9998689111317</v>
      </c>
      <c r="S6" s="8">
        <v>1.42920154E-3</v>
      </c>
      <c r="T6" s="8">
        <v>1.1732026499999999E-3</v>
      </c>
      <c r="U6" s="8">
        <v>9.4634512999999993E-4</v>
      </c>
      <c r="V6" s="8">
        <v>6.9945865300000002E-4</v>
      </c>
      <c r="W6" s="8">
        <v>6.2645565000000005E-4</v>
      </c>
      <c r="X6" s="8">
        <v>4.7351111999999998E-4</v>
      </c>
      <c r="Y6" s="8">
        <v>4.5216471600000003E-4</v>
      </c>
      <c r="Z6" s="8">
        <v>4.5998646599999999E-4</v>
      </c>
      <c r="AA6" s="8">
        <v>5.6608031000000001E-4</v>
      </c>
    </row>
    <row r="7" spans="1:27">
      <c r="A7" s="16" t="s">
        <v>16</v>
      </c>
      <c r="B7" s="16" t="s">
        <v>11</v>
      </c>
      <c r="C7" s="8">
        <v>121887.71649999999</v>
      </c>
      <c r="D7" s="8">
        <v>105964.07342</v>
      </c>
      <c r="E7" s="8">
        <v>65011.926909999995</v>
      </c>
      <c r="F7" s="8">
        <v>12511.70934902561</v>
      </c>
      <c r="G7" s="8">
        <v>5.2902303600000002E-3</v>
      </c>
      <c r="H7" s="8">
        <v>2.10358191E-3</v>
      </c>
      <c r="I7" s="8">
        <v>1.79052414E-3</v>
      </c>
      <c r="J7" s="8">
        <v>1.9595150899999999E-3</v>
      </c>
      <c r="K7" s="8">
        <v>1.4801067599999999E-3</v>
      </c>
      <c r="L7" s="8">
        <v>6.1337988E-4</v>
      </c>
      <c r="M7" s="8">
        <v>3.119962E-4</v>
      </c>
      <c r="N7" s="8">
        <v>2.9812015000000002E-4</v>
      </c>
      <c r="O7" s="8">
        <v>1.6581562E-4</v>
      </c>
      <c r="P7" s="8">
        <v>1.16298069E-4</v>
      </c>
      <c r="Q7" s="8">
        <v>1.5947925499999998E-4</v>
      </c>
      <c r="R7" s="8">
        <v>1.5052906E-4</v>
      </c>
      <c r="S7" s="8">
        <v>1.34379254E-4</v>
      </c>
      <c r="T7" s="8">
        <v>1.30290096E-4</v>
      </c>
      <c r="U7" s="8">
        <v>1.15191411E-4</v>
      </c>
      <c r="V7" s="8">
        <v>8.1682273999999998E-5</v>
      </c>
      <c r="W7" s="8">
        <v>8.2615016999999994E-5</v>
      </c>
      <c r="X7" s="8">
        <v>0</v>
      </c>
      <c r="Y7" s="8">
        <v>0</v>
      </c>
      <c r="Z7" s="8">
        <v>0</v>
      </c>
      <c r="AA7" s="8">
        <v>0</v>
      </c>
    </row>
    <row r="8" spans="1:27">
      <c r="A8" s="16" t="s">
        <v>16</v>
      </c>
      <c r="B8" s="16" t="s">
        <v>7</v>
      </c>
      <c r="C8" s="8">
        <v>39128.297073225083</v>
      </c>
      <c r="D8" s="8">
        <v>36187.479445066463</v>
      </c>
      <c r="E8" s="8">
        <v>53543.100049893932</v>
      </c>
      <c r="F8" s="8">
        <v>58693.793220245534</v>
      </c>
      <c r="G8" s="8">
        <v>50886.360490096122</v>
      </c>
      <c r="H8" s="8">
        <v>42946.697667093234</v>
      </c>
      <c r="I8" s="8">
        <v>47746.742208200492</v>
      </c>
      <c r="J8" s="8">
        <v>53002.976589142505</v>
      </c>
      <c r="K8" s="8">
        <v>41167.956027222979</v>
      </c>
      <c r="L8" s="8">
        <v>33439.495085370254</v>
      </c>
      <c r="M8" s="8">
        <v>28939.435650870299</v>
      </c>
      <c r="N8" s="8">
        <v>22978.537812765582</v>
      </c>
      <c r="O8" s="8">
        <v>21097.919376138336</v>
      </c>
      <c r="P8" s="8">
        <v>17985.12222815142</v>
      </c>
      <c r="Q8" s="8">
        <v>17030.455396265839</v>
      </c>
      <c r="R8" s="8">
        <v>14604.830756174159</v>
      </c>
      <c r="S8" s="8">
        <v>15183.764276688102</v>
      </c>
      <c r="T8" s="8">
        <v>9328.9463422780282</v>
      </c>
      <c r="U8" s="8">
        <v>6917.4630151168021</v>
      </c>
      <c r="V8" s="8">
        <v>4077.3088493126793</v>
      </c>
      <c r="W8" s="8">
        <v>2168.8909219580532</v>
      </c>
      <c r="X8" s="8">
        <v>1835.281192114664</v>
      </c>
      <c r="Y8" s="8">
        <v>1815.6419986615024</v>
      </c>
      <c r="Z8" s="8">
        <v>1662.2327762209964</v>
      </c>
      <c r="AA8" s="8">
        <v>6.5294958199999995E-4</v>
      </c>
    </row>
    <row r="9" spans="1:27">
      <c r="A9" s="16" t="s">
        <v>16</v>
      </c>
      <c r="B9" s="16" t="s">
        <v>12</v>
      </c>
      <c r="C9" s="8">
        <v>120.73329</v>
      </c>
      <c r="D9" s="8">
        <v>116.74805000000001</v>
      </c>
      <c r="E9" s="8">
        <v>1792.5938999999998</v>
      </c>
      <c r="F9" s="8">
        <v>664.08230000000003</v>
      </c>
      <c r="G9" s="8">
        <v>2156.4585000000002</v>
      </c>
      <c r="H9" s="8">
        <v>1553.0983999999999</v>
      </c>
      <c r="I9" s="8">
        <v>1999.5531000000001</v>
      </c>
      <c r="J9" s="8">
        <v>2206.4997999999996</v>
      </c>
      <c r="K9" s="8">
        <v>1192.5645</v>
      </c>
      <c r="L9" s="8">
        <v>547.68375000000003</v>
      </c>
      <c r="M9" s="8">
        <v>532.80606</v>
      </c>
      <c r="N9" s="8">
        <v>518.71415999999999</v>
      </c>
      <c r="O9" s="8">
        <v>756.23580000000004</v>
      </c>
      <c r="P9" s="8">
        <v>0</v>
      </c>
      <c r="Q9" s="8">
        <v>0</v>
      </c>
      <c r="R9" s="8">
        <v>0</v>
      </c>
      <c r="S9" s="8">
        <v>0</v>
      </c>
      <c r="T9" s="8">
        <v>0</v>
      </c>
      <c r="U9" s="8">
        <v>0</v>
      </c>
      <c r="V9" s="8">
        <v>0</v>
      </c>
      <c r="W9" s="8">
        <v>0</v>
      </c>
      <c r="X9" s="8">
        <v>0</v>
      </c>
      <c r="Y9" s="8">
        <v>0</v>
      </c>
      <c r="Z9" s="8">
        <v>0</v>
      </c>
      <c r="AA9" s="8">
        <v>0</v>
      </c>
    </row>
    <row r="10" spans="1:27">
      <c r="A10" s="16" t="s">
        <v>16</v>
      </c>
      <c r="B10" s="16" t="s">
        <v>4</v>
      </c>
      <c r="C10" s="8">
        <v>3628.0903945538585</v>
      </c>
      <c r="D10" s="8">
        <v>3070.4581306697569</v>
      </c>
      <c r="E10" s="8">
        <v>24218.265097886167</v>
      </c>
      <c r="F10" s="8">
        <v>64826.245082782109</v>
      </c>
      <c r="G10" s="8">
        <v>37320.904430751543</v>
      </c>
      <c r="H10" s="8">
        <v>30612.147242564657</v>
      </c>
      <c r="I10" s="8">
        <v>40768.168361480515</v>
      </c>
      <c r="J10" s="8">
        <v>45601.183187767812</v>
      </c>
      <c r="K10" s="8">
        <v>38004.17399121308</v>
      </c>
      <c r="L10" s="8">
        <v>24669.095847988396</v>
      </c>
      <c r="M10" s="8">
        <v>23234.43525488762</v>
      </c>
      <c r="N10" s="8">
        <v>28236.670897769771</v>
      </c>
      <c r="O10" s="8">
        <v>38535.519498421374</v>
      </c>
      <c r="P10" s="8">
        <v>38502.16909773423</v>
      </c>
      <c r="Q10" s="8">
        <v>43295.010932108285</v>
      </c>
      <c r="R10" s="8">
        <v>34031.96481775197</v>
      </c>
      <c r="S10" s="8">
        <v>29301.212775955522</v>
      </c>
      <c r="T10" s="8">
        <v>34623.345530679573</v>
      </c>
      <c r="U10" s="8">
        <v>22709.503117760407</v>
      </c>
      <c r="V10" s="8">
        <v>25975.892584597103</v>
      </c>
      <c r="W10" s="8">
        <v>26078.613803984503</v>
      </c>
      <c r="X10" s="8">
        <v>23053.339711755256</v>
      </c>
      <c r="Y10" s="8">
        <v>24198.421313565039</v>
      </c>
      <c r="Z10" s="8">
        <v>23516.7964009356</v>
      </c>
      <c r="AA10" s="8">
        <v>25703.997755097807</v>
      </c>
    </row>
    <row r="11" spans="1:27">
      <c r="A11" s="16" t="s">
        <v>16</v>
      </c>
      <c r="B11" s="16" t="s">
        <v>2</v>
      </c>
      <c r="C11" s="8">
        <v>132263.67466999998</v>
      </c>
      <c r="D11" s="8">
        <v>108740.09087</v>
      </c>
      <c r="E11" s="8">
        <v>121697.6724</v>
      </c>
      <c r="F11" s="8">
        <v>96802.386209999997</v>
      </c>
      <c r="G11" s="8">
        <v>88955.976339999994</v>
      </c>
      <c r="H11" s="8">
        <v>82122.82190000001</v>
      </c>
      <c r="I11" s="8">
        <v>78506.41433</v>
      </c>
      <c r="J11" s="8">
        <v>80322.010950000011</v>
      </c>
      <c r="K11" s="8">
        <v>73248.266000000003</v>
      </c>
      <c r="L11" s="8">
        <v>65459.224019999994</v>
      </c>
      <c r="M11" s="8">
        <v>54531.001350000006</v>
      </c>
      <c r="N11" s="8">
        <v>59206.564790000004</v>
      </c>
      <c r="O11" s="8">
        <v>49025.86</v>
      </c>
      <c r="P11" s="8">
        <v>42164.748579999999</v>
      </c>
      <c r="Q11" s="8">
        <v>37844.94526</v>
      </c>
      <c r="R11" s="8">
        <v>34478.786100000005</v>
      </c>
      <c r="S11" s="8">
        <v>34908.132261117004</v>
      </c>
      <c r="T11" s="8">
        <v>32707.585410814601</v>
      </c>
      <c r="U11" s="8">
        <v>29044.39785070614</v>
      </c>
      <c r="V11" s="8">
        <v>24588.24930061373</v>
      </c>
      <c r="W11" s="8">
        <v>29664.995330559505</v>
      </c>
      <c r="X11" s="8">
        <v>23864.827440498419</v>
      </c>
      <c r="Y11" s="8">
        <v>20879.537394899999</v>
      </c>
      <c r="Z11" s="8">
        <v>19481.319710474043</v>
      </c>
      <c r="AA11" s="8">
        <v>18634.195151260923</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3959.4848092427683</v>
      </c>
      <c r="D13" s="8">
        <v>4159.3310217482904</v>
      </c>
      <c r="E13" s="8">
        <v>4293.2987619528722</v>
      </c>
      <c r="F13" s="8">
        <v>6711.1799795852703</v>
      </c>
      <c r="G13" s="8">
        <v>6374.61792203197</v>
      </c>
      <c r="H13" s="8">
        <v>6232.3314722741843</v>
      </c>
      <c r="I13" s="8">
        <v>5685.9847601905167</v>
      </c>
      <c r="J13" s="8">
        <v>5363.4695638947605</v>
      </c>
      <c r="K13" s="8">
        <v>5390.8307773325405</v>
      </c>
      <c r="L13" s="8">
        <v>5386.7988709542478</v>
      </c>
      <c r="M13" s="8">
        <v>5480.8143944152544</v>
      </c>
      <c r="N13" s="8">
        <v>5557.1314629230019</v>
      </c>
      <c r="O13" s="8">
        <v>5214.0103466341188</v>
      </c>
      <c r="P13" s="8">
        <v>4899.4783995952457</v>
      </c>
      <c r="Q13" s="8">
        <v>4595.0644042011972</v>
      </c>
      <c r="R13" s="8">
        <v>4179.1907462992922</v>
      </c>
      <c r="S13" s="8">
        <v>3951.4217570470155</v>
      </c>
      <c r="T13" s="8">
        <v>3581.521058147714</v>
      </c>
      <c r="U13" s="8">
        <v>3412.9638709393089</v>
      </c>
      <c r="V13" s="8">
        <v>3180.290675916493</v>
      </c>
      <c r="W13" s="8">
        <v>3039.7129334030524</v>
      </c>
      <c r="X13" s="8">
        <v>2787.140140386537</v>
      </c>
      <c r="Y13" s="8">
        <v>2534.8915852245518</v>
      </c>
      <c r="Z13" s="8">
        <v>2384.6380858541384</v>
      </c>
      <c r="AA13" s="8">
        <v>2172.5940597312906</v>
      </c>
    </row>
    <row r="14" spans="1:27">
      <c r="A14" s="16" t="s">
        <v>16</v>
      </c>
      <c r="B14" s="16" t="s">
        <v>8</v>
      </c>
      <c r="C14" s="8">
        <v>2140.2516357037994</v>
      </c>
      <c r="D14" s="8">
        <v>2145.6382322115924</v>
      </c>
      <c r="E14" s="8">
        <v>1900.1728318091257</v>
      </c>
      <c r="F14" s="8">
        <v>3210.2115644271253</v>
      </c>
      <c r="G14" s="8">
        <v>3317.5979672616868</v>
      </c>
      <c r="H14" s="8">
        <v>3121.2304176758803</v>
      </c>
      <c r="I14" s="8">
        <v>2907.9873068417523</v>
      </c>
      <c r="J14" s="8">
        <v>2708.9595074804461</v>
      </c>
      <c r="K14" s="8">
        <v>2778.6584395314617</v>
      </c>
      <c r="L14" s="8">
        <v>2680.8464387903787</v>
      </c>
      <c r="M14" s="8">
        <v>2474.1706256689399</v>
      </c>
      <c r="N14" s="8">
        <v>2030.1670059443732</v>
      </c>
      <c r="O14" s="8">
        <v>1999.778717018422</v>
      </c>
      <c r="P14" s="8">
        <v>1889.2915558363343</v>
      </c>
      <c r="Q14" s="8">
        <v>2014.5630268967284</v>
      </c>
      <c r="R14" s="8">
        <v>2211.7590564520724</v>
      </c>
      <c r="S14" s="8">
        <v>2244.1792741965901</v>
      </c>
      <c r="T14" s="8">
        <v>2403.382118492751</v>
      </c>
      <c r="U14" s="8">
        <v>2329.9488645421766</v>
      </c>
      <c r="V14" s="8">
        <v>2265.5245804590154</v>
      </c>
      <c r="W14" s="8">
        <v>2080.7648871025931</v>
      </c>
      <c r="X14" s="8">
        <v>1954.6385374456186</v>
      </c>
      <c r="Y14" s="8">
        <v>1794.7526178873054</v>
      </c>
      <c r="Z14" s="8">
        <v>1629.0107498681805</v>
      </c>
      <c r="AA14" s="8">
        <v>1594.1555369388395</v>
      </c>
    </row>
    <row r="15" spans="1:27">
      <c r="A15" s="16" t="s">
        <v>16</v>
      </c>
      <c r="B15" s="16" t="s">
        <v>83</v>
      </c>
      <c r="C15" s="8">
        <v>289.29581393026166</v>
      </c>
      <c r="D15" s="8">
        <v>478.71529927450501</v>
      </c>
      <c r="E15" s="8">
        <v>686.53866933603206</v>
      </c>
      <c r="F15" s="8">
        <v>2263.4704034773654</v>
      </c>
      <c r="G15" s="8">
        <v>2273.9650386872022</v>
      </c>
      <c r="H15" s="8">
        <v>2088.6938145518402</v>
      </c>
      <c r="I15" s="8">
        <v>2044.9767940350898</v>
      </c>
      <c r="J15" s="8">
        <v>1882.2037375105162</v>
      </c>
      <c r="K15" s="8">
        <v>2039.1644203505973</v>
      </c>
      <c r="L15" s="8">
        <v>2016.5987525604041</v>
      </c>
      <c r="M15" s="8">
        <v>1858.8384836944401</v>
      </c>
      <c r="N15" s="8">
        <v>1699.2885425507579</v>
      </c>
      <c r="O15" s="8">
        <v>1609.8432509773511</v>
      </c>
      <c r="P15" s="8">
        <v>1702.0858334651759</v>
      </c>
      <c r="Q15" s="8">
        <v>1572.5567610322428</v>
      </c>
      <c r="R15" s="8">
        <v>2152.9538936469035</v>
      </c>
      <c r="S15" s="8">
        <v>2026.7352996416901</v>
      </c>
      <c r="T15" s="8">
        <v>1948.2345774792218</v>
      </c>
      <c r="U15" s="8">
        <v>1948.0742441921186</v>
      </c>
      <c r="V15" s="8">
        <v>1922.972345932443</v>
      </c>
      <c r="W15" s="8">
        <v>1823.3563468590032</v>
      </c>
      <c r="X15" s="8">
        <v>1694.4505303637211</v>
      </c>
      <c r="Y15" s="8">
        <v>1644.0163919903571</v>
      </c>
      <c r="Z15" s="8">
        <v>1287.437833191997</v>
      </c>
      <c r="AA15" s="8">
        <v>1315.551566429705</v>
      </c>
    </row>
    <row r="16" spans="1:27">
      <c r="A16" s="16" t="s">
        <v>16</v>
      </c>
      <c r="B16" s="16" t="s">
        <v>191</v>
      </c>
      <c r="C16" s="8">
        <v>8707.0806929800201</v>
      </c>
      <c r="D16" s="8">
        <v>8034.0395707438502</v>
      </c>
      <c r="E16" s="8">
        <v>6772.8467027965225</v>
      </c>
      <c r="F16" s="8">
        <v>18436.411156985971</v>
      </c>
      <c r="G16" s="8">
        <v>30250.882359829229</v>
      </c>
      <c r="H16" s="8">
        <v>28298.424810087658</v>
      </c>
      <c r="I16" s="8">
        <v>28161.907945468225</v>
      </c>
      <c r="J16" s="8">
        <v>25191.304970064528</v>
      </c>
      <c r="K16" s="8">
        <v>23201.754567595508</v>
      </c>
      <c r="L16" s="8">
        <v>25060.851631169855</v>
      </c>
      <c r="M16" s="8">
        <v>22430.608926054541</v>
      </c>
      <c r="N16" s="8">
        <v>19675.672126620615</v>
      </c>
      <c r="O16" s="8">
        <v>15588.151271488232</v>
      </c>
      <c r="P16" s="8">
        <v>14013.161264462038</v>
      </c>
      <c r="Q16" s="8">
        <v>12052.573862809792</v>
      </c>
      <c r="R16" s="8">
        <v>10915.505334942736</v>
      </c>
      <c r="S16" s="8">
        <v>10561.692015367647</v>
      </c>
      <c r="T16" s="8">
        <v>9270.5769895108551</v>
      </c>
      <c r="U16" s="8">
        <v>8578.3524685735283</v>
      </c>
      <c r="V16" s="8">
        <v>8204.4171945339967</v>
      </c>
      <c r="W16" s="8">
        <v>8992.3514603169151</v>
      </c>
      <c r="X16" s="8">
        <v>5807.30363938144</v>
      </c>
      <c r="Y16" s="8">
        <v>5026.0050934656028</v>
      </c>
      <c r="Z16" s="8">
        <v>5802.7893440618218</v>
      </c>
      <c r="AA16" s="8">
        <v>6701.697453925367</v>
      </c>
    </row>
    <row r="17" spans="1:27">
      <c r="A17" s="16" t="s">
        <v>16</v>
      </c>
      <c r="B17" s="16" t="s">
        <v>15</v>
      </c>
      <c r="C17" s="8">
        <v>29.738914679999997</v>
      </c>
      <c r="D17" s="8">
        <v>37.248357900000002</v>
      </c>
      <c r="E17" s="8">
        <v>44.324426359999997</v>
      </c>
      <c r="F17" s="8">
        <v>53.026166930000009</v>
      </c>
      <c r="G17" s="8">
        <v>61.122226240000003</v>
      </c>
      <c r="H17" s="8">
        <v>67.143198099999992</v>
      </c>
      <c r="I17" s="8">
        <v>74.810964639999995</v>
      </c>
      <c r="J17" s="8">
        <v>80.517187739999997</v>
      </c>
      <c r="K17" s="8">
        <v>80.792989599999999</v>
      </c>
      <c r="L17" s="8">
        <v>87.321522299999984</v>
      </c>
      <c r="M17" s="8">
        <v>91.38960440000001</v>
      </c>
      <c r="N17" s="8">
        <v>92.321138000000005</v>
      </c>
      <c r="O17" s="8">
        <v>98.926093399999999</v>
      </c>
      <c r="P17" s="8">
        <v>104.43963790000001</v>
      </c>
      <c r="Q17" s="8">
        <v>104.322783</v>
      </c>
      <c r="R17" s="8">
        <v>112.04216210000001</v>
      </c>
      <c r="S17" s="8">
        <v>115.58747649999998</v>
      </c>
      <c r="T17" s="8">
        <v>118.26167959999999</v>
      </c>
      <c r="U17" s="8">
        <v>122.1951662</v>
      </c>
      <c r="V17" s="8">
        <v>125.96402740000001</v>
      </c>
      <c r="W17" s="8">
        <v>124.47115270000002</v>
      </c>
      <c r="X17" s="8">
        <v>126.22741980000001</v>
      </c>
      <c r="Y17" s="8">
        <v>125.91449200000001</v>
      </c>
      <c r="Z17" s="8">
        <v>123.30390850000001</v>
      </c>
      <c r="AA17" s="8">
        <v>123.7490956</v>
      </c>
    </row>
    <row r="18" spans="1:27">
      <c r="A18" s="80" t="s">
        <v>82</v>
      </c>
      <c r="B18" s="80"/>
      <c r="C18" s="68">
        <v>648596.35339431558</v>
      </c>
      <c r="D18" s="68">
        <v>576845.71729761432</v>
      </c>
      <c r="E18" s="68">
        <v>564481.95798142266</v>
      </c>
      <c r="F18" s="68">
        <v>347614.66638285742</v>
      </c>
      <c r="G18" s="68">
        <v>313941.76790170599</v>
      </c>
      <c r="H18" s="68">
        <v>278286.48806463025</v>
      </c>
      <c r="I18" s="68">
        <v>285591.10088680073</v>
      </c>
      <c r="J18" s="68">
        <v>278251.95662537991</v>
      </c>
      <c r="K18" s="68">
        <v>239653.05112040177</v>
      </c>
      <c r="L18" s="68">
        <v>205600.2554385754</v>
      </c>
      <c r="M18" s="68">
        <v>179332.3063600389</v>
      </c>
      <c r="N18" s="68">
        <v>178906.71739105968</v>
      </c>
      <c r="O18" s="68">
        <v>157335.10256705401</v>
      </c>
      <c r="P18" s="68">
        <v>143237.53225526938</v>
      </c>
      <c r="Q18" s="68">
        <v>125495.55111200208</v>
      </c>
      <c r="R18" s="68">
        <v>108540.03288680731</v>
      </c>
      <c r="S18" s="68">
        <v>98292.726700094368</v>
      </c>
      <c r="T18" s="68">
        <v>93981.855010495477</v>
      </c>
      <c r="U18" s="68">
        <v>75062.899659567032</v>
      </c>
      <c r="V18" s="68">
        <v>70340.620339906382</v>
      </c>
      <c r="W18" s="68">
        <v>73973.157545954295</v>
      </c>
      <c r="X18" s="68">
        <v>61123.209085256778</v>
      </c>
      <c r="Y18" s="68">
        <v>58019.181339859082</v>
      </c>
      <c r="Z18" s="68">
        <v>55887.52926909324</v>
      </c>
      <c r="AA18" s="68">
        <v>56245.941838013809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150538.17000000001</v>
      </c>
      <c r="D21" s="8">
        <v>129002.8199</v>
      </c>
      <c r="E21" s="8">
        <v>112592.3605</v>
      </c>
      <c r="F21" s="8">
        <v>37394.030679722055</v>
      </c>
      <c r="G21" s="8">
        <v>42659.612711557485</v>
      </c>
      <c r="H21" s="8">
        <v>36842.002662285544</v>
      </c>
      <c r="I21" s="8">
        <v>35372.608271768448</v>
      </c>
      <c r="J21" s="8">
        <v>24143.411</v>
      </c>
      <c r="K21" s="8">
        <v>20735.294999999998</v>
      </c>
      <c r="L21" s="8">
        <v>16545.987000000001</v>
      </c>
      <c r="M21" s="8">
        <v>13083.7605</v>
      </c>
      <c r="N21" s="8">
        <v>12788.414000000001</v>
      </c>
      <c r="O21" s="8">
        <v>2416.8832000000002</v>
      </c>
      <c r="P21" s="8">
        <v>2167.9607500000002</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12354.096061113003</v>
      </c>
      <c r="D23" s="8">
        <v>8044.8345653749102</v>
      </c>
      <c r="E23" s="8">
        <v>11103.11907772333</v>
      </c>
      <c r="F23" s="8">
        <v>11590.047071013139</v>
      </c>
      <c r="G23" s="8">
        <v>10188.986128184531</v>
      </c>
      <c r="H23" s="8">
        <v>8332.4351206018546</v>
      </c>
      <c r="I23" s="8">
        <v>10581.419200864661</v>
      </c>
      <c r="J23" s="8">
        <v>9922.8331933910304</v>
      </c>
      <c r="K23" s="8">
        <v>8743.5281713590484</v>
      </c>
      <c r="L23" s="8">
        <v>6966.4756566304704</v>
      </c>
      <c r="M23" s="8">
        <v>5910.9321444724801</v>
      </c>
      <c r="N23" s="8">
        <v>5571.7311608274404</v>
      </c>
      <c r="O23" s="8">
        <v>4660.82215327835</v>
      </c>
      <c r="P23" s="8">
        <v>5147.9401400071101</v>
      </c>
      <c r="Q23" s="8">
        <v>4665.7556314850399</v>
      </c>
      <c r="R23" s="8">
        <v>4088.0216203347441</v>
      </c>
      <c r="S23" s="8">
        <v>4446.0306149730004</v>
      </c>
      <c r="T23" s="8">
        <v>1.0569083E-4</v>
      </c>
      <c r="U23" s="8">
        <v>9.5494620000000007E-5</v>
      </c>
      <c r="V23" s="8">
        <v>9.1380104E-5</v>
      </c>
      <c r="W23" s="8">
        <v>9.5661879999999998E-5</v>
      </c>
      <c r="X23" s="8">
        <v>8.9710029999999995E-5</v>
      </c>
      <c r="Y23" s="8">
        <v>8.3245609999999995E-5</v>
      </c>
      <c r="Z23" s="8">
        <v>7.8435800000000005E-5</v>
      </c>
      <c r="AA23" s="8">
        <v>1.5773480000000001E-4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259.14470298465096</v>
      </c>
      <c r="D25" s="8">
        <v>739.3045474269228</v>
      </c>
      <c r="E25" s="8">
        <v>4852.3881382645341</v>
      </c>
      <c r="F25" s="8">
        <v>27629.066461059181</v>
      </c>
      <c r="G25" s="8">
        <v>14922.435824993558</v>
      </c>
      <c r="H25" s="8">
        <v>13659.153892064349</v>
      </c>
      <c r="I25" s="8">
        <v>14823.601397889757</v>
      </c>
      <c r="J25" s="8">
        <v>22961.169428405628</v>
      </c>
      <c r="K25" s="8">
        <v>16348.450977380751</v>
      </c>
      <c r="L25" s="8">
        <v>10457.579803352879</v>
      </c>
      <c r="M25" s="8">
        <v>8281.6961770458001</v>
      </c>
      <c r="N25" s="8">
        <v>7927.5009544980894</v>
      </c>
      <c r="O25" s="8">
        <v>17027.259795754824</v>
      </c>
      <c r="P25" s="8">
        <v>13848.896034717542</v>
      </c>
      <c r="Q25" s="8">
        <v>18122.6622975069</v>
      </c>
      <c r="R25" s="8">
        <v>10311.22022944516</v>
      </c>
      <c r="S25" s="8">
        <v>9990.6803186716697</v>
      </c>
      <c r="T25" s="8">
        <v>14317.570080142539</v>
      </c>
      <c r="U25" s="8">
        <v>10168.86416332991</v>
      </c>
      <c r="V25" s="8">
        <v>10767.559766349999</v>
      </c>
      <c r="W25" s="8">
        <v>11688.065166973711</v>
      </c>
      <c r="X25" s="8">
        <v>13253.674161361831</v>
      </c>
      <c r="Y25" s="8">
        <v>12360.704126463988</v>
      </c>
      <c r="Z25" s="8">
        <v>13834.54068014632</v>
      </c>
      <c r="AA25" s="8">
        <v>13338.382599518171</v>
      </c>
    </row>
    <row r="26" spans="1:27">
      <c r="A26" s="16" t="s">
        <v>22</v>
      </c>
      <c r="B26" s="16" t="s">
        <v>2</v>
      </c>
      <c r="C26" s="8">
        <v>26994.658500000001</v>
      </c>
      <c r="D26" s="8">
        <v>20645.403449999998</v>
      </c>
      <c r="E26" s="8">
        <v>29658.1875</v>
      </c>
      <c r="F26" s="8">
        <v>22049.613560000002</v>
      </c>
      <c r="G26" s="8">
        <v>17766.866850000002</v>
      </c>
      <c r="H26" s="8">
        <v>16650.08626</v>
      </c>
      <c r="I26" s="8">
        <v>14847.66718</v>
      </c>
      <c r="J26" s="8">
        <v>16418.054499999998</v>
      </c>
      <c r="K26" s="8">
        <v>15567.264260000002</v>
      </c>
      <c r="L26" s="8">
        <v>14205.92454</v>
      </c>
      <c r="M26" s="8">
        <v>11165.961599999999</v>
      </c>
      <c r="N26" s="8">
        <v>14728.272859999999</v>
      </c>
      <c r="O26" s="8">
        <v>11295.149660000001</v>
      </c>
      <c r="P26" s="8">
        <v>9213.8251300000011</v>
      </c>
      <c r="Q26" s="8">
        <v>8509.8356000000022</v>
      </c>
      <c r="R26" s="8">
        <v>7274.4400500000002</v>
      </c>
      <c r="S26" s="8">
        <v>7960.4546899999996</v>
      </c>
      <c r="T26" s="8">
        <v>7942.5048199999992</v>
      </c>
      <c r="U26" s="8">
        <v>7026.2070800000001</v>
      </c>
      <c r="V26" s="8">
        <v>5370.6169500000005</v>
      </c>
      <c r="W26" s="8">
        <v>7774.2320199999995</v>
      </c>
      <c r="X26" s="8">
        <v>5543.4683299999997</v>
      </c>
      <c r="Y26" s="8">
        <v>4551.8464800000002</v>
      </c>
      <c r="Z26" s="8">
        <v>4298.2392900000004</v>
      </c>
      <c r="AA26" s="8">
        <v>4202.2049299999999</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1020.2585075485894</v>
      </c>
      <c r="D28" s="8">
        <v>1176.864820096722</v>
      </c>
      <c r="E28" s="8">
        <v>1393.6593884436397</v>
      </c>
      <c r="F28" s="8">
        <v>1650.3848961837361</v>
      </c>
      <c r="G28" s="8">
        <v>1648.738922263163</v>
      </c>
      <c r="H28" s="8">
        <v>1583.353897212291</v>
      </c>
      <c r="I28" s="8">
        <v>1484.2460544289929</v>
      </c>
      <c r="J28" s="8">
        <v>1379.872203265722</v>
      </c>
      <c r="K28" s="8">
        <v>1297.419375046316</v>
      </c>
      <c r="L28" s="8">
        <v>1283.2548310401462</v>
      </c>
      <c r="M28" s="8">
        <v>1527.1016540687554</v>
      </c>
      <c r="N28" s="8">
        <v>1698.0031456019792</v>
      </c>
      <c r="O28" s="8">
        <v>1435.2392589264211</v>
      </c>
      <c r="P28" s="8">
        <v>1383.7886019372372</v>
      </c>
      <c r="Q28" s="8">
        <v>1237.5514241622895</v>
      </c>
      <c r="R28" s="8">
        <v>1181.1221308094175</v>
      </c>
      <c r="S28" s="8">
        <v>1067.4103483360595</v>
      </c>
      <c r="T28" s="8">
        <v>926.53885174470554</v>
      </c>
      <c r="U28" s="8">
        <v>894.30742571606447</v>
      </c>
      <c r="V28" s="8">
        <v>850.08234007276894</v>
      </c>
      <c r="W28" s="8">
        <v>803.49639330762329</v>
      </c>
      <c r="X28" s="8">
        <v>668.8223204136234</v>
      </c>
      <c r="Y28" s="8">
        <v>621.94056309444443</v>
      </c>
      <c r="Z28" s="8">
        <v>548.72501689969147</v>
      </c>
      <c r="AA28" s="8">
        <v>540.90449672333705</v>
      </c>
    </row>
    <row r="29" spans="1:27">
      <c r="A29" s="16" t="s">
        <v>22</v>
      </c>
      <c r="B29" s="16" t="s">
        <v>8</v>
      </c>
      <c r="C29" s="8">
        <v>1177.0579088327424</v>
      </c>
      <c r="D29" s="8">
        <v>1214.1665807856343</v>
      </c>
      <c r="E29" s="8">
        <v>1042.3864378354026</v>
      </c>
      <c r="F29" s="8">
        <v>1252.6872933133338</v>
      </c>
      <c r="G29" s="8">
        <v>1278.5294160536266</v>
      </c>
      <c r="H29" s="8">
        <v>1170.8245237171197</v>
      </c>
      <c r="I29" s="8">
        <v>1110.6501302630488</v>
      </c>
      <c r="J29" s="8">
        <v>1016.1946202137188</v>
      </c>
      <c r="K29" s="8">
        <v>923.63902311218237</v>
      </c>
      <c r="L29" s="8">
        <v>918.39627626287665</v>
      </c>
      <c r="M29" s="8">
        <v>824.38587411971957</v>
      </c>
      <c r="N29" s="8">
        <v>656.03217347803741</v>
      </c>
      <c r="O29" s="8">
        <v>638.00701274824496</v>
      </c>
      <c r="P29" s="8">
        <v>613.45175611116508</v>
      </c>
      <c r="Q29" s="8">
        <v>603.77754074352379</v>
      </c>
      <c r="R29" s="8">
        <v>688.79766446748965</v>
      </c>
      <c r="S29" s="8">
        <v>710.98340072724034</v>
      </c>
      <c r="T29" s="8">
        <v>778.61855016739696</v>
      </c>
      <c r="U29" s="8">
        <v>771.56010614808156</v>
      </c>
      <c r="V29" s="8">
        <v>736.87185273655894</v>
      </c>
      <c r="W29" s="8">
        <v>695.55861925274576</v>
      </c>
      <c r="X29" s="8">
        <v>632.06988441488295</v>
      </c>
      <c r="Y29" s="8">
        <v>593.77061928007026</v>
      </c>
      <c r="Z29" s="8">
        <v>513.53690688278868</v>
      </c>
      <c r="AA29" s="8">
        <v>506.5084892655828</v>
      </c>
    </row>
    <row r="30" spans="1:27">
      <c r="A30" s="16" t="s">
        <v>22</v>
      </c>
      <c r="B30" s="16" t="s">
        <v>83</v>
      </c>
      <c r="C30" s="8">
        <v>27.776203317311499</v>
      </c>
      <c r="D30" s="8">
        <v>219.26439610940201</v>
      </c>
      <c r="E30" s="8">
        <v>202.34941825323901</v>
      </c>
      <c r="F30" s="8">
        <v>682.93748062931002</v>
      </c>
      <c r="G30" s="8">
        <v>696.83425550867798</v>
      </c>
      <c r="H30" s="8">
        <v>635.27924448928104</v>
      </c>
      <c r="I30" s="8">
        <v>627.45745181331199</v>
      </c>
      <c r="J30" s="8">
        <v>565.38051996705997</v>
      </c>
      <c r="K30" s="8">
        <v>530.69077240868398</v>
      </c>
      <c r="L30" s="8">
        <v>540.47905976681602</v>
      </c>
      <c r="M30" s="8">
        <v>492.63229653530198</v>
      </c>
      <c r="N30" s="8">
        <v>425.63456174713798</v>
      </c>
      <c r="O30" s="8">
        <v>404.42596187730402</v>
      </c>
      <c r="P30" s="8">
        <v>417.80476340289499</v>
      </c>
      <c r="Q30" s="8">
        <v>392.52250801925396</v>
      </c>
      <c r="R30" s="8">
        <v>545.97854627648803</v>
      </c>
      <c r="S30" s="8">
        <v>497.63505764883098</v>
      </c>
      <c r="T30" s="8">
        <v>470.07482191272902</v>
      </c>
      <c r="U30" s="8">
        <v>475.54123487862</v>
      </c>
      <c r="V30" s="8">
        <v>464.442209203544</v>
      </c>
      <c r="W30" s="8">
        <v>423.95324040351403</v>
      </c>
      <c r="X30" s="8">
        <v>359.33161618506398</v>
      </c>
      <c r="Y30" s="8">
        <v>348.81540521845699</v>
      </c>
      <c r="Z30" s="8">
        <v>239.41899848094798</v>
      </c>
      <c r="AA30" s="8">
        <v>241.45195053236702</v>
      </c>
    </row>
    <row r="31" spans="1:27">
      <c r="A31" s="16" t="s">
        <v>22</v>
      </c>
      <c r="B31" s="16" t="s">
        <v>191</v>
      </c>
      <c r="C31" s="8">
        <v>3259.5660600000001</v>
      </c>
      <c r="D31" s="8">
        <v>3005.89444</v>
      </c>
      <c r="E31" s="8">
        <v>2808.4460236777218</v>
      </c>
      <c r="F31" s="8">
        <v>14591.172980924795</v>
      </c>
      <c r="G31" s="8">
        <v>26723.649446933206</v>
      </c>
      <c r="H31" s="8">
        <v>25535.928184836928</v>
      </c>
      <c r="I31" s="8">
        <v>24732.136342029524</v>
      </c>
      <c r="J31" s="8">
        <v>22079.230077992594</v>
      </c>
      <c r="K31" s="8">
        <v>20306.610537436234</v>
      </c>
      <c r="L31" s="8">
        <v>22052.105397891941</v>
      </c>
      <c r="M31" s="8">
        <v>19775.789636260986</v>
      </c>
      <c r="N31" s="8">
        <v>17737.735377433284</v>
      </c>
      <c r="O31" s="8">
        <v>13782.45106162513</v>
      </c>
      <c r="P31" s="8">
        <v>12616.900963417793</v>
      </c>
      <c r="Q31" s="8">
        <v>10608.066229525235</v>
      </c>
      <c r="R31" s="8">
        <v>9785.8812912223075</v>
      </c>
      <c r="S31" s="8">
        <v>9348.4622969536467</v>
      </c>
      <c r="T31" s="8">
        <v>8217.0439426912562</v>
      </c>
      <c r="U31" s="8">
        <v>7645.7686388007942</v>
      </c>
      <c r="V31" s="8">
        <v>7305.7889035139106</v>
      </c>
      <c r="W31" s="8">
        <v>8270.3539840180874</v>
      </c>
      <c r="X31" s="8">
        <v>5152.778889446703</v>
      </c>
      <c r="Y31" s="8">
        <v>4591.6225793373796</v>
      </c>
      <c r="Z31" s="8">
        <v>5280.8874364890671</v>
      </c>
      <c r="AA31" s="8">
        <v>6048.4491857415915</v>
      </c>
    </row>
    <row r="32" spans="1:27">
      <c r="A32" s="16" t="s">
        <v>22</v>
      </c>
      <c r="B32" s="16" t="s">
        <v>15</v>
      </c>
      <c r="C32" s="8">
        <v>11.231273</v>
      </c>
      <c r="D32" s="8">
        <v>14.214711999999999</v>
      </c>
      <c r="E32" s="8">
        <v>17.741474999999998</v>
      </c>
      <c r="F32" s="8">
        <v>20.941375000000001</v>
      </c>
      <c r="G32" s="8">
        <v>23.607680000000002</v>
      </c>
      <c r="H32" s="8">
        <v>25.48611</v>
      </c>
      <c r="I32" s="8">
        <v>28.393438</v>
      </c>
      <c r="J32" s="8">
        <v>29.968046999999999</v>
      </c>
      <c r="K32" s="8">
        <v>30.780754000000002</v>
      </c>
      <c r="L32" s="8">
        <v>32.684854999999999</v>
      </c>
      <c r="M32" s="8">
        <v>33.83473</v>
      </c>
      <c r="N32" s="8">
        <v>33.994109999999999</v>
      </c>
      <c r="O32" s="8">
        <v>37.053995999999998</v>
      </c>
      <c r="P32" s="8">
        <v>38.619535000000006</v>
      </c>
      <c r="Q32" s="8">
        <v>39.582535</v>
      </c>
      <c r="R32" s="8">
        <v>42.155980000000007</v>
      </c>
      <c r="S32" s="8">
        <v>43.205620000000003</v>
      </c>
      <c r="T32" s="8">
        <v>44.192599999999999</v>
      </c>
      <c r="U32" s="8">
        <v>45.280445</v>
      </c>
      <c r="V32" s="8">
        <v>46.039953000000004</v>
      </c>
      <c r="W32" s="8">
        <v>46.115400000000001</v>
      </c>
      <c r="X32" s="8">
        <v>47.104680000000002</v>
      </c>
      <c r="Y32" s="8">
        <v>46.267900000000004</v>
      </c>
      <c r="Z32" s="8">
        <v>45.619527000000005</v>
      </c>
      <c r="AA32" s="8">
        <v>44.80453</v>
      </c>
    </row>
    <row r="33" spans="1:27">
      <c r="A33" s="80" t="s">
        <v>82</v>
      </c>
      <c r="B33" s="80"/>
      <c r="C33" s="68">
        <v>195641.95921679633</v>
      </c>
      <c r="D33" s="68">
        <v>164062.76741179364</v>
      </c>
      <c r="E33" s="68">
        <v>163670.6379591978</v>
      </c>
      <c r="F33" s="68">
        <v>116860.88179784553</v>
      </c>
      <c r="G33" s="68">
        <v>115909.26123549425</v>
      </c>
      <c r="H33" s="68">
        <v>104434.54989520737</v>
      </c>
      <c r="I33" s="68">
        <v>103608.17946705775</v>
      </c>
      <c r="J33" s="68">
        <v>98516.113590235764</v>
      </c>
      <c r="K33" s="68">
        <v>84483.678870743228</v>
      </c>
      <c r="L33" s="68">
        <v>73002.887419945138</v>
      </c>
      <c r="M33" s="68">
        <v>61096.094612503046</v>
      </c>
      <c r="N33" s="68">
        <v>61567.318343585968</v>
      </c>
      <c r="O33" s="68">
        <v>51697.292100210281</v>
      </c>
      <c r="P33" s="68">
        <v>45449.187674593741</v>
      </c>
      <c r="Q33" s="68">
        <v>44179.753766442249</v>
      </c>
      <c r="R33" s="68">
        <v>33917.617512555611</v>
      </c>
      <c r="S33" s="68">
        <v>34064.862347310445</v>
      </c>
      <c r="T33" s="68">
        <v>32696.543772349458</v>
      </c>
      <c r="U33" s="68">
        <v>27027.529189368091</v>
      </c>
      <c r="V33" s="68">
        <v>25541.402066256887</v>
      </c>
      <c r="W33" s="68">
        <v>29701.774919617554</v>
      </c>
      <c r="X33" s="68">
        <v>25657.249971532136</v>
      </c>
      <c r="Y33" s="68">
        <v>23114.967756639948</v>
      </c>
      <c r="Z33" s="68">
        <v>24760.967934334618</v>
      </c>
      <c r="AA33" s="68">
        <v>24922.706339515851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185903.81959999999</v>
      </c>
      <c r="D36" s="8">
        <v>178909.07500000001</v>
      </c>
      <c r="E36" s="8">
        <v>171928.85773138801</v>
      </c>
      <c r="F36" s="8">
        <v>46048.120269676394</v>
      </c>
      <c r="G36" s="8">
        <v>49684.264625020405</v>
      </c>
      <c r="H36" s="8">
        <v>44401.894376415352</v>
      </c>
      <c r="I36" s="8">
        <v>42321.945053651558</v>
      </c>
      <c r="J36" s="8">
        <v>37749.418172264188</v>
      </c>
      <c r="K36" s="8">
        <v>31813.59292744883</v>
      </c>
      <c r="L36" s="8">
        <v>29706.351906061973</v>
      </c>
      <c r="M36" s="8">
        <v>26675.045198051626</v>
      </c>
      <c r="N36" s="8">
        <v>26123.235156365456</v>
      </c>
      <c r="O36" s="8">
        <v>20991.974847160571</v>
      </c>
      <c r="P36" s="8">
        <v>19809.074791826872</v>
      </c>
      <c r="Q36" s="8">
        <v>6986.0585262087407</v>
      </c>
      <c r="R36" s="8">
        <v>5852.9998689111317</v>
      </c>
      <c r="S36" s="8">
        <v>1.42920154E-3</v>
      </c>
      <c r="T36" s="8">
        <v>1.1732026499999999E-3</v>
      </c>
      <c r="U36" s="8">
        <v>9.4634512999999993E-4</v>
      </c>
      <c r="V36" s="8">
        <v>6.9945865300000002E-4</v>
      </c>
      <c r="W36" s="8">
        <v>6.2645565000000005E-4</v>
      </c>
      <c r="X36" s="8">
        <v>4.7351111999999998E-4</v>
      </c>
      <c r="Y36" s="8">
        <v>4.5216471600000003E-4</v>
      </c>
      <c r="Z36" s="8">
        <v>4.5998646599999999E-4</v>
      </c>
      <c r="AA36" s="8">
        <v>5.6608031000000001E-4</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17955.673026335699</v>
      </c>
      <c r="D38" s="8">
        <v>16790.276080793174</v>
      </c>
      <c r="E38" s="8">
        <v>27171.012870336439</v>
      </c>
      <c r="F38" s="8">
        <v>36075.701063613968</v>
      </c>
      <c r="G38" s="8">
        <v>28814.758195730828</v>
      </c>
      <c r="H38" s="8">
        <v>25242.724391246251</v>
      </c>
      <c r="I38" s="8">
        <v>27024.259739434172</v>
      </c>
      <c r="J38" s="8">
        <v>32721.859141360772</v>
      </c>
      <c r="K38" s="8">
        <v>23700.92562602496</v>
      </c>
      <c r="L38" s="8">
        <v>19984.049718023674</v>
      </c>
      <c r="M38" s="8">
        <v>17059.32181048955</v>
      </c>
      <c r="N38" s="8">
        <v>17406.806438840271</v>
      </c>
      <c r="O38" s="8">
        <v>16437.097022261893</v>
      </c>
      <c r="P38" s="8">
        <v>12837.181902321299</v>
      </c>
      <c r="Q38" s="8">
        <v>12364.699590821288</v>
      </c>
      <c r="R38" s="8">
        <v>10516.8089738001</v>
      </c>
      <c r="S38" s="8">
        <v>10737.733506197641</v>
      </c>
      <c r="T38" s="8">
        <v>9328.9460925653621</v>
      </c>
      <c r="U38" s="8">
        <v>6917.4627872574692</v>
      </c>
      <c r="V38" s="8">
        <v>4077.3086318748101</v>
      </c>
      <c r="W38" s="8">
        <v>2168.8907052893201</v>
      </c>
      <c r="X38" s="8">
        <v>1835.28098667115</v>
      </c>
      <c r="Y38" s="8">
        <v>1815.6418073412501</v>
      </c>
      <c r="Z38" s="8">
        <v>1662.2325954947701</v>
      </c>
      <c r="AA38" s="8">
        <v>3.1080826999999999E-4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69.786873830171004</v>
      </c>
      <c r="D40" s="8">
        <v>69.738567197657986</v>
      </c>
      <c r="E40" s="8">
        <v>546.95595575643983</v>
      </c>
      <c r="F40" s="8">
        <v>12613.321899073844</v>
      </c>
      <c r="G40" s="8">
        <v>2776.49461123124</v>
      </c>
      <c r="H40" s="8">
        <v>1298.3691630045237</v>
      </c>
      <c r="I40" s="8">
        <v>4218.6111498578675</v>
      </c>
      <c r="J40" s="8">
        <v>3664.0094451671207</v>
      </c>
      <c r="K40" s="8">
        <v>6176.1806937528399</v>
      </c>
      <c r="L40" s="8">
        <v>4899.223275111779</v>
      </c>
      <c r="M40" s="8">
        <v>6652.9547426814215</v>
      </c>
      <c r="N40" s="8">
        <v>7856.4976306204144</v>
      </c>
      <c r="O40" s="8">
        <v>9923.0206213568545</v>
      </c>
      <c r="P40" s="8">
        <v>9237.6297301223094</v>
      </c>
      <c r="Q40" s="8">
        <v>11600.669255227109</v>
      </c>
      <c r="R40" s="8">
        <v>8097.7647327372797</v>
      </c>
      <c r="S40" s="8">
        <v>9358.6012247226681</v>
      </c>
      <c r="T40" s="8">
        <v>8448.3888856797312</v>
      </c>
      <c r="U40" s="8">
        <v>6142.2309081036683</v>
      </c>
      <c r="V40" s="8">
        <v>7507.8660353914538</v>
      </c>
      <c r="W40" s="8">
        <v>5327.9031311278441</v>
      </c>
      <c r="X40" s="8">
        <v>3912.1731215538562</v>
      </c>
      <c r="Y40" s="8">
        <v>4085.0554877893069</v>
      </c>
      <c r="Z40" s="8">
        <v>1850.8653433550401</v>
      </c>
      <c r="AA40" s="8">
        <v>578.28349550821292</v>
      </c>
    </row>
    <row r="41" spans="1:27">
      <c r="A41" s="16" t="s">
        <v>23</v>
      </c>
      <c r="B41" s="16" t="s">
        <v>2</v>
      </c>
      <c r="C41" s="8">
        <v>5282.3805000000002</v>
      </c>
      <c r="D41" s="8">
        <v>4735.3855999999996</v>
      </c>
      <c r="E41" s="8">
        <v>4667.0045999999993</v>
      </c>
      <c r="F41" s="8">
        <v>4327.2609000000002</v>
      </c>
      <c r="G41" s="8">
        <v>4114.6961000000001</v>
      </c>
      <c r="H41" s="8">
        <v>3791.7661000000003</v>
      </c>
      <c r="I41" s="8">
        <v>3263.7028999999998</v>
      </c>
      <c r="J41" s="8">
        <v>3376.4307000000003</v>
      </c>
      <c r="K41" s="8">
        <v>3029.1390999999999</v>
      </c>
      <c r="L41" s="8">
        <v>2860.0041499999998</v>
      </c>
      <c r="M41" s="8">
        <v>2674.8924500000003</v>
      </c>
      <c r="N41" s="8">
        <v>809.5603000000001</v>
      </c>
      <c r="O41" s="8">
        <v>701.94849999999997</v>
      </c>
      <c r="P41" s="8">
        <v>582.06869999999992</v>
      </c>
      <c r="Q41" s="8">
        <v>585.35360000000003</v>
      </c>
      <c r="R41" s="8">
        <v>569.84080000000006</v>
      </c>
      <c r="S41" s="8">
        <v>1.1170028000000001E-6</v>
      </c>
      <c r="T41" s="8">
        <v>8.1460346999999999E-7</v>
      </c>
      <c r="U41" s="8">
        <v>7.0614052999999996E-7</v>
      </c>
      <c r="V41" s="8">
        <v>6.1373017000000001E-7</v>
      </c>
      <c r="W41" s="8">
        <v>5.5950833000000004E-7</v>
      </c>
      <c r="X41" s="8">
        <v>4.984198E-7</v>
      </c>
      <c r="Y41" s="8">
        <v>1.6287248999999999</v>
      </c>
      <c r="Z41" s="8">
        <v>4.7404286999999996E-7</v>
      </c>
      <c r="AA41" s="8">
        <v>1.2609235E-6</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636.56652696782351</v>
      </c>
      <c r="D43" s="8">
        <v>614.7252019429045</v>
      </c>
      <c r="E43" s="8">
        <v>588.02046404644273</v>
      </c>
      <c r="F43" s="8">
        <v>1707.749261040934</v>
      </c>
      <c r="G43" s="8">
        <v>1680.7335066568867</v>
      </c>
      <c r="H43" s="8">
        <v>1565.8497147046739</v>
      </c>
      <c r="I43" s="8">
        <v>1482.8593181890624</v>
      </c>
      <c r="J43" s="8">
        <v>1306.0250399320828</v>
      </c>
      <c r="K43" s="8">
        <v>1423.0395851105993</v>
      </c>
      <c r="L43" s="8">
        <v>1351.3642741763283</v>
      </c>
      <c r="M43" s="8">
        <v>1255.2608455501359</v>
      </c>
      <c r="N43" s="8">
        <v>1390.9223319181463</v>
      </c>
      <c r="O43" s="8">
        <v>1288.9393238960354</v>
      </c>
      <c r="P43" s="8">
        <v>1224.884401915346</v>
      </c>
      <c r="Q43" s="8">
        <v>1103.5692509166986</v>
      </c>
      <c r="R43" s="8">
        <v>1071.3696264627492</v>
      </c>
      <c r="S43" s="8">
        <v>1036.9585742865791</v>
      </c>
      <c r="T43" s="8">
        <v>949.70375703878119</v>
      </c>
      <c r="U43" s="8">
        <v>883.74633658822279</v>
      </c>
      <c r="V43" s="8">
        <v>815.49984594641057</v>
      </c>
      <c r="W43" s="8">
        <v>839.46509123164788</v>
      </c>
      <c r="X43" s="8">
        <v>766.22717677803416</v>
      </c>
      <c r="Y43" s="8">
        <v>707.29208629589687</v>
      </c>
      <c r="Z43" s="8">
        <v>650.23495913298177</v>
      </c>
      <c r="AA43" s="8">
        <v>632.4717967973512</v>
      </c>
    </row>
    <row r="44" spans="1:27">
      <c r="A44" s="16" t="s">
        <v>23</v>
      </c>
      <c r="B44" s="16" t="s">
        <v>8</v>
      </c>
      <c r="C44" s="8">
        <v>583.78586180564139</v>
      </c>
      <c r="D44" s="8">
        <v>550.69997277220443</v>
      </c>
      <c r="E44" s="8">
        <v>518.56126868566491</v>
      </c>
      <c r="F44" s="8">
        <v>1102.8398078422351</v>
      </c>
      <c r="G44" s="8">
        <v>1189.4573948650329</v>
      </c>
      <c r="H44" s="8">
        <v>1172.1054550491865</v>
      </c>
      <c r="I44" s="8">
        <v>1067.4700004755216</v>
      </c>
      <c r="J44" s="8">
        <v>1029.9789233835493</v>
      </c>
      <c r="K44" s="8">
        <v>1134.0216610805996</v>
      </c>
      <c r="L44" s="8">
        <v>1069.6606615040705</v>
      </c>
      <c r="M44" s="8">
        <v>993.31630172026632</v>
      </c>
      <c r="N44" s="8">
        <v>779.17115778169341</v>
      </c>
      <c r="O44" s="8">
        <v>803.79155830774971</v>
      </c>
      <c r="P44" s="8">
        <v>763.03192221109362</v>
      </c>
      <c r="Q44" s="8">
        <v>935.54059320412716</v>
      </c>
      <c r="R44" s="8">
        <v>996.87925182975118</v>
      </c>
      <c r="S44" s="8">
        <v>1058.2423172718331</v>
      </c>
      <c r="T44" s="8">
        <v>1060.1725595971202</v>
      </c>
      <c r="U44" s="8">
        <v>1011.4883267617803</v>
      </c>
      <c r="V44" s="8">
        <v>996.78132853724162</v>
      </c>
      <c r="W44" s="8">
        <v>949.30451208048657</v>
      </c>
      <c r="X44" s="8">
        <v>925.86065544873645</v>
      </c>
      <c r="Y44" s="8">
        <v>846.34018649862753</v>
      </c>
      <c r="Z44" s="8">
        <v>805.71814094820411</v>
      </c>
      <c r="AA44" s="8">
        <v>789.32135923881515</v>
      </c>
    </row>
    <row r="45" spans="1:27">
      <c r="A45" s="16" t="s">
        <v>23</v>
      </c>
      <c r="B45" s="16" t="s">
        <v>83</v>
      </c>
      <c r="C45" s="8">
        <v>14.237204763614001</v>
      </c>
      <c r="D45" s="8">
        <v>12.883435438655997</v>
      </c>
      <c r="E45" s="8">
        <v>187.59298038484201</v>
      </c>
      <c r="F45" s="8">
        <v>721.43711763314604</v>
      </c>
      <c r="G45" s="8">
        <v>681.49714317983614</v>
      </c>
      <c r="H45" s="8">
        <v>650.19515370121303</v>
      </c>
      <c r="I45" s="8">
        <v>615.43469816657</v>
      </c>
      <c r="J45" s="8">
        <v>579.93457511119504</v>
      </c>
      <c r="K45" s="8">
        <v>543.17946097671802</v>
      </c>
      <c r="L45" s="8">
        <v>529.55160492889001</v>
      </c>
      <c r="M45" s="8">
        <v>493.51476059919901</v>
      </c>
      <c r="N45" s="8">
        <v>489.46795337430399</v>
      </c>
      <c r="O45" s="8">
        <v>490.23622752617905</v>
      </c>
      <c r="P45" s="8">
        <v>580.00219832551204</v>
      </c>
      <c r="Q45" s="8">
        <v>573.59977845032995</v>
      </c>
      <c r="R45" s="8">
        <v>887.32378167808599</v>
      </c>
      <c r="S45" s="8">
        <v>859.41220324955407</v>
      </c>
      <c r="T45" s="8">
        <v>815.23383355868498</v>
      </c>
      <c r="U45" s="8">
        <v>824.22734042869001</v>
      </c>
      <c r="V45" s="8">
        <v>805.18779617273208</v>
      </c>
      <c r="W45" s="8">
        <v>856.39927715628016</v>
      </c>
      <c r="X45" s="8">
        <v>837.4255938881671</v>
      </c>
      <c r="Y45" s="8">
        <v>834.98598313760806</v>
      </c>
      <c r="Z45" s="8">
        <v>706.71993128189604</v>
      </c>
      <c r="AA45" s="8">
        <v>709.33457202481395</v>
      </c>
    </row>
    <row r="46" spans="1:27">
      <c r="A46" s="16" t="s">
        <v>23</v>
      </c>
      <c r="B46" s="16" t="s">
        <v>191</v>
      </c>
      <c r="C46" s="8">
        <v>5447.51463298002</v>
      </c>
      <c r="D46" s="8">
        <v>5028.1451307438501</v>
      </c>
      <c r="E46" s="8">
        <v>3964.4006435480055</v>
      </c>
      <c r="F46" s="8">
        <v>3845.2381319092456</v>
      </c>
      <c r="G46" s="8">
        <v>3527.232863578191</v>
      </c>
      <c r="H46" s="8">
        <v>2762.4965765923912</v>
      </c>
      <c r="I46" s="8">
        <v>3429.7715535966167</v>
      </c>
      <c r="J46" s="8">
        <v>3112.0748434514062</v>
      </c>
      <c r="K46" s="8">
        <v>2895.1439683260683</v>
      </c>
      <c r="L46" s="8">
        <v>3008.746169537962</v>
      </c>
      <c r="M46" s="8">
        <v>2654.8192281097663</v>
      </c>
      <c r="N46" s="8">
        <v>1937.9366884356373</v>
      </c>
      <c r="O46" s="8">
        <v>1805.7001514078115</v>
      </c>
      <c r="P46" s="8">
        <v>1396.2602420886215</v>
      </c>
      <c r="Q46" s="8">
        <v>1444.5075764630919</v>
      </c>
      <c r="R46" s="8">
        <v>1129.6239858985659</v>
      </c>
      <c r="S46" s="8">
        <v>1213.2296635185205</v>
      </c>
      <c r="T46" s="8">
        <v>1053.5329898255043</v>
      </c>
      <c r="U46" s="8">
        <v>932.58377098126391</v>
      </c>
      <c r="V46" s="8">
        <v>898.62823458629248</v>
      </c>
      <c r="W46" s="8">
        <v>721.99742174110634</v>
      </c>
      <c r="X46" s="8">
        <v>654.52469699943094</v>
      </c>
      <c r="Y46" s="8">
        <v>434.38246218247338</v>
      </c>
      <c r="Z46" s="8">
        <v>521.90185439173786</v>
      </c>
      <c r="AA46" s="8">
        <v>653.24821427310394</v>
      </c>
    </row>
    <row r="47" spans="1:27">
      <c r="A47" s="16" t="s">
        <v>23</v>
      </c>
      <c r="B47" s="16" t="s">
        <v>15</v>
      </c>
      <c r="C47" s="8">
        <v>4.5443877000000006</v>
      </c>
      <c r="D47" s="8">
        <v>5.8576353000000001</v>
      </c>
      <c r="E47" s="8">
        <v>7.7749014000000001</v>
      </c>
      <c r="F47" s="8">
        <v>10.64798</v>
      </c>
      <c r="G47" s="8">
        <v>12.725576999999999</v>
      </c>
      <c r="H47" s="8">
        <v>14.481540000000001</v>
      </c>
      <c r="I47" s="8">
        <v>16.31729</v>
      </c>
      <c r="J47" s="8">
        <v>18.008839999999999</v>
      </c>
      <c r="K47" s="8">
        <v>19.862451</v>
      </c>
      <c r="L47" s="8">
        <v>21.602695000000001</v>
      </c>
      <c r="M47" s="8">
        <v>23.419630000000002</v>
      </c>
      <c r="N47" s="8">
        <v>24.726203000000002</v>
      </c>
      <c r="O47" s="8">
        <v>26.917348</v>
      </c>
      <c r="P47" s="8">
        <v>28.748076000000001</v>
      </c>
      <c r="Q47" s="8">
        <v>30.177875</v>
      </c>
      <c r="R47" s="8">
        <v>31.839379000000001</v>
      </c>
      <c r="S47" s="8">
        <v>33.229589999999995</v>
      </c>
      <c r="T47" s="8">
        <v>34.416745999999996</v>
      </c>
      <c r="U47" s="8">
        <v>35.485379999999999</v>
      </c>
      <c r="V47" s="8">
        <v>36.131895</v>
      </c>
      <c r="W47" s="8">
        <v>36.089220000000005</v>
      </c>
      <c r="X47" s="8">
        <v>36.753792999999995</v>
      </c>
      <c r="Y47" s="8">
        <v>36.521656</v>
      </c>
      <c r="Z47" s="8">
        <v>36.554964999999996</v>
      </c>
      <c r="AA47" s="8">
        <v>35.620785000000005</v>
      </c>
    </row>
    <row r="48" spans="1:27">
      <c r="A48" s="80" t="s">
        <v>82</v>
      </c>
      <c r="B48" s="80"/>
      <c r="C48" s="68">
        <v>215898.30861438293</v>
      </c>
      <c r="D48" s="68">
        <v>206716.78662418848</v>
      </c>
      <c r="E48" s="68">
        <v>209580.18141554587</v>
      </c>
      <c r="F48" s="68">
        <v>106452.31643078975</v>
      </c>
      <c r="G48" s="68">
        <v>92481.860017262443</v>
      </c>
      <c r="H48" s="68">
        <v>80899.88247071355</v>
      </c>
      <c r="I48" s="68">
        <v>83440.371703371376</v>
      </c>
      <c r="J48" s="68">
        <v>83557.739680670304</v>
      </c>
      <c r="K48" s="68">
        <v>70735.08547372061</v>
      </c>
      <c r="L48" s="68">
        <v>63430.554454344674</v>
      </c>
      <c r="M48" s="68">
        <v>58482.54496720196</v>
      </c>
      <c r="N48" s="68">
        <v>56818.323860335913</v>
      </c>
      <c r="O48" s="68">
        <v>52469.62559991709</v>
      </c>
      <c r="P48" s="68">
        <v>46458.881964811066</v>
      </c>
      <c r="Q48" s="68">
        <v>35624.176046291381</v>
      </c>
      <c r="R48" s="68">
        <v>29154.450400317666</v>
      </c>
      <c r="S48" s="68">
        <v>24297.408509565335</v>
      </c>
      <c r="T48" s="68">
        <v>21690.396038282433</v>
      </c>
      <c r="U48" s="68">
        <v>16747.225797172363</v>
      </c>
      <c r="V48" s="68">
        <v>15137.404467581326</v>
      </c>
      <c r="W48" s="68">
        <v>10900.049985641845</v>
      </c>
      <c r="X48" s="68">
        <v>8968.2464983489135</v>
      </c>
      <c r="Y48" s="68">
        <v>8761.8488463098802</v>
      </c>
      <c r="Z48" s="68">
        <v>6234.2282500651381</v>
      </c>
      <c r="AA48" s="68">
        <v>3398.2811009918005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121887.71649999999</v>
      </c>
      <c r="D52" s="8">
        <v>105964.07342</v>
      </c>
      <c r="E52" s="8">
        <v>65011.926909999995</v>
      </c>
      <c r="F52" s="8">
        <v>12511.70934902561</v>
      </c>
      <c r="G52" s="8">
        <v>5.2902303600000002E-3</v>
      </c>
      <c r="H52" s="8">
        <v>2.10358191E-3</v>
      </c>
      <c r="I52" s="8">
        <v>1.79052414E-3</v>
      </c>
      <c r="J52" s="8">
        <v>1.9595150899999999E-3</v>
      </c>
      <c r="K52" s="8">
        <v>1.4801067599999999E-3</v>
      </c>
      <c r="L52" s="8">
        <v>6.1337988E-4</v>
      </c>
      <c r="M52" s="8">
        <v>3.119962E-4</v>
      </c>
      <c r="N52" s="8">
        <v>2.9812015000000002E-4</v>
      </c>
      <c r="O52" s="8">
        <v>1.6581562E-4</v>
      </c>
      <c r="P52" s="8">
        <v>1.16298069E-4</v>
      </c>
      <c r="Q52" s="8">
        <v>1.5947925499999998E-4</v>
      </c>
      <c r="R52" s="8">
        <v>1.5052906E-4</v>
      </c>
      <c r="S52" s="8">
        <v>1.34379254E-4</v>
      </c>
      <c r="T52" s="8">
        <v>1.30290096E-4</v>
      </c>
      <c r="U52" s="8">
        <v>1.15191411E-4</v>
      </c>
      <c r="V52" s="8">
        <v>8.1682273999999998E-5</v>
      </c>
      <c r="W52" s="8">
        <v>8.2615016999999994E-5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120.73329</v>
      </c>
      <c r="D54" s="8">
        <v>116.74805000000001</v>
      </c>
      <c r="E54" s="8">
        <v>1792.5938999999998</v>
      </c>
      <c r="F54" s="8">
        <v>664.08230000000003</v>
      </c>
      <c r="G54" s="8">
        <v>2156.4585000000002</v>
      </c>
      <c r="H54" s="8">
        <v>1553.0983999999999</v>
      </c>
      <c r="I54" s="8">
        <v>1999.5531000000001</v>
      </c>
      <c r="J54" s="8">
        <v>2206.4997999999996</v>
      </c>
      <c r="K54" s="8">
        <v>1192.5645</v>
      </c>
      <c r="L54" s="8">
        <v>547.68375000000003</v>
      </c>
      <c r="M54" s="8">
        <v>532.80606</v>
      </c>
      <c r="N54" s="8">
        <v>518.71415999999999</v>
      </c>
      <c r="O54" s="8">
        <v>756.23580000000004</v>
      </c>
      <c r="P54" s="8">
        <v>0</v>
      </c>
      <c r="Q54" s="8">
        <v>0</v>
      </c>
      <c r="R54" s="8">
        <v>0</v>
      </c>
      <c r="S54" s="8">
        <v>0</v>
      </c>
      <c r="T54" s="8">
        <v>0</v>
      </c>
      <c r="U54" s="8">
        <v>0</v>
      </c>
      <c r="V54" s="8">
        <v>0</v>
      </c>
      <c r="W54" s="8">
        <v>0</v>
      </c>
      <c r="X54" s="8">
        <v>0</v>
      </c>
      <c r="Y54" s="8">
        <v>0</v>
      </c>
      <c r="Z54" s="8">
        <v>0</v>
      </c>
      <c r="AA54" s="8">
        <v>0</v>
      </c>
    </row>
    <row r="55" spans="1:27">
      <c r="A55" s="16" t="s">
        <v>24</v>
      </c>
      <c r="B55" s="16" t="s">
        <v>4</v>
      </c>
      <c r="C55" s="8">
        <v>627.05187411025702</v>
      </c>
      <c r="D55" s="8">
        <v>394.84312368983495</v>
      </c>
      <c r="E55" s="8">
        <v>5312.9520584120946</v>
      </c>
      <c r="F55" s="8">
        <v>12554.349835380757</v>
      </c>
      <c r="G55" s="8">
        <v>10160.136971733436</v>
      </c>
      <c r="H55" s="8">
        <v>7283.4206298172858</v>
      </c>
      <c r="I55" s="8">
        <v>12255.025069228328</v>
      </c>
      <c r="J55" s="8">
        <v>8976.4262857026897</v>
      </c>
      <c r="K55" s="8">
        <v>7327.8033727388402</v>
      </c>
      <c r="L55" s="8">
        <v>4215.8511230561098</v>
      </c>
      <c r="M55" s="8">
        <v>3754.7523297306457</v>
      </c>
      <c r="N55" s="8">
        <v>7177.2695241685396</v>
      </c>
      <c r="O55" s="8">
        <v>5917.1387037409304</v>
      </c>
      <c r="P55" s="8">
        <v>10228.543150198899</v>
      </c>
      <c r="Q55" s="8">
        <v>8812.9513926518903</v>
      </c>
      <c r="R55" s="8">
        <v>11476.569677793261</v>
      </c>
      <c r="S55" s="8">
        <v>6124.6763305843524</v>
      </c>
      <c r="T55" s="8">
        <v>8299.3081009502494</v>
      </c>
      <c r="U55" s="8">
        <v>5078.3787793164302</v>
      </c>
      <c r="V55" s="8">
        <v>6294.7598162623699</v>
      </c>
      <c r="W55" s="8">
        <v>7694.7959991817997</v>
      </c>
      <c r="X55" s="8">
        <v>4664.3566869619299</v>
      </c>
      <c r="Y55" s="8">
        <v>6415.5590803695795</v>
      </c>
      <c r="Z55" s="8">
        <v>6547.3149562021608</v>
      </c>
      <c r="AA55" s="8">
        <v>10203.15751620025</v>
      </c>
    </row>
    <row r="56" spans="1:27">
      <c r="A56" s="16" t="s">
        <v>24</v>
      </c>
      <c r="B56" s="16" t="s">
        <v>2</v>
      </c>
      <c r="C56" s="8">
        <v>25368.865570000002</v>
      </c>
      <c r="D56" s="8">
        <v>19875.870619999998</v>
      </c>
      <c r="E56" s="8">
        <v>27949.138099999996</v>
      </c>
      <c r="F56" s="8">
        <v>21757.1119</v>
      </c>
      <c r="G56" s="8">
        <v>17558.005990000001</v>
      </c>
      <c r="H56" s="8">
        <v>16358.915340000001</v>
      </c>
      <c r="I56" s="8">
        <v>13988.582349999999</v>
      </c>
      <c r="J56" s="8">
        <v>16091.60464</v>
      </c>
      <c r="K56" s="8">
        <v>15301.238799999999</v>
      </c>
      <c r="L56" s="8">
        <v>13616.72603</v>
      </c>
      <c r="M56" s="8">
        <v>10653.889660000001</v>
      </c>
      <c r="N56" s="8">
        <v>15080.944539999999</v>
      </c>
      <c r="O56" s="8">
        <v>11731.550929999999</v>
      </c>
      <c r="P56" s="8">
        <v>9540.8396699999994</v>
      </c>
      <c r="Q56" s="8">
        <v>8837.3810900000026</v>
      </c>
      <c r="R56" s="8">
        <v>7583.1348500000004</v>
      </c>
      <c r="S56" s="8">
        <v>8656.9148299999997</v>
      </c>
      <c r="T56" s="8">
        <v>8343.4437199999993</v>
      </c>
      <c r="U56" s="8">
        <v>7396.8266700000013</v>
      </c>
      <c r="V56" s="8">
        <v>5810.1358499999997</v>
      </c>
      <c r="W56" s="8">
        <v>8200.4735000000001</v>
      </c>
      <c r="X56" s="8">
        <v>6417.0938799999994</v>
      </c>
      <c r="Y56" s="8">
        <v>5180.0092500000001</v>
      </c>
      <c r="Z56" s="8">
        <v>4834.5222899999999</v>
      </c>
      <c r="AA56" s="8">
        <v>4097.1851800000004</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1320.1291346267778</v>
      </c>
      <c r="D58" s="8">
        <v>1272.3550075647022</v>
      </c>
      <c r="E58" s="8">
        <v>1214.8374851980284</v>
      </c>
      <c r="F58" s="8">
        <v>2078.4109270304011</v>
      </c>
      <c r="G58" s="8">
        <v>1873.7531032722468</v>
      </c>
      <c r="H58" s="8">
        <v>1942.8636448051254</v>
      </c>
      <c r="I58" s="8">
        <v>1719.6480641009325</v>
      </c>
      <c r="J58" s="8">
        <v>1757.0816623248218</v>
      </c>
      <c r="K58" s="8">
        <v>1815.2405792445518</v>
      </c>
      <c r="L58" s="8">
        <v>1906.3481476925472</v>
      </c>
      <c r="M58" s="8">
        <v>1919.8655023006158</v>
      </c>
      <c r="N58" s="8">
        <v>1743.5588983680061</v>
      </c>
      <c r="O58" s="8">
        <v>1778.0541120668618</v>
      </c>
      <c r="P58" s="8">
        <v>1656.3891640131833</v>
      </c>
      <c r="Q58" s="8">
        <v>1642.7301427089915</v>
      </c>
      <c r="R58" s="8">
        <v>1392.7840839414823</v>
      </c>
      <c r="S58" s="8">
        <v>1343.0043966216965</v>
      </c>
      <c r="T58" s="8">
        <v>1263.8800247748279</v>
      </c>
      <c r="U58" s="8">
        <v>1202.5446742806923</v>
      </c>
      <c r="V58" s="8">
        <v>1118.5033258924668</v>
      </c>
      <c r="W58" s="8">
        <v>984.50809941796467</v>
      </c>
      <c r="X58" s="8">
        <v>965.96561005282842</v>
      </c>
      <c r="Y58" s="8">
        <v>855.0792769032555</v>
      </c>
      <c r="Z58" s="8">
        <v>847.95471333934074</v>
      </c>
      <c r="AA58" s="8">
        <v>712.84702507025725</v>
      </c>
    </row>
    <row r="59" spans="1:27">
      <c r="A59" s="16" t="s">
        <v>24</v>
      </c>
      <c r="B59" s="16" t="s">
        <v>8</v>
      </c>
      <c r="C59" s="8">
        <v>237.56339034901131</v>
      </c>
      <c r="D59" s="8">
        <v>220.15437087762791</v>
      </c>
      <c r="E59" s="8">
        <v>201.33204930161909</v>
      </c>
      <c r="F59" s="8">
        <v>502.95931207884905</v>
      </c>
      <c r="G59" s="8">
        <v>525.36815047075072</v>
      </c>
      <c r="H59" s="8">
        <v>471.16512502993129</v>
      </c>
      <c r="I59" s="8">
        <v>450.12823156529555</v>
      </c>
      <c r="J59" s="8">
        <v>411.50769101199876</v>
      </c>
      <c r="K59" s="8">
        <v>470.20069728536504</v>
      </c>
      <c r="L59" s="8">
        <v>453.57573335794558</v>
      </c>
      <c r="M59" s="8">
        <v>424.44961876034034</v>
      </c>
      <c r="N59" s="8">
        <v>342.70601608342588</v>
      </c>
      <c r="O59" s="8">
        <v>325.09794149241503</v>
      </c>
      <c r="P59" s="8">
        <v>292.93167273689522</v>
      </c>
      <c r="Q59" s="8">
        <v>265.87269175739704</v>
      </c>
      <c r="R59" s="8">
        <v>253.79358665843893</v>
      </c>
      <c r="S59" s="8">
        <v>230.84264663822873</v>
      </c>
      <c r="T59" s="8">
        <v>256.8247371543091</v>
      </c>
      <c r="U59" s="8">
        <v>254.63499141404785</v>
      </c>
      <c r="V59" s="8">
        <v>244.4221309398099</v>
      </c>
      <c r="W59" s="8">
        <v>203.44123755738318</v>
      </c>
      <c r="X59" s="8">
        <v>190.6534663180804</v>
      </c>
      <c r="Y59" s="8">
        <v>171.12478919560027</v>
      </c>
      <c r="Z59" s="8">
        <v>144.1358836797406</v>
      </c>
      <c r="AA59" s="8">
        <v>138.75828517283119</v>
      </c>
    </row>
    <row r="60" spans="1:27">
      <c r="A60" s="16" t="s">
        <v>24</v>
      </c>
      <c r="B60" s="16" t="s">
        <v>83</v>
      </c>
      <c r="C60" s="8">
        <v>207.64672185379999</v>
      </c>
      <c r="D60" s="8">
        <v>200.20514788519702</v>
      </c>
      <c r="E60" s="8">
        <v>171.34062120335196</v>
      </c>
      <c r="F60" s="8">
        <v>551.11743316274294</v>
      </c>
      <c r="G60" s="8">
        <v>584.93135309470404</v>
      </c>
      <c r="H60" s="8">
        <v>529.83196921252602</v>
      </c>
      <c r="I60" s="8">
        <v>527.36319197657008</v>
      </c>
      <c r="J60" s="8">
        <v>482.80458775849104</v>
      </c>
      <c r="K60" s="8">
        <v>736.86293601379998</v>
      </c>
      <c r="L60" s="8">
        <v>724.65834570879997</v>
      </c>
      <c r="M60" s="8">
        <v>662.11888324018014</v>
      </c>
      <c r="N60" s="8">
        <v>570.87816873110989</v>
      </c>
      <c r="O60" s="8">
        <v>518.74357002595002</v>
      </c>
      <c r="P60" s="8">
        <v>486.98935536619996</v>
      </c>
      <c r="Q60" s="8">
        <v>413.92150011434001</v>
      </c>
      <c r="R60" s="8">
        <v>412.63657493693006</v>
      </c>
      <c r="S60" s="8">
        <v>390.25198750455002</v>
      </c>
      <c r="T60" s="8">
        <v>360.63360952987</v>
      </c>
      <c r="U60" s="8">
        <v>359.52028204211001</v>
      </c>
      <c r="V60" s="8">
        <v>360.58688102789995</v>
      </c>
      <c r="W60" s="8">
        <v>297.65946277799003</v>
      </c>
      <c r="X60" s="8">
        <v>276.36136268373997</v>
      </c>
      <c r="Y60" s="8">
        <v>267.76668382311999</v>
      </c>
      <c r="Z60" s="8">
        <v>180.70622980861401</v>
      </c>
      <c r="AA60" s="8">
        <v>184.03506999560403</v>
      </c>
    </row>
    <row r="61" spans="1:27">
      <c r="A61" s="16" t="s">
        <v>24</v>
      </c>
      <c r="B61" s="16" t="s">
        <v>191</v>
      </c>
      <c r="C61" s="8">
        <v>0</v>
      </c>
      <c r="D61" s="8">
        <v>0</v>
      </c>
      <c r="E61" s="8">
        <v>9.4265541999999995E-6</v>
      </c>
      <c r="F61" s="8">
        <v>1.66648425E-5</v>
      </c>
      <c r="G61" s="8">
        <v>1.7548676499999999E-5</v>
      </c>
      <c r="H61" s="8">
        <v>1.6811386200000001E-5</v>
      </c>
      <c r="I61" s="8">
        <v>1.66832643E-5</v>
      </c>
      <c r="J61" s="8">
        <v>1.5329954000000001E-5</v>
      </c>
      <c r="K61" s="8">
        <v>2.7000614700000003E-5</v>
      </c>
      <c r="L61" s="8">
        <v>2.71859925E-5</v>
      </c>
      <c r="M61" s="8">
        <v>2.5974295100000001E-5</v>
      </c>
      <c r="N61" s="8">
        <v>2.4234015999999999E-5</v>
      </c>
      <c r="O61" s="8">
        <v>2.2416720799999999E-5</v>
      </c>
      <c r="P61" s="8">
        <v>2.2336533499999997E-5</v>
      </c>
      <c r="Q61" s="8">
        <v>2.0891735199999997E-5</v>
      </c>
      <c r="R61" s="8">
        <v>2.0616492E-5</v>
      </c>
      <c r="S61" s="8">
        <v>1.8957748199999998E-5</v>
      </c>
      <c r="T61" s="8">
        <v>2.0293329299999998E-5</v>
      </c>
      <c r="U61" s="8">
        <v>2.0785142700000001E-5</v>
      </c>
      <c r="V61" s="8">
        <v>1.92838367E-5</v>
      </c>
      <c r="W61" s="8">
        <v>1.79362351E-5</v>
      </c>
      <c r="X61" s="8">
        <v>1.6611471100000001E-5</v>
      </c>
      <c r="Y61" s="8">
        <v>1.5877070999999998E-5</v>
      </c>
      <c r="Z61" s="8">
        <v>1.6127498199999999E-5</v>
      </c>
      <c r="AA61" s="8">
        <v>1.7222149800000003E-5</v>
      </c>
    </row>
    <row r="62" spans="1:27">
      <c r="A62" s="16" t="s">
        <v>24</v>
      </c>
      <c r="B62" s="16" t="s">
        <v>15</v>
      </c>
      <c r="C62" s="8">
        <v>5.6750090000000002</v>
      </c>
      <c r="D62" s="8">
        <v>7.6999040000000001</v>
      </c>
      <c r="E62" s="8">
        <v>8.6825069999999993</v>
      </c>
      <c r="F62" s="8">
        <v>11.689831</v>
      </c>
      <c r="G62" s="8">
        <v>14.207347</v>
      </c>
      <c r="H62" s="8">
        <v>15.778141999999999</v>
      </c>
      <c r="I62" s="8">
        <v>17.97869</v>
      </c>
      <c r="J62" s="8">
        <v>19.626802999999999</v>
      </c>
      <c r="K62" s="8">
        <v>17.287776999999998</v>
      </c>
      <c r="L62" s="8">
        <v>19.357447000000001</v>
      </c>
      <c r="M62" s="8">
        <v>19.812690999999997</v>
      </c>
      <c r="N62" s="8">
        <v>19.096076</v>
      </c>
      <c r="O62" s="8">
        <v>19.73781</v>
      </c>
      <c r="P62" s="8">
        <v>21.291836</v>
      </c>
      <c r="Q62" s="8">
        <v>19.035841999999999</v>
      </c>
      <c r="R62" s="8">
        <v>21.521916000000001</v>
      </c>
      <c r="S62" s="8">
        <v>22.211261999999998</v>
      </c>
      <c r="T62" s="8">
        <v>22.884378999999999</v>
      </c>
      <c r="U62" s="8">
        <v>23.994775000000001</v>
      </c>
      <c r="V62" s="8">
        <v>26.013317999999998</v>
      </c>
      <c r="W62" s="8">
        <v>24.850482</v>
      </c>
      <c r="X62" s="8">
        <v>25.050776999999997</v>
      </c>
      <c r="Y62" s="8">
        <v>26.190707</v>
      </c>
      <c r="Z62" s="8">
        <v>24.835701</v>
      </c>
      <c r="AA62" s="8">
        <v>27.249483999999999</v>
      </c>
    </row>
    <row r="63" spans="1:27">
      <c r="A63" s="80" t="s">
        <v>82</v>
      </c>
      <c r="B63" s="80"/>
      <c r="C63" s="68">
        <v>149775.38148993981</v>
      </c>
      <c r="D63" s="68">
        <v>128051.94964401735</v>
      </c>
      <c r="E63" s="68">
        <v>101662.80364054165</v>
      </c>
      <c r="F63" s="68">
        <v>50631.430904343215</v>
      </c>
      <c r="G63" s="68">
        <v>32872.866723350184</v>
      </c>
      <c r="H63" s="68">
        <v>28155.075371258168</v>
      </c>
      <c r="I63" s="68">
        <v>30958.280504078528</v>
      </c>
      <c r="J63" s="68">
        <v>29945.553444643043</v>
      </c>
      <c r="K63" s="68">
        <v>26861.200169389929</v>
      </c>
      <c r="L63" s="68">
        <v>21484.201217381276</v>
      </c>
      <c r="M63" s="68">
        <v>17967.695083002276</v>
      </c>
      <c r="N63" s="68">
        <v>25453.167705705251</v>
      </c>
      <c r="O63" s="68">
        <v>21046.559055558493</v>
      </c>
      <c r="P63" s="68">
        <v>22226.984986949785</v>
      </c>
      <c r="Q63" s="68">
        <v>19991.892839603614</v>
      </c>
      <c r="R63" s="68">
        <v>21140.440860475661</v>
      </c>
      <c r="S63" s="68">
        <v>16767.901606685828</v>
      </c>
      <c r="T63" s="68">
        <v>18546.974721992679</v>
      </c>
      <c r="U63" s="68">
        <v>14315.900308029837</v>
      </c>
      <c r="V63" s="68">
        <v>13854.421423088656</v>
      </c>
      <c r="W63" s="68">
        <v>17405.728881486393</v>
      </c>
      <c r="X63" s="68">
        <v>12539.481799628049</v>
      </c>
      <c r="Y63" s="68">
        <v>12915.729803168628</v>
      </c>
      <c r="Z63" s="68">
        <v>12579.469790157356</v>
      </c>
      <c r="AA63" s="68">
        <v>15363.232577661092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8818.527954085519</v>
      </c>
      <c r="D68" s="8">
        <v>11352.368769464249</v>
      </c>
      <c r="E68" s="8">
        <v>15268.968074279464</v>
      </c>
      <c r="F68" s="8">
        <v>11028.045063592896</v>
      </c>
      <c r="G68" s="8">
        <v>11882.6161256089</v>
      </c>
      <c r="H68" s="8">
        <v>9371.5381151819147</v>
      </c>
      <c r="I68" s="8">
        <v>10141.063226779901</v>
      </c>
      <c r="J68" s="8">
        <v>10358.28421594869</v>
      </c>
      <c r="K68" s="8">
        <v>8723.5021942985386</v>
      </c>
      <c r="L68" s="8">
        <v>6488.9696762870299</v>
      </c>
      <c r="M68" s="8">
        <v>5969.1816624344401</v>
      </c>
      <c r="N68" s="8">
        <v>1.8005374E-4</v>
      </c>
      <c r="O68" s="8">
        <v>1.6820093999999998E-4</v>
      </c>
      <c r="P68" s="8">
        <v>1.54482E-4</v>
      </c>
      <c r="Q68" s="8">
        <v>1.4296102999999998E-4</v>
      </c>
      <c r="R68" s="8">
        <v>1.315488E-4</v>
      </c>
      <c r="S68" s="8">
        <v>1.2569263999999999E-4</v>
      </c>
      <c r="T68" s="8">
        <v>1.1538864E-4</v>
      </c>
      <c r="U68" s="8">
        <v>1.0405049500000001E-4</v>
      </c>
      <c r="V68" s="8">
        <v>9.81221E-5</v>
      </c>
      <c r="W68" s="8">
        <v>9.3575290000000004E-5</v>
      </c>
      <c r="X68" s="8">
        <v>8.8537009999999997E-5</v>
      </c>
      <c r="Y68" s="8">
        <v>8.1348510000000003E-5</v>
      </c>
      <c r="Z68" s="8">
        <v>7.5805650000000002E-5</v>
      </c>
      <c r="AA68" s="8">
        <v>1.4371704E-4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2672.1068068551303</v>
      </c>
      <c r="D70" s="8">
        <v>1866.5717704009619</v>
      </c>
      <c r="E70" s="8">
        <v>13505.968824009336</v>
      </c>
      <c r="F70" s="8">
        <v>12029.506837347646</v>
      </c>
      <c r="G70" s="8">
        <v>9457.4178381862675</v>
      </c>
      <c r="H70" s="8">
        <v>8371.2034360244161</v>
      </c>
      <c r="I70" s="8">
        <v>9469.4307836173139</v>
      </c>
      <c r="J70" s="8">
        <v>9988.4349364655773</v>
      </c>
      <c r="K70" s="8">
        <v>8151.7388431324162</v>
      </c>
      <c r="L70" s="8">
        <v>5086.8259088889245</v>
      </c>
      <c r="M70" s="8">
        <v>4545.0319065739677</v>
      </c>
      <c r="N70" s="8">
        <v>5272.3505935158282</v>
      </c>
      <c r="O70" s="8">
        <v>5666.4995378427739</v>
      </c>
      <c r="P70" s="8">
        <v>5183.0207347058176</v>
      </c>
      <c r="Q70" s="8">
        <v>4758.7279224188687</v>
      </c>
      <c r="R70" s="8">
        <v>4142.5390413622999</v>
      </c>
      <c r="S70" s="8">
        <v>3827.2548399554726</v>
      </c>
      <c r="T70" s="8">
        <v>3558.0784040401354</v>
      </c>
      <c r="U70" s="8">
        <v>1317.516607315001</v>
      </c>
      <c r="V70" s="8">
        <v>1404.5873714693519</v>
      </c>
      <c r="W70" s="8">
        <v>1367.849449691706</v>
      </c>
      <c r="X70" s="8">
        <v>1222.1754241157557</v>
      </c>
      <c r="Y70" s="8">
        <v>1337.1025635858155</v>
      </c>
      <c r="Z70" s="8">
        <v>1283.458215958033</v>
      </c>
      <c r="AA70" s="8">
        <v>1584.1740889281691</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697.67524946153901</v>
      </c>
      <c r="D73" s="8">
        <v>711.61246653502144</v>
      </c>
      <c r="E73" s="8">
        <v>682.9295691262306</v>
      </c>
      <c r="F73" s="8">
        <v>836.86280021525317</v>
      </c>
      <c r="G73" s="8">
        <v>776.27887698629331</v>
      </c>
      <c r="H73" s="8">
        <v>745.32495047460145</v>
      </c>
      <c r="I73" s="8">
        <v>635.59356536227665</v>
      </c>
      <c r="J73" s="8">
        <v>582.88474201961515</v>
      </c>
      <c r="K73" s="8">
        <v>522.72228129719906</v>
      </c>
      <c r="L73" s="8">
        <v>534.70389793366803</v>
      </c>
      <c r="M73" s="8">
        <v>471.24728207529887</v>
      </c>
      <c r="N73" s="8">
        <v>440.65661897767114</v>
      </c>
      <c r="O73" s="8">
        <v>443.9257084158844</v>
      </c>
      <c r="P73" s="8">
        <v>395.01727634068169</v>
      </c>
      <c r="Q73" s="8">
        <v>384.47396457079446</v>
      </c>
      <c r="R73" s="8">
        <v>327.71643925271047</v>
      </c>
      <c r="S73" s="8">
        <v>314.55144161081199</v>
      </c>
      <c r="T73" s="8">
        <v>257.5560496802986</v>
      </c>
      <c r="U73" s="8">
        <v>265.10267825420169</v>
      </c>
      <c r="V73" s="8">
        <v>231.33096812086475</v>
      </c>
      <c r="W73" s="8">
        <v>260.44185450058995</v>
      </c>
      <c r="X73" s="8">
        <v>243.29965827719695</v>
      </c>
      <c r="Y73" s="8">
        <v>224.87066011582905</v>
      </c>
      <c r="Z73" s="8">
        <v>218.70041803753384</v>
      </c>
      <c r="AA73" s="8">
        <v>191.99487725579567</v>
      </c>
    </row>
    <row r="74" spans="1:27">
      <c r="A74" s="16" t="s">
        <v>25</v>
      </c>
      <c r="B74" s="16" t="s">
        <v>8</v>
      </c>
      <c r="C74" s="8">
        <v>141.84447287056332</v>
      </c>
      <c r="D74" s="8">
        <v>160.61730570655394</v>
      </c>
      <c r="E74" s="8">
        <v>137.89307410282359</v>
      </c>
      <c r="F74" s="8">
        <v>351.72514786264031</v>
      </c>
      <c r="G74" s="8">
        <v>324.24300262275437</v>
      </c>
      <c r="H74" s="8">
        <v>307.13531102933644</v>
      </c>
      <c r="I74" s="8">
        <v>279.73894157332029</v>
      </c>
      <c r="J74" s="8">
        <v>251.27826976078512</v>
      </c>
      <c r="K74" s="8">
        <v>250.79705564433064</v>
      </c>
      <c r="L74" s="8">
        <v>239.21376535117153</v>
      </c>
      <c r="M74" s="8">
        <v>232.01882880269321</v>
      </c>
      <c r="N74" s="8">
        <v>252.25765665121301</v>
      </c>
      <c r="O74" s="8">
        <v>232.88220231055638</v>
      </c>
      <c r="P74" s="8">
        <v>219.87619989477093</v>
      </c>
      <c r="Q74" s="8">
        <v>209.37219694328033</v>
      </c>
      <c r="R74" s="8">
        <v>272.28854933289739</v>
      </c>
      <c r="S74" s="8">
        <v>244.11090499537616</v>
      </c>
      <c r="T74" s="8">
        <v>307.76626755571971</v>
      </c>
      <c r="U74" s="8">
        <v>292.26543627278153</v>
      </c>
      <c r="V74" s="8">
        <v>287.44926450680896</v>
      </c>
      <c r="W74" s="8">
        <v>232.46051509098942</v>
      </c>
      <c r="X74" s="8">
        <v>206.05452799348299</v>
      </c>
      <c r="Y74" s="8">
        <v>183.51701969737121</v>
      </c>
      <c r="Z74" s="8">
        <v>165.61981550573876</v>
      </c>
      <c r="AA74" s="8">
        <v>159.56740038370583</v>
      </c>
    </row>
    <row r="75" spans="1:27">
      <c r="A75" s="16" t="s">
        <v>25</v>
      </c>
      <c r="B75" s="16" t="s">
        <v>83</v>
      </c>
      <c r="C75" s="8">
        <v>39.635640392909998</v>
      </c>
      <c r="D75" s="8">
        <v>46.362253860967002</v>
      </c>
      <c r="E75" s="8">
        <v>125.25558564308899</v>
      </c>
      <c r="F75" s="8">
        <v>307.97831196871897</v>
      </c>
      <c r="G75" s="8">
        <v>310.644748647847</v>
      </c>
      <c r="H75" s="8">
        <v>273.25269501753002</v>
      </c>
      <c r="I75" s="8">
        <v>274.52083233499201</v>
      </c>
      <c r="J75" s="8">
        <v>253.79404256618898</v>
      </c>
      <c r="K75" s="8">
        <v>228.030811961106</v>
      </c>
      <c r="L75" s="8">
        <v>221.237838363816</v>
      </c>
      <c r="M75" s="8">
        <v>209.65777145319998</v>
      </c>
      <c r="N75" s="8">
        <v>212.29572995673502</v>
      </c>
      <c r="O75" s="8">
        <v>195.17515292895399</v>
      </c>
      <c r="P75" s="8">
        <v>215.70297645173699</v>
      </c>
      <c r="Q75" s="8">
        <v>190.61620145396603</v>
      </c>
      <c r="R75" s="8">
        <v>304.90645880386296</v>
      </c>
      <c r="S75" s="8">
        <v>277.07986755644805</v>
      </c>
      <c r="T75" s="8">
        <v>299.87315964437602</v>
      </c>
      <c r="U75" s="8">
        <v>285.85746964844498</v>
      </c>
      <c r="V75" s="8">
        <v>289.76652969165804</v>
      </c>
      <c r="W75" s="8">
        <v>242.54596732713898</v>
      </c>
      <c r="X75" s="8">
        <v>218.34210025086099</v>
      </c>
      <c r="Y75" s="8">
        <v>189.36268220322702</v>
      </c>
      <c r="Z75" s="8">
        <v>157.02713607517001</v>
      </c>
      <c r="AA75" s="8">
        <v>177.18683560354901</v>
      </c>
    </row>
    <row r="76" spans="1:27">
      <c r="A76" s="16" t="s">
        <v>25</v>
      </c>
      <c r="B76" s="16" t="s">
        <v>191</v>
      </c>
      <c r="C76" s="8">
        <v>0</v>
      </c>
      <c r="D76" s="8">
        <v>0</v>
      </c>
      <c r="E76" s="8">
        <v>4.1014981999999999E-6</v>
      </c>
      <c r="F76" s="8">
        <v>5.8346560000000007E-6</v>
      </c>
      <c r="G76" s="8">
        <v>6.1541236000000001E-6</v>
      </c>
      <c r="H76" s="8">
        <v>5.9195303E-6</v>
      </c>
      <c r="I76" s="8">
        <v>6.5394758000000001E-6</v>
      </c>
      <c r="J76" s="8">
        <v>6.0717442000000001E-6</v>
      </c>
      <c r="K76" s="8">
        <v>5.7964534999999998E-6</v>
      </c>
      <c r="L76" s="8">
        <v>6.9257606000000009E-6</v>
      </c>
      <c r="M76" s="8">
        <v>6.5460181999999996E-6</v>
      </c>
      <c r="N76" s="8">
        <v>7.1518405999999998E-6</v>
      </c>
      <c r="O76" s="8">
        <v>6.7060080000000001E-6</v>
      </c>
      <c r="P76" s="8">
        <v>6.8698054E-6</v>
      </c>
      <c r="Q76" s="8">
        <v>6.4986010999999992E-6</v>
      </c>
      <c r="R76" s="8">
        <v>6.9791292999999998E-6</v>
      </c>
      <c r="S76" s="8">
        <v>6.4728115999999998E-6</v>
      </c>
      <c r="T76" s="8">
        <v>6.9751960999999996E-6</v>
      </c>
      <c r="U76" s="8">
        <v>7.5103568000000001E-6</v>
      </c>
      <c r="V76" s="8">
        <v>7.1408033999999999E-6</v>
      </c>
      <c r="W76" s="8">
        <v>6.9169159000000011E-6</v>
      </c>
      <c r="X76" s="8">
        <v>6.4570357000000005E-6</v>
      </c>
      <c r="Y76" s="8">
        <v>6.3033790999999996E-6</v>
      </c>
      <c r="Z76" s="8">
        <v>6.8877163000000004E-6</v>
      </c>
      <c r="AA76" s="8">
        <v>6.9156115000000001E-6</v>
      </c>
    </row>
    <row r="77" spans="1:27">
      <c r="A77" s="16" t="s">
        <v>25</v>
      </c>
      <c r="B77" s="16" t="s">
        <v>15</v>
      </c>
      <c r="C77" s="8">
        <v>8.1259076999999991</v>
      </c>
      <c r="D77" s="8">
        <v>9.2002009999999999</v>
      </c>
      <c r="E77" s="8">
        <v>9.7818199999999997</v>
      </c>
      <c r="F77" s="8">
        <v>9.2535980000000002</v>
      </c>
      <c r="G77" s="8">
        <v>9.9651270000000007</v>
      </c>
      <c r="H77" s="8">
        <v>10.643688000000001</v>
      </c>
      <c r="I77" s="8">
        <v>11.412325999999998</v>
      </c>
      <c r="J77" s="8">
        <v>12.101169000000001</v>
      </c>
      <c r="K77" s="8">
        <v>12.028143</v>
      </c>
      <c r="L77" s="8">
        <v>12.633032999999999</v>
      </c>
      <c r="M77" s="8">
        <v>13.160618000000001</v>
      </c>
      <c r="N77" s="8">
        <v>13.404318999999999</v>
      </c>
      <c r="O77" s="8">
        <v>14.016947</v>
      </c>
      <c r="P77" s="8">
        <v>14.405450999999999</v>
      </c>
      <c r="Q77" s="8">
        <v>14.017901</v>
      </c>
      <c r="R77" s="8">
        <v>14.979307</v>
      </c>
      <c r="S77" s="8">
        <v>15.301565</v>
      </c>
      <c r="T77" s="8">
        <v>15.218613</v>
      </c>
      <c r="U77" s="8">
        <v>15.657230999999999</v>
      </c>
      <c r="V77" s="8">
        <v>16.005223000000001</v>
      </c>
      <c r="W77" s="8">
        <v>15.846404</v>
      </c>
      <c r="X77" s="8">
        <v>15.741686</v>
      </c>
      <c r="Y77" s="8">
        <v>15.361737999999999</v>
      </c>
      <c r="Z77" s="8">
        <v>14.542496</v>
      </c>
      <c r="AA77" s="8">
        <v>14.399205</v>
      </c>
    </row>
    <row r="78" spans="1:27">
      <c r="A78" s="80" t="s">
        <v>82</v>
      </c>
      <c r="B78" s="80"/>
      <c r="C78" s="68">
        <v>12377.916031365661</v>
      </c>
      <c r="D78" s="68">
        <v>14146.732766967752</v>
      </c>
      <c r="E78" s="68">
        <v>29730.79695126244</v>
      </c>
      <c r="F78" s="68">
        <v>24563.371764821808</v>
      </c>
      <c r="G78" s="68">
        <v>22761.165725206189</v>
      </c>
      <c r="H78" s="68">
        <v>19079.098201647328</v>
      </c>
      <c r="I78" s="68">
        <v>20811.759682207277</v>
      </c>
      <c r="J78" s="68">
        <v>21446.777381832599</v>
      </c>
      <c r="K78" s="68">
        <v>17888.819335130047</v>
      </c>
      <c r="L78" s="68">
        <v>12583.584126750369</v>
      </c>
      <c r="M78" s="68">
        <v>11440.298075885617</v>
      </c>
      <c r="N78" s="68">
        <v>6190.9651053070293</v>
      </c>
      <c r="O78" s="68">
        <v>6552.499723405117</v>
      </c>
      <c r="P78" s="68">
        <v>6028.0227997448128</v>
      </c>
      <c r="Q78" s="68">
        <v>5557.2083358465397</v>
      </c>
      <c r="R78" s="68">
        <v>5062.4299342796994</v>
      </c>
      <c r="S78" s="68">
        <v>4678.2987512835607</v>
      </c>
      <c r="T78" s="68">
        <v>4438.4926162843658</v>
      </c>
      <c r="U78" s="68">
        <v>2176.3995340512811</v>
      </c>
      <c r="V78" s="68">
        <v>2229.1394620515875</v>
      </c>
      <c r="W78" s="68">
        <v>2119.1442911026302</v>
      </c>
      <c r="X78" s="68">
        <v>1905.6134916313422</v>
      </c>
      <c r="Y78" s="68">
        <v>1950.2147512541319</v>
      </c>
      <c r="Z78" s="68">
        <v>1839.3481642698418</v>
      </c>
      <c r="AA78" s="68">
        <v>2127.3225578038714</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3.1690862000000001E-5</v>
      </c>
      <c r="D83" s="8">
        <v>2.9434129999999999E-5</v>
      </c>
      <c r="E83" s="8">
        <v>2.7554702000000001E-5</v>
      </c>
      <c r="F83" s="8">
        <v>2.2025535E-5</v>
      </c>
      <c r="G83" s="8">
        <v>4.0571860000000001E-5</v>
      </c>
      <c r="H83" s="8">
        <v>4.0063213999999998E-5</v>
      </c>
      <c r="I83" s="8">
        <v>4.1121755E-5</v>
      </c>
      <c r="J83" s="8">
        <v>3.8442009999999996E-5</v>
      </c>
      <c r="K83" s="8">
        <v>3.5540429999999998E-5</v>
      </c>
      <c r="L83" s="8">
        <v>3.4429084999999998E-5</v>
      </c>
      <c r="M83" s="8">
        <v>3.347383E-5</v>
      </c>
      <c r="N83" s="8">
        <v>3.3044133000000001E-5</v>
      </c>
      <c r="O83" s="8">
        <v>3.2397154999999999E-5</v>
      </c>
      <c r="P83" s="8">
        <v>3.1341010000000004E-5</v>
      </c>
      <c r="Q83" s="8">
        <v>3.0998477999999998E-5</v>
      </c>
      <c r="R83" s="8">
        <v>3.0490514000000001E-5</v>
      </c>
      <c r="S83" s="8">
        <v>2.9824819999999997E-5</v>
      </c>
      <c r="T83" s="8">
        <v>2.8633196000000001E-5</v>
      </c>
      <c r="U83" s="8">
        <v>2.8314218E-5</v>
      </c>
      <c r="V83" s="8">
        <v>2.7935664999999998E-5</v>
      </c>
      <c r="W83" s="8">
        <v>2.7431562999999999E-5</v>
      </c>
      <c r="X83" s="8">
        <v>2.7196474000000002E-5</v>
      </c>
      <c r="Y83" s="8">
        <v>2.6726131999999999E-5</v>
      </c>
      <c r="Z83" s="8">
        <v>2.6484776000000002E-5</v>
      </c>
      <c r="AA83" s="8">
        <v>4.0689472000000001E-5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1.3677364900000001E-4</v>
      </c>
      <c r="D85" s="8">
        <v>1.2195437899999999E-4</v>
      </c>
      <c r="E85" s="8">
        <v>1.2144376200000001E-4</v>
      </c>
      <c r="F85" s="8">
        <v>4.9920681999999995E-5</v>
      </c>
      <c r="G85" s="8">
        <v>4.4191846070459997</v>
      </c>
      <c r="H85" s="8">
        <v>1.21654085E-4</v>
      </c>
      <c r="I85" s="8">
        <v>1.4999608872529999</v>
      </c>
      <c r="J85" s="8">
        <v>11.143092026798</v>
      </c>
      <c r="K85" s="8">
        <v>1.0420823800000001E-4</v>
      </c>
      <c r="L85" s="8">
        <v>9.6157375787029995</v>
      </c>
      <c r="M85" s="8">
        <v>9.8855783999999999E-5</v>
      </c>
      <c r="N85" s="8">
        <v>3.052194966898</v>
      </c>
      <c r="O85" s="8">
        <v>1.6008397259869998</v>
      </c>
      <c r="P85" s="8">
        <v>4.0794479896630005</v>
      </c>
      <c r="Q85" s="8">
        <v>6.4303516000000009E-5</v>
      </c>
      <c r="R85" s="8">
        <v>3.8711364139660001</v>
      </c>
      <c r="S85" s="8">
        <v>6.2021355999999995E-5</v>
      </c>
      <c r="T85" s="8">
        <v>5.9866923000000004E-5</v>
      </c>
      <c r="U85" s="8">
        <v>2.5126596953989999</v>
      </c>
      <c r="V85" s="8">
        <v>1.119595123928</v>
      </c>
      <c r="W85" s="8">
        <v>5.7009446000000003E-5</v>
      </c>
      <c r="X85" s="8">
        <v>0.96031776188900009</v>
      </c>
      <c r="Y85" s="8">
        <v>5.5356346000000003E-5</v>
      </c>
      <c r="Z85" s="8">
        <v>0.61720527404899994</v>
      </c>
      <c r="AA85" s="8">
        <v>5.4943008000000001E-5</v>
      </c>
    </row>
    <row r="86" spans="1:27">
      <c r="A86" s="16" t="s">
        <v>26</v>
      </c>
      <c r="B86" s="16" t="s">
        <v>2</v>
      </c>
      <c r="C86" s="8">
        <v>74617.770099999994</v>
      </c>
      <c r="D86" s="8">
        <v>63483.431200000006</v>
      </c>
      <c r="E86" s="8">
        <v>59423.342199999999</v>
      </c>
      <c r="F86" s="8">
        <v>48668.399850000002</v>
      </c>
      <c r="G86" s="8">
        <v>49516.407399999996</v>
      </c>
      <c r="H86" s="8">
        <v>45322.054200000006</v>
      </c>
      <c r="I86" s="8">
        <v>46406.461900000002</v>
      </c>
      <c r="J86" s="8">
        <v>44435.92111000001</v>
      </c>
      <c r="K86" s="8">
        <v>39350.62384</v>
      </c>
      <c r="L86" s="8">
        <v>34776.569299999996</v>
      </c>
      <c r="M86" s="8">
        <v>30036.257640000003</v>
      </c>
      <c r="N86" s="8">
        <v>28587.787090000002</v>
      </c>
      <c r="O86" s="8">
        <v>25297.210910000002</v>
      </c>
      <c r="P86" s="8">
        <v>22828.015079999997</v>
      </c>
      <c r="Q86" s="8">
        <v>19912.374969999997</v>
      </c>
      <c r="R86" s="8">
        <v>19051.370400000003</v>
      </c>
      <c r="S86" s="8">
        <v>18290.762740000002</v>
      </c>
      <c r="T86" s="8">
        <v>16421.636869999998</v>
      </c>
      <c r="U86" s="8">
        <v>14621.364100000001</v>
      </c>
      <c r="V86" s="8">
        <v>13407.496499999999</v>
      </c>
      <c r="W86" s="8">
        <v>13690.289809999997</v>
      </c>
      <c r="X86" s="8">
        <v>11904.265230000001</v>
      </c>
      <c r="Y86" s="8">
        <v>11146.05294</v>
      </c>
      <c r="Z86" s="8">
        <v>10348.558129999999</v>
      </c>
      <c r="AA86" s="8">
        <v>10334.805039999999</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284.85539063803867</v>
      </c>
      <c r="D88" s="8">
        <v>383.77352560893985</v>
      </c>
      <c r="E88" s="8">
        <v>413.85185513853116</v>
      </c>
      <c r="F88" s="8">
        <v>437.77209511494715</v>
      </c>
      <c r="G88" s="8">
        <v>395.11351285337963</v>
      </c>
      <c r="H88" s="8">
        <v>394.93926507749177</v>
      </c>
      <c r="I88" s="8">
        <v>363.63775810925279</v>
      </c>
      <c r="J88" s="8">
        <v>337.60591635251899</v>
      </c>
      <c r="K88" s="8">
        <v>332.40895663387437</v>
      </c>
      <c r="L88" s="8">
        <v>311.12772011155704</v>
      </c>
      <c r="M88" s="8">
        <v>307.33911042044798</v>
      </c>
      <c r="N88" s="8">
        <v>283.9904680571986</v>
      </c>
      <c r="O88" s="8">
        <v>267.85194332891575</v>
      </c>
      <c r="P88" s="8">
        <v>239.39895538879753</v>
      </c>
      <c r="Q88" s="8">
        <v>226.73962184242359</v>
      </c>
      <c r="R88" s="8">
        <v>206.19846583293221</v>
      </c>
      <c r="S88" s="8">
        <v>189.49699619186822</v>
      </c>
      <c r="T88" s="8">
        <v>183.8423749091009</v>
      </c>
      <c r="U88" s="8">
        <v>167.26275610012743</v>
      </c>
      <c r="V88" s="8">
        <v>164.8741958839818</v>
      </c>
      <c r="W88" s="8">
        <v>151.80149494522621</v>
      </c>
      <c r="X88" s="8">
        <v>142.82537486485396</v>
      </c>
      <c r="Y88" s="8">
        <v>125.70899881512547</v>
      </c>
      <c r="Z88" s="8">
        <v>119.02297844459062</v>
      </c>
      <c r="AA88" s="8">
        <v>94.375863884549759</v>
      </c>
    </row>
    <row r="89" spans="1:27">
      <c r="A89" s="16" t="s">
        <v>26</v>
      </c>
      <c r="B89" s="16" t="s">
        <v>8</v>
      </c>
      <c r="C89" s="8">
        <v>1.8458410199999999E-6</v>
      </c>
      <c r="D89" s="8">
        <v>2.0695715800000003E-6</v>
      </c>
      <c r="E89" s="8">
        <v>1.8836152999999999E-6</v>
      </c>
      <c r="F89" s="8">
        <v>3.3300669099999997E-6</v>
      </c>
      <c r="G89" s="8">
        <v>3.2495223699999996E-6</v>
      </c>
      <c r="H89" s="8">
        <v>2.8503059299999998E-6</v>
      </c>
      <c r="I89" s="8">
        <v>2.96456558E-6</v>
      </c>
      <c r="J89" s="8">
        <v>3.1103941599999999E-6</v>
      </c>
      <c r="K89" s="8">
        <v>2.4089841700000001E-6</v>
      </c>
      <c r="L89" s="8">
        <v>2.31431487E-6</v>
      </c>
      <c r="M89" s="8">
        <v>2.2659202899999999E-6</v>
      </c>
      <c r="N89" s="8">
        <v>1.9500034400000002E-6</v>
      </c>
      <c r="O89" s="8">
        <v>2.1594559299999998E-6</v>
      </c>
      <c r="P89" s="8">
        <v>4.8824094700000007E-6</v>
      </c>
      <c r="Q89" s="8">
        <v>4.24840004E-6</v>
      </c>
      <c r="R89" s="8">
        <v>4.1634954799999997E-6</v>
      </c>
      <c r="S89" s="8">
        <v>4.5639115700000007E-6</v>
      </c>
      <c r="T89" s="8">
        <v>4.0182050000000003E-6</v>
      </c>
      <c r="U89" s="8">
        <v>3.9454853799999997E-6</v>
      </c>
      <c r="V89" s="8">
        <v>3.7385958100000003E-6</v>
      </c>
      <c r="W89" s="8">
        <v>3.1209884000000001E-6</v>
      </c>
      <c r="X89" s="8">
        <v>3.2704357599999998E-6</v>
      </c>
      <c r="Y89" s="8">
        <v>3.2156364000000001E-6</v>
      </c>
      <c r="Z89" s="8">
        <v>2.85170836E-6</v>
      </c>
      <c r="AA89" s="8">
        <v>2.8779047899999998E-6</v>
      </c>
    </row>
    <row r="90" spans="1:27">
      <c r="A90" s="16" t="s">
        <v>26</v>
      </c>
      <c r="B90" s="16" t="s">
        <v>83</v>
      </c>
      <c r="C90" s="8">
        <v>4.3602626200000003E-5</v>
      </c>
      <c r="D90" s="8">
        <v>6.5980282999999996E-5</v>
      </c>
      <c r="E90" s="8">
        <v>6.3851510000000004E-5</v>
      </c>
      <c r="F90" s="8">
        <v>6.0083447500000008E-5</v>
      </c>
      <c r="G90" s="8">
        <v>5.7538256137000005E-2</v>
      </c>
      <c r="H90" s="8">
        <v>0.13475213128999999</v>
      </c>
      <c r="I90" s="8">
        <v>0.2006197436455</v>
      </c>
      <c r="J90" s="8">
        <v>0.29001210758099993</v>
      </c>
      <c r="K90" s="8">
        <v>0.40043899028900004</v>
      </c>
      <c r="L90" s="8">
        <v>0.67190379208200002</v>
      </c>
      <c r="M90" s="8">
        <v>0.91477186655899989</v>
      </c>
      <c r="N90" s="8">
        <v>1.0121287414709998</v>
      </c>
      <c r="O90" s="8">
        <v>1.2623386189639998</v>
      </c>
      <c r="P90" s="8">
        <v>1.586539918832</v>
      </c>
      <c r="Q90" s="8">
        <v>1.8967729943530001</v>
      </c>
      <c r="R90" s="8">
        <v>2.1085319515359999</v>
      </c>
      <c r="S90" s="8">
        <v>2.3561836823070004</v>
      </c>
      <c r="T90" s="8">
        <v>2.4191528335614998</v>
      </c>
      <c r="U90" s="8">
        <v>2.9279171942535003</v>
      </c>
      <c r="V90" s="8">
        <v>2.9889298366089996</v>
      </c>
      <c r="W90" s="8">
        <v>2.7983991940799995</v>
      </c>
      <c r="X90" s="8">
        <v>2.9898573558890007</v>
      </c>
      <c r="Y90" s="8">
        <v>3.0856376079450003</v>
      </c>
      <c r="Z90" s="8">
        <v>3.5655375453689993</v>
      </c>
      <c r="AA90" s="8">
        <v>3.5431382733710004</v>
      </c>
    </row>
    <row r="91" spans="1:27">
      <c r="A91" s="16" t="s">
        <v>26</v>
      </c>
      <c r="B91" s="16" t="s">
        <v>191</v>
      </c>
      <c r="C91" s="8">
        <v>0</v>
      </c>
      <c r="D91" s="8">
        <v>0</v>
      </c>
      <c r="E91" s="8">
        <v>2.2042743100000001E-5</v>
      </c>
      <c r="F91" s="8">
        <v>2.16524326E-5</v>
      </c>
      <c r="G91" s="8">
        <v>2.5615031699999997E-5</v>
      </c>
      <c r="H91" s="8">
        <v>2.5927419099999999E-5</v>
      </c>
      <c r="I91" s="8">
        <v>2.6619345299999999E-5</v>
      </c>
      <c r="J91" s="8">
        <v>2.7218831500000001E-5</v>
      </c>
      <c r="K91" s="8">
        <v>2.9036138799999998E-5</v>
      </c>
      <c r="L91" s="8">
        <v>2.9628198E-5</v>
      </c>
      <c r="M91" s="8">
        <v>2.91634749E-5</v>
      </c>
      <c r="N91" s="8">
        <v>2.9365835600000001E-5</v>
      </c>
      <c r="O91" s="8">
        <v>2.9332561600000001E-5</v>
      </c>
      <c r="P91" s="8">
        <v>2.97492853E-5</v>
      </c>
      <c r="Q91" s="8">
        <v>2.94311276E-5</v>
      </c>
      <c r="R91" s="8">
        <v>3.02262424E-5</v>
      </c>
      <c r="S91" s="8">
        <v>2.9464918999999998E-5</v>
      </c>
      <c r="T91" s="8">
        <v>2.9725567600000002E-5</v>
      </c>
      <c r="U91" s="8">
        <v>3.04959728E-5</v>
      </c>
      <c r="V91" s="8">
        <v>3.0009154499999996E-5</v>
      </c>
      <c r="W91" s="8">
        <v>2.9704570700000003E-5</v>
      </c>
      <c r="X91" s="8">
        <v>2.98667979E-5</v>
      </c>
      <c r="Y91" s="8">
        <v>2.9765299799999998E-5</v>
      </c>
      <c r="Z91" s="8">
        <v>3.0165801700000002E-5</v>
      </c>
      <c r="AA91" s="8">
        <v>2.9772910199999995E-5</v>
      </c>
    </row>
    <row r="92" spans="1:27">
      <c r="A92" s="16" t="s">
        <v>26</v>
      </c>
      <c r="B92" s="16" t="s">
        <v>15</v>
      </c>
      <c r="C92" s="8">
        <v>0.16233728</v>
      </c>
      <c r="D92" s="8">
        <v>0.27590559999999997</v>
      </c>
      <c r="E92" s="8">
        <v>0.34372296000000002</v>
      </c>
      <c r="F92" s="8">
        <v>0.49338293</v>
      </c>
      <c r="G92" s="8">
        <v>0.61649524</v>
      </c>
      <c r="H92" s="8">
        <v>0.75371810000000006</v>
      </c>
      <c r="I92" s="8">
        <v>0.70922063999999996</v>
      </c>
      <c r="J92" s="8">
        <v>0.81232873999999999</v>
      </c>
      <c r="K92" s="8">
        <v>0.83386459999999996</v>
      </c>
      <c r="L92" s="8">
        <v>1.0434922999999998</v>
      </c>
      <c r="M92" s="8">
        <v>1.1619354000000002</v>
      </c>
      <c r="N92" s="8">
        <v>1.10043</v>
      </c>
      <c r="O92" s="8">
        <v>1.1999924000000002</v>
      </c>
      <c r="P92" s="8">
        <v>1.3747399</v>
      </c>
      <c r="Q92" s="8">
        <v>1.5086300000000001</v>
      </c>
      <c r="R92" s="8">
        <v>1.5455801</v>
      </c>
      <c r="S92" s="8">
        <v>1.6394394999999999</v>
      </c>
      <c r="T92" s="8">
        <v>1.5493416</v>
      </c>
      <c r="U92" s="8">
        <v>1.7773352</v>
      </c>
      <c r="V92" s="8">
        <v>1.7736384000000001</v>
      </c>
      <c r="W92" s="8">
        <v>1.5696467000000001</v>
      </c>
      <c r="X92" s="8">
        <v>1.5764837999999999</v>
      </c>
      <c r="Y92" s="8">
        <v>1.5724910000000001</v>
      </c>
      <c r="Z92" s="8">
        <v>1.7512194999999999</v>
      </c>
      <c r="AA92" s="8">
        <v>1.6750916</v>
      </c>
    </row>
    <row r="93" spans="1:27">
      <c r="A93" s="80" t="s">
        <v>82</v>
      </c>
      <c r="B93" s="80"/>
      <c r="C93" s="68">
        <v>74902.788041831009</v>
      </c>
      <c r="D93" s="68">
        <v>63867.480850647305</v>
      </c>
      <c r="E93" s="68">
        <v>59837.538014874866</v>
      </c>
      <c r="F93" s="68">
        <v>49106.665485057114</v>
      </c>
      <c r="G93" s="68">
        <v>49916.614200392971</v>
      </c>
      <c r="H93" s="68">
        <v>45717.882125803808</v>
      </c>
      <c r="I93" s="68">
        <v>46772.509530085816</v>
      </c>
      <c r="J93" s="68">
        <v>44785.772527998146</v>
      </c>
      <c r="K93" s="68">
        <v>39684.267271417957</v>
      </c>
      <c r="L93" s="68">
        <v>35099.028220153945</v>
      </c>
      <c r="M93" s="68">
        <v>30345.673621446018</v>
      </c>
      <c r="N93" s="68">
        <v>28876.942376125538</v>
      </c>
      <c r="O93" s="68">
        <v>25569.126087963039</v>
      </c>
      <c r="P93" s="68">
        <v>23074.454829169994</v>
      </c>
      <c r="Q93" s="68">
        <v>20142.520123818296</v>
      </c>
      <c r="R93" s="68">
        <v>19265.094179178686</v>
      </c>
      <c r="S93" s="68">
        <v>18484.255485249181</v>
      </c>
      <c r="T93" s="68">
        <v>16609.447861586552</v>
      </c>
      <c r="U93" s="68">
        <v>14795.84483094546</v>
      </c>
      <c r="V93" s="68">
        <v>13578.252920927933</v>
      </c>
      <c r="W93" s="68">
        <v>13846.459468105872</v>
      </c>
      <c r="X93" s="68">
        <v>12052.61732411634</v>
      </c>
      <c r="Y93" s="68">
        <v>11276.420182486485</v>
      </c>
      <c r="Z93" s="68">
        <v>10473.515130266294</v>
      </c>
      <c r="AA93" s="68">
        <v>10434.399262041215</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131.26136423</v>
      </c>
      <c r="D98" s="8">
        <v>127.30990741999999</v>
      </c>
      <c r="E98" s="8">
        <v>112.37293944</v>
      </c>
      <c r="F98" s="8">
        <v>101.68805571600001</v>
      </c>
      <c r="G98" s="8">
        <v>109.08709189999999</v>
      </c>
      <c r="H98" s="8">
        <v>113.32312605</v>
      </c>
      <c r="I98" s="8">
        <v>124.71913360000001</v>
      </c>
      <c r="J98" s="8">
        <v>131.55575893999998</v>
      </c>
      <c r="K98" s="8">
        <v>131.308601799</v>
      </c>
      <c r="L98" s="8">
        <v>150.05493827500001</v>
      </c>
      <c r="M98" s="8">
        <v>161.579980629</v>
      </c>
      <c r="N98" s="8">
        <v>167.32008024499999</v>
      </c>
      <c r="O98" s="8">
        <v>183.50378661900001</v>
      </c>
      <c r="P98" s="8">
        <v>197.73238642499996</v>
      </c>
      <c r="Q98" s="8">
        <v>201.54520809200002</v>
      </c>
      <c r="R98" s="8">
        <v>221.03720900499997</v>
      </c>
      <c r="S98" s="8">
        <v>232.98439850700001</v>
      </c>
      <c r="T98" s="8">
        <v>241.40634291000001</v>
      </c>
      <c r="U98" s="8">
        <v>256.46073367000002</v>
      </c>
      <c r="V98" s="8">
        <v>274.75635601000005</v>
      </c>
      <c r="W98" s="8">
        <v>276.34856083000005</v>
      </c>
      <c r="X98" s="8">
        <v>289.45693416999995</v>
      </c>
      <c r="Y98" s="8">
        <v>295.41841376000002</v>
      </c>
      <c r="Z98" s="8">
        <v>296.70468215</v>
      </c>
      <c r="AA98" s="8">
        <v>303.47794063999999</v>
      </c>
    </row>
    <row r="99" spans="1:27">
      <c r="A99" s="16" t="s">
        <v>16</v>
      </c>
      <c r="B99" s="16" t="s">
        <v>192</v>
      </c>
      <c r="C99" s="8">
        <v>25633.319374973729</v>
      </c>
      <c r="D99" s="8">
        <v>23595.70037203137</v>
      </c>
      <c r="E99" s="8">
        <v>22838.383850831771</v>
      </c>
      <c r="F99" s="8">
        <v>34415.036215011714</v>
      </c>
      <c r="G99" s="8">
        <v>49501.629052888369</v>
      </c>
      <c r="H99" s="8">
        <v>46286.618971627242</v>
      </c>
      <c r="I99" s="8">
        <v>44916.813147234454</v>
      </c>
      <c r="J99" s="8">
        <v>40349.30748716426</v>
      </c>
      <c r="K99" s="8">
        <v>36584.691909942776</v>
      </c>
      <c r="L99" s="8">
        <v>39666.471969406768</v>
      </c>
      <c r="M99" s="8">
        <v>36672.231070118083</v>
      </c>
      <c r="N99" s="8">
        <v>31271.538108653032</v>
      </c>
      <c r="O99" s="8">
        <v>24221.033386798659</v>
      </c>
      <c r="P99" s="8">
        <v>21637.591942195548</v>
      </c>
      <c r="Q99" s="8">
        <v>20198.344548988131</v>
      </c>
      <c r="R99" s="8">
        <v>17040.372419847001</v>
      </c>
      <c r="S99" s="8">
        <v>17230.51968837708</v>
      </c>
      <c r="T99" s="8">
        <v>14521.92308630011</v>
      </c>
      <c r="U99" s="8">
        <v>14090.613870655219</v>
      </c>
      <c r="V99" s="8">
        <v>13594.551376672547</v>
      </c>
      <c r="W99" s="8">
        <v>13941.481706071041</v>
      </c>
      <c r="X99" s="8">
        <v>9416.6192080086712</v>
      </c>
      <c r="Y99" s="8">
        <v>8230.9451688891604</v>
      </c>
      <c r="Z99" s="8">
        <v>9200.2682686968492</v>
      </c>
      <c r="AA99" s="8">
        <v>10699.552700600712</v>
      </c>
    </row>
    <row r="100" spans="1:27">
      <c r="A100" s="16" t="s">
        <v>16</v>
      </c>
      <c r="B100" s="16" t="s">
        <v>92</v>
      </c>
      <c r="C100" s="8">
        <v>34.933934149999999</v>
      </c>
      <c r="D100" s="8">
        <v>43.917573729999994</v>
      </c>
      <c r="E100" s="8">
        <v>52.192566999999997</v>
      </c>
      <c r="F100" s="8">
        <v>62.258352900000006</v>
      </c>
      <c r="G100" s="8">
        <v>71.976902700000011</v>
      </c>
      <c r="H100" s="8">
        <v>79.05426147</v>
      </c>
      <c r="I100" s="8">
        <v>87.972226399999997</v>
      </c>
      <c r="J100" s="8">
        <v>94.691104499999994</v>
      </c>
      <c r="K100" s="8">
        <v>95.151688669999999</v>
      </c>
      <c r="L100" s="8">
        <v>102.67037430000001</v>
      </c>
      <c r="M100" s="8">
        <v>107.48747729999998</v>
      </c>
      <c r="N100" s="8">
        <v>108.8107978</v>
      </c>
      <c r="O100" s="8">
        <v>116.3496572</v>
      </c>
      <c r="P100" s="8">
        <v>122.7368553</v>
      </c>
      <c r="Q100" s="8">
        <v>123.0628078</v>
      </c>
      <c r="R100" s="8">
        <v>131.5721954</v>
      </c>
      <c r="S100" s="8">
        <v>136.13586990000002</v>
      </c>
      <c r="T100" s="8">
        <v>139.040999</v>
      </c>
      <c r="U100" s="8">
        <v>143.74847800000003</v>
      </c>
      <c r="V100" s="8">
        <v>148.51882519999998</v>
      </c>
      <c r="W100" s="8">
        <v>146.14694099999997</v>
      </c>
      <c r="X100" s="8">
        <v>148.71915329999999</v>
      </c>
      <c r="Y100" s="8">
        <v>147.95393659999999</v>
      </c>
      <c r="Z100" s="8">
        <v>145.1536457</v>
      </c>
      <c r="AA100" s="8">
        <v>145.45034380000001</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32.616878300000003</v>
      </c>
      <c r="D103" s="8">
        <v>30.863418399999997</v>
      </c>
      <c r="E103" s="8">
        <v>29.027773199999999</v>
      </c>
      <c r="F103" s="8">
        <v>25.815520299999999</v>
      </c>
      <c r="G103" s="8">
        <v>27.879644500000001</v>
      </c>
      <c r="H103" s="8">
        <v>30.109627399999997</v>
      </c>
      <c r="I103" s="8">
        <v>34.3098448</v>
      </c>
      <c r="J103" s="8">
        <v>37.753048700000001</v>
      </c>
      <c r="K103" s="8">
        <v>42.108979400000003</v>
      </c>
      <c r="L103" s="8">
        <v>49.3077367</v>
      </c>
      <c r="M103" s="8">
        <v>53.226596999999998</v>
      </c>
      <c r="N103" s="8">
        <v>56.694051000000002</v>
      </c>
      <c r="O103" s="8">
        <v>64.245721000000003</v>
      </c>
      <c r="P103" s="8">
        <v>69.548815999999988</v>
      </c>
      <c r="Q103" s="8">
        <v>74.002099000000001</v>
      </c>
      <c r="R103" s="8">
        <v>81.664299</v>
      </c>
      <c r="S103" s="8">
        <v>85.646813999999992</v>
      </c>
      <c r="T103" s="8">
        <v>90.935850000000002</v>
      </c>
      <c r="U103" s="8">
        <v>96.028836000000013</v>
      </c>
      <c r="V103" s="8">
        <v>101.6964377</v>
      </c>
      <c r="W103" s="8">
        <v>104.19085500000001</v>
      </c>
      <c r="X103" s="8">
        <v>109.92277549999999</v>
      </c>
      <c r="Y103" s="8">
        <v>110.89258279999999</v>
      </c>
      <c r="Z103" s="8">
        <v>112.56460660000002</v>
      </c>
      <c r="AA103" s="8">
        <v>113.371655</v>
      </c>
    </row>
    <row r="104" spans="1:27">
      <c r="A104" s="16" t="s">
        <v>22</v>
      </c>
      <c r="B104" s="16" t="s">
        <v>192</v>
      </c>
      <c r="C104" s="8">
        <v>17861.654699999999</v>
      </c>
      <c r="D104" s="8">
        <v>16401.8622</v>
      </c>
      <c r="E104" s="8">
        <v>17164.2677</v>
      </c>
      <c r="F104" s="8">
        <v>28941.7281</v>
      </c>
      <c r="G104" s="8">
        <v>45500.893100000001</v>
      </c>
      <c r="H104" s="8">
        <v>43302.8056</v>
      </c>
      <c r="I104" s="8">
        <v>40938.958200000001</v>
      </c>
      <c r="J104" s="8">
        <v>36765.102350000001</v>
      </c>
      <c r="K104" s="8">
        <v>33320.74224</v>
      </c>
      <c r="L104" s="8">
        <v>36205.991999999998</v>
      </c>
      <c r="M104" s="8">
        <v>33665.4159</v>
      </c>
      <c r="N104" s="8">
        <v>29135.802440000003</v>
      </c>
      <c r="O104" s="8">
        <v>22280.010309999998</v>
      </c>
      <c r="P104" s="8">
        <v>20226.905649999997</v>
      </c>
      <c r="Q104" s="8">
        <v>18695.438259999999</v>
      </c>
      <c r="R104" s="8">
        <v>15908.089620000001</v>
      </c>
      <c r="S104" s="8">
        <v>15963.2924</v>
      </c>
      <c r="T104" s="8">
        <v>13465.72098</v>
      </c>
      <c r="U104" s="8">
        <v>13151.619949999998</v>
      </c>
      <c r="V104" s="8">
        <v>12688.308419999998</v>
      </c>
      <c r="W104" s="8">
        <v>13213.052510000001</v>
      </c>
      <c r="X104" s="8">
        <v>8760.3477900000016</v>
      </c>
      <c r="Y104" s="8">
        <v>7819.3067259999998</v>
      </c>
      <c r="Z104" s="8">
        <v>8685.3902099999996</v>
      </c>
      <c r="AA104" s="8">
        <v>10047.518280000002</v>
      </c>
    </row>
    <row r="105" spans="1:27">
      <c r="A105" s="16" t="s">
        <v>22</v>
      </c>
      <c r="B105" s="16" t="s">
        <v>92</v>
      </c>
      <c r="C105" s="8">
        <v>13.193391999999999</v>
      </c>
      <c r="D105" s="8">
        <v>16.767133000000001</v>
      </c>
      <c r="E105" s="8">
        <v>20.883682</v>
      </c>
      <c r="F105" s="8">
        <v>24.587160000000001</v>
      </c>
      <c r="G105" s="8">
        <v>27.822903999999998</v>
      </c>
      <c r="H105" s="8">
        <v>29.992414</v>
      </c>
      <c r="I105" s="8">
        <v>33.355145</v>
      </c>
      <c r="J105" s="8">
        <v>35.259080000000004</v>
      </c>
      <c r="K105" s="8">
        <v>36.285347999999999</v>
      </c>
      <c r="L105" s="8">
        <v>38.386977000000002</v>
      </c>
      <c r="M105" s="8">
        <v>39.808565999999999</v>
      </c>
      <c r="N105" s="8">
        <v>40.109496</v>
      </c>
      <c r="O105" s="8">
        <v>43.494500000000002</v>
      </c>
      <c r="P105" s="8">
        <v>45.428508000000001</v>
      </c>
      <c r="Q105" s="8">
        <v>46.703890000000001</v>
      </c>
      <c r="R105" s="8">
        <v>49.469366999999998</v>
      </c>
      <c r="S105" s="8">
        <v>50.835116999999997</v>
      </c>
      <c r="T105" s="8">
        <v>51.996276999999999</v>
      </c>
      <c r="U105" s="8">
        <v>53.274980000000006</v>
      </c>
      <c r="V105" s="8">
        <v>54.321460000000002</v>
      </c>
      <c r="W105" s="8">
        <v>54.107349999999997</v>
      </c>
      <c r="X105" s="8">
        <v>55.486847999999995</v>
      </c>
      <c r="Y105" s="8">
        <v>54.379980000000003</v>
      </c>
      <c r="Z105" s="8">
        <v>53.666831999999999</v>
      </c>
      <c r="AA105" s="8">
        <v>52.715413999999996</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16.767326000000001</v>
      </c>
      <c r="D108" s="8">
        <v>15.214009999999998</v>
      </c>
      <c r="E108" s="8">
        <v>14.431464</v>
      </c>
      <c r="F108" s="8">
        <v>12.930384</v>
      </c>
      <c r="G108" s="8">
        <v>14.6656011</v>
      </c>
      <c r="H108" s="8">
        <v>17.032490799999998</v>
      </c>
      <c r="I108" s="8">
        <v>19.852023999999997</v>
      </c>
      <c r="J108" s="8">
        <v>22.900773699999998</v>
      </c>
      <c r="K108" s="8">
        <v>26.333736400000003</v>
      </c>
      <c r="L108" s="8">
        <v>30.895189500000001</v>
      </c>
      <c r="M108" s="8">
        <v>35.427111899999993</v>
      </c>
      <c r="N108" s="8">
        <v>39.358038999999998</v>
      </c>
      <c r="O108" s="8">
        <v>44.629922000000008</v>
      </c>
      <c r="P108" s="8">
        <v>48.745263999999999</v>
      </c>
      <c r="Q108" s="8">
        <v>53.203834199999996</v>
      </c>
      <c r="R108" s="8">
        <v>58.273947000000007</v>
      </c>
      <c r="S108" s="8">
        <v>62.686737199999996</v>
      </c>
      <c r="T108" s="8">
        <v>66.086959800000017</v>
      </c>
      <c r="U108" s="8">
        <v>69.802135400000012</v>
      </c>
      <c r="V108" s="8">
        <v>73.323913000000005</v>
      </c>
      <c r="W108" s="8">
        <v>75.200802400000015</v>
      </c>
      <c r="X108" s="8">
        <v>79.107615199999984</v>
      </c>
      <c r="Y108" s="8">
        <v>80.618134599999991</v>
      </c>
      <c r="Z108" s="8">
        <v>82.876434200000006</v>
      </c>
      <c r="AA108" s="8">
        <v>81.981795539999993</v>
      </c>
    </row>
    <row r="109" spans="1:27">
      <c r="A109" s="16" t="s">
        <v>23</v>
      </c>
      <c r="B109" s="16" t="s">
        <v>192</v>
      </c>
      <c r="C109" s="8">
        <v>7771.6646749737301</v>
      </c>
      <c r="D109" s="8">
        <v>7193.83817203137</v>
      </c>
      <c r="E109" s="8">
        <v>5674.11615083177</v>
      </c>
      <c r="F109" s="8">
        <v>5473.3081150117141</v>
      </c>
      <c r="G109" s="8">
        <v>4000.7359528883699</v>
      </c>
      <c r="H109" s="8">
        <v>2983.81337162724</v>
      </c>
      <c r="I109" s="8">
        <v>3977.8549472344498</v>
      </c>
      <c r="J109" s="8">
        <v>3584.2051371642597</v>
      </c>
      <c r="K109" s="8">
        <v>3263.94966994278</v>
      </c>
      <c r="L109" s="8">
        <v>3460.4799694067697</v>
      </c>
      <c r="M109" s="8">
        <v>3006.81517011808</v>
      </c>
      <c r="N109" s="8">
        <v>2135.7356686530297</v>
      </c>
      <c r="O109" s="8">
        <v>1941.02307679866</v>
      </c>
      <c r="P109" s="8">
        <v>1410.6862921955501</v>
      </c>
      <c r="Q109" s="8">
        <v>1502.9062889881302</v>
      </c>
      <c r="R109" s="8">
        <v>1132.282799847</v>
      </c>
      <c r="S109" s="8">
        <v>1267.2272883770802</v>
      </c>
      <c r="T109" s="8">
        <v>1056.20210630011</v>
      </c>
      <c r="U109" s="8">
        <v>938.99392065521988</v>
      </c>
      <c r="V109" s="8">
        <v>906.24295667254989</v>
      </c>
      <c r="W109" s="8">
        <v>728.42919607104</v>
      </c>
      <c r="X109" s="8">
        <v>656.27141800867003</v>
      </c>
      <c r="Y109" s="8">
        <v>411.63844288915993</v>
      </c>
      <c r="Z109" s="8">
        <v>514.87805869685008</v>
      </c>
      <c r="AA109" s="8">
        <v>652.03442060070995</v>
      </c>
    </row>
    <row r="110" spans="1:27">
      <c r="A110" s="16" t="s">
        <v>23</v>
      </c>
      <c r="B110" s="16" t="s">
        <v>92</v>
      </c>
      <c r="C110" s="8">
        <v>5.3392200000000001</v>
      </c>
      <c r="D110" s="8">
        <v>6.8921342999999995</v>
      </c>
      <c r="E110" s="8">
        <v>9.170579</v>
      </c>
      <c r="F110" s="8">
        <v>12.505171000000001</v>
      </c>
      <c r="G110" s="8">
        <v>14.972781000000001</v>
      </c>
      <c r="H110" s="8">
        <v>17.073166000000001</v>
      </c>
      <c r="I110" s="8">
        <v>19.164178</v>
      </c>
      <c r="J110" s="8">
        <v>21.194236</v>
      </c>
      <c r="K110" s="8">
        <v>23.365069999999999</v>
      </c>
      <c r="L110" s="8">
        <v>25.461076000000002</v>
      </c>
      <c r="M110" s="8">
        <v>27.510752</v>
      </c>
      <c r="N110" s="8">
        <v>29.170299</v>
      </c>
      <c r="O110" s="8">
        <v>31.598723000000003</v>
      </c>
      <c r="P110" s="8">
        <v>33.817929999999997</v>
      </c>
      <c r="Q110" s="8">
        <v>35.547890000000002</v>
      </c>
      <c r="R110" s="8">
        <v>37.479315999999997</v>
      </c>
      <c r="S110" s="8">
        <v>39.099086</v>
      </c>
      <c r="T110" s="8">
        <v>40.487180000000002</v>
      </c>
      <c r="U110" s="8">
        <v>41.756953000000003</v>
      </c>
      <c r="V110" s="8">
        <v>42.510359999999999</v>
      </c>
      <c r="W110" s="8">
        <v>42.474055</v>
      </c>
      <c r="X110" s="8">
        <v>43.214714999999998</v>
      </c>
      <c r="Y110" s="8">
        <v>42.998800000000003</v>
      </c>
      <c r="Z110" s="8">
        <v>43.011660000000006</v>
      </c>
      <c r="AA110" s="8">
        <v>41.842022999999998</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62.507293940000004</v>
      </c>
      <c r="D113" s="8">
        <v>63.150088699999991</v>
      </c>
      <c r="E113" s="8">
        <v>52.665745700000002</v>
      </c>
      <c r="F113" s="8">
        <v>48.216279159999999</v>
      </c>
      <c r="G113" s="8">
        <v>51.929326400000001</v>
      </c>
      <c r="H113" s="8">
        <v>51.517780430000002</v>
      </c>
      <c r="I113" s="8">
        <v>55.459628340000002</v>
      </c>
      <c r="J113" s="8">
        <v>55.282065799999998</v>
      </c>
      <c r="K113" s="8">
        <v>48.358207470000004</v>
      </c>
      <c r="L113" s="8">
        <v>53.841455830000001</v>
      </c>
      <c r="M113" s="8">
        <v>55.434895920000002</v>
      </c>
      <c r="N113" s="8">
        <v>52.9159139</v>
      </c>
      <c r="O113" s="8">
        <v>54.929507599999994</v>
      </c>
      <c r="P113" s="8">
        <v>58.557915620000003</v>
      </c>
      <c r="Q113" s="8">
        <v>52.992706949999999</v>
      </c>
      <c r="R113" s="8">
        <v>57.736644179999999</v>
      </c>
      <c r="S113" s="8">
        <v>59.902177100000003</v>
      </c>
      <c r="T113" s="8">
        <v>61.752237099999995</v>
      </c>
      <c r="U113" s="8">
        <v>66.093034150000008</v>
      </c>
      <c r="V113" s="8">
        <v>73.46207234000002</v>
      </c>
      <c r="W113" s="8">
        <v>70.414517529999998</v>
      </c>
      <c r="X113" s="8">
        <v>72.596373339999985</v>
      </c>
      <c r="Y113" s="8">
        <v>76.476599500000006</v>
      </c>
      <c r="Z113" s="8">
        <v>73.545177999999993</v>
      </c>
      <c r="AA113" s="8">
        <v>80.235432000000003</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6.6665137000000003</v>
      </c>
      <c r="D115" s="8">
        <v>9.0830070000000003</v>
      </c>
      <c r="E115" s="8">
        <v>10.221862</v>
      </c>
      <c r="F115" s="8">
        <v>13.725344999999999</v>
      </c>
      <c r="G115" s="8">
        <v>16.716822000000001</v>
      </c>
      <c r="H115" s="8">
        <v>18.591043000000003</v>
      </c>
      <c r="I115" s="8">
        <v>21.167244</v>
      </c>
      <c r="J115" s="8">
        <v>23.064687999999997</v>
      </c>
      <c r="K115" s="8">
        <v>20.370290000000001</v>
      </c>
      <c r="L115" s="8">
        <v>22.734977000000001</v>
      </c>
      <c r="M115" s="8">
        <v>23.311544999999999</v>
      </c>
      <c r="N115" s="8">
        <v>22.469927999999999</v>
      </c>
      <c r="O115" s="8">
        <v>23.310200000000002</v>
      </c>
      <c r="P115" s="8">
        <v>24.966441</v>
      </c>
      <c r="Q115" s="8">
        <v>22.495245999999998</v>
      </c>
      <c r="R115" s="8">
        <v>25.227207</v>
      </c>
      <c r="S115" s="8">
        <v>26.240025000000003</v>
      </c>
      <c r="T115" s="8">
        <v>26.822513999999998</v>
      </c>
      <c r="U115" s="8">
        <v>28.232758</v>
      </c>
      <c r="V115" s="8">
        <v>30.722228999999999</v>
      </c>
      <c r="W115" s="8">
        <v>29.126701000000001</v>
      </c>
      <c r="X115" s="8">
        <v>29.591425999999998</v>
      </c>
      <c r="Y115" s="8">
        <v>30.700738000000001</v>
      </c>
      <c r="Z115" s="8">
        <v>29.278541000000001</v>
      </c>
      <c r="AA115" s="8">
        <v>32.006078000000002</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19.369865989999997</v>
      </c>
      <c r="D118" s="8">
        <v>18.082390319999998</v>
      </c>
      <c r="E118" s="8">
        <v>16.247956540000001</v>
      </c>
      <c r="F118" s="8">
        <v>14.725872255999999</v>
      </c>
      <c r="G118" s="8">
        <v>14.54488156</v>
      </c>
      <c r="H118" s="8">
        <v>14.50399668</v>
      </c>
      <c r="I118" s="8">
        <v>14.86114888</v>
      </c>
      <c r="J118" s="8">
        <v>15.27898326</v>
      </c>
      <c r="K118" s="8">
        <v>14.035301089000003</v>
      </c>
      <c r="L118" s="8">
        <v>15.222307095</v>
      </c>
      <c r="M118" s="8">
        <v>16.410650708999999</v>
      </c>
      <c r="N118" s="8">
        <v>17.165631545</v>
      </c>
      <c r="O118" s="8">
        <v>18.213462218999997</v>
      </c>
      <c r="P118" s="8">
        <v>19.013907005</v>
      </c>
      <c r="Q118" s="8">
        <v>19.114424342</v>
      </c>
      <c r="R118" s="8">
        <v>20.881847425</v>
      </c>
      <c r="S118" s="8">
        <v>21.976475607000001</v>
      </c>
      <c r="T118" s="8">
        <v>19.773650710000002</v>
      </c>
      <c r="U118" s="8">
        <v>21.103482120000002</v>
      </c>
      <c r="V118" s="8">
        <v>22.750461769999998</v>
      </c>
      <c r="W118" s="8">
        <v>23.256627900000002</v>
      </c>
      <c r="X118" s="8">
        <v>24.31236303</v>
      </c>
      <c r="Y118" s="8">
        <v>23.80061546</v>
      </c>
      <c r="Z118" s="8">
        <v>23.52291735</v>
      </c>
      <c r="AA118" s="8">
        <v>23.720911600000004</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9.5442319999999992</v>
      </c>
      <c r="D120" s="8">
        <v>10.850138999999999</v>
      </c>
      <c r="E120" s="8">
        <v>11.512585</v>
      </c>
      <c r="F120" s="8">
        <v>10.859984000000001</v>
      </c>
      <c r="G120" s="8">
        <v>11.739145500000001</v>
      </c>
      <c r="H120" s="8">
        <v>12.507520000000001</v>
      </c>
      <c r="I120" s="8">
        <v>13.450790999999999</v>
      </c>
      <c r="J120" s="8">
        <v>14.2188955</v>
      </c>
      <c r="K120" s="8">
        <v>14.147761000000001</v>
      </c>
      <c r="L120" s="8">
        <v>14.863757</v>
      </c>
      <c r="M120" s="8">
        <v>15.484518</v>
      </c>
      <c r="N120" s="8">
        <v>15.771216000000001</v>
      </c>
      <c r="O120" s="8">
        <v>16.534247999999998</v>
      </c>
      <c r="P120" s="8">
        <v>16.906603999999998</v>
      </c>
      <c r="Q120" s="8">
        <v>16.540315999999997</v>
      </c>
      <c r="R120" s="8">
        <v>17.578008000000001</v>
      </c>
      <c r="S120" s="8">
        <v>18.032678000000001</v>
      </c>
      <c r="T120" s="8">
        <v>17.90597</v>
      </c>
      <c r="U120" s="8">
        <v>18.398923999999997</v>
      </c>
      <c r="V120" s="8">
        <v>18.873671999999999</v>
      </c>
      <c r="W120" s="8">
        <v>18.596186000000003</v>
      </c>
      <c r="X120" s="8">
        <v>18.571245999999999</v>
      </c>
      <c r="Y120" s="8">
        <v>18.024208999999999</v>
      </c>
      <c r="Z120" s="8">
        <v>17.135828</v>
      </c>
      <c r="AA120" s="8">
        <v>16.9163</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0</v>
      </c>
      <c r="D123" s="8">
        <v>0</v>
      </c>
      <c r="E123" s="8">
        <v>0</v>
      </c>
      <c r="F123" s="8">
        <v>0</v>
      </c>
      <c r="G123" s="8">
        <v>6.7638340000000005E-2</v>
      </c>
      <c r="H123" s="8">
        <v>0.15923074000000001</v>
      </c>
      <c r="I123" s="8">
        <v>0.23648758</v>
      </c>
      <c r="J123" s="8">
        <v>0.34088747999999996</v>
      </c>
      <c r="K123" s="8">
        <v>0.47237743999999998</v>
      </c>
      <c r="L123" s="8">
        <v>0.78824914999999995</v>
      </c>
      <c r="M123" s="8">
        <v>1.0807251000000002</v>
      </c>
      <c r="N123" s="8">
        <v>1.1864448000000001</v>
      </c>
      <c r="O123" s="8">
        <v>1.4851738000000001</v>
      </c>
      <c r="P123" s="8">
        <v>1.8664837999999999</v>
      </c>
      <c r="Q123" s="8">
        <v>2.2321435999999997</v>
      </c>
      <c r="R123" s="8">
        <v>2.4804713999999999</v>
      </c>
      <c r="S123" s="8">
        <v>2.7721945999999997</v>
      </c>
      <c r="T123" s="8">
        <v>2.8576453000000002</v>
      </c>
      <c r="U123" s="8">
        <v>3.433246</v>
      </c>
      <c r="V123" s="8">
        <v>3.5234711999999999</v>
      </c>
      <c r="W123" s="8">
        <v>3.285758</v>
      </c>
      <c r="X123" s="8">
        <v>3.5178071000000002</v>
      </c>
      <c r="Y123" s="8">
        <v>3.6304814000000003</v>
      </c>
      <c r="Z123" s="8">
        <v>4.1955460000000002</v>
      </c>
      <c r="AA123" s="8">
        <v>4.1681464999999998</v>
      </c>
    </row>
    <row r="124" spans="1:27">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92</v>
      </c>
      <c r="C125" s="8">
        <v>0.19057644999999998</v>
      </c>
      <c r="D125" s="8">
        <v>0.32516043</v>
      </c>
      <c r="E125" s="8">
        <v>0.40385899999999997</v>
      </c>
      <c r="F125" s="8">
        <v>0.58069289999999996</v>
      </c>
      <c r="G125" s="8">
        <v>0.72525019999999996</v>
      </c>
      <c r="H125" s="8">
        <v>0.89011846999999999</v>
      </c>
      <c r="I125" s="8">
        <v>0.83486839999999995</v>
      </c>
      <c r="J125" s="8">
        <v>0.95420500000000008</v>
      </c>
      <c r="K125" s="8">
        <v>0.98321966999999999</v>
      </c>
      <c r="L125" s="8">
        <v>1.2235872999999999</v>
      </c>
      <c r="M125" s="8">
        <v>1.3720962999999999</v>
      </c>
      <c r="N125" s="8">
        <v>1.2898588</v>
      </c>
      <c r="O125" s="8">
        <v>1.4119862000000001</v>
      </c>
      <c r="P125" s="8">
        <v>1.6173723</v>
      </c>
      <c r="Q125" s="8">
        <v>1.7754657999999999</v>
      </c>
      <c r="R125" s="8">
        <v>1.8182973999999998</v>
      </c>
      <c r="S125" s="8">
        <v>1.9289639000000001</v>
      </c>
      <c r="T125" s="8">
        <v>1.8290580000000001</v>
      </c>
      <c r="U125" s="8">
        <v>2.0848629999999999</v>
      </c>
      <c r="V125" s="8">
        <v>2.0911042000000002</v>
      </c>
      <c r="W125" s="8">
        <v>1.842649</v>
      </c>
      <c r="X125" s="8">
        <v>1.8549183</v>
      </c>
      <c r="Y125" s="8">
        <v>1.8502095999999999</v>
      </c>
      <c r="Z125" s="8">
        <v>2.0607847000000001</v>
      </c>
      <c r="AA125" s="8">
        <v>1.9705288000000001</v>
      </c>
    </row>
    <row r="127" spans="1:27" collapsed="1"/>
  </sheetData>
  <sheetProtection algorithmName="SHA-512" hashValue="y4jnjNtznyJRw7X6nW3eGUwuTMRBB2jf7VNY4XaYvaYnZ1R7KgK3uD+Ye5DgDR5lCrfkWbX/hx65wz5dIhjYAg==" saltValue="PWApK83Xa5eQPRKUDJ9e/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73" t="s">
        <v>204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45" customHeight="1">
      <c r="A2" s="19" t="s">
        <v>18</v>
      </c>
      <c r="B2" s="81" t="s">
        <v>270</v>
      </c>
      <c r="C2" s="81"/>
      <c r="D2" s="81"/>
      <c r="E2" s="81"/>
      <c r="F2" s="81"/>
      <c r="G2" s="81"/>
      <c r="H2" s="81"/>
      <c r="I2" s="81"/>
      <c r="J2" s="81"/>
      <c r="K2" s="81"/>
      <c r="L2" s="81"/>
      <c r="M2" s="81"/>
      <c r="N2" s="81"/>
      <c r="O2" s="81"/>
      <c r="P2" s="81"/>
      <c r="Q2" s="81"/>
      <c r="R2" s="81"/>
      <c r="S2" s="81"/>
      <c r="T2" s="81"/>
      <c r="U2" s="81"/>
      <c r="V2" s="81"/>
      <c r="W2" s="19"/>
      <c r="X2" s="19"/>
      <c r="Y2" s="19"/>
      <c r="Z2" s="19"/>
      <c r="AA2" s="19"/>
    </row>
    <row r="3" spans="1:27">
      <c r="A3" s="19"/>
      <c r="B3" s="81"/>
      <c r="C3" s="81"/>
      <c r="D3" s="81"/>
      <c r="E3" s="81"/>
      <c r="F3" s="81"/>
      <c r="G3" s="81"/>
      <c r="H3" s="81"/>
      <c r="I3" s="81"/>
      <c r="J3" s="81"/>
      <c r="K3" s="81"/>
      <c r="L3" s="81"/>
      <c r="M3" s="81"/>
      <c r="N3" s="81"/>
      <c r="O3" s="81"/>
      <c r="P3" s="81"/>
      <c r="Q3" s="81"/>
      <c r="R3" s="81"/>
      <c r="S3" s="81"/>
      <c r="T3" s="81"/>
      <c r="U3" s="81"/>
      <c r="V3" s="81"/>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-51036.90747648367</v>
      </c>
      <c r="F6" s="8">
        <v>-424151.62787182746</v>
      </c>
      <c r="G6" s="8">
        <v>-396403.3904240093</v>
      </c>
      <c r="H6" s="8">
        <v>-342893.22320658679</v>
      </c>
      <c r="I6" s="8">
        <v>-319555.76101070421</v>
      </c>
      <c r="J6" s="8">
        <v>-176802.49800410282</v>
      </c>
      <c r="K6" s="8">
        <v>-170311.05828131255</v>
      </c>
      <c r="L6" s="8">
        <v>-111027.08280743757</v>
      </c>
      <c r="M6" s="8">
        <v>-83170.497789432527</v>
      </c>
      <c r="N6" s="8">
        <v>-46561.160527506057</v>
      </c>
      <c r="O6" s="8">
        <v>-77278.037364243573</v>
      </c>
      <c r="P6" s="8">
        <v>-72413.622744216162</v>
      </c>
      <c r="Q6" s="8">
        <v>-69721.918497541978</v>
      </c>
      <c r="R6" s="8">
        <v>-65160.671772195958</v>
      </c>
      <c r="S6" s="8">
        <v>-60897.822098011638</v>
      </c>
      <c r="T6" s="8">
        <v>-50456.452460988861</v>
      </c>
      <c r="U6" s="8">
        <v>-40864.071190004935</v>
      </c>
      <c r="V6" s="8">
        <v>-32435.306989739904</v>
      </c>
      <c r="W6" s="8">
        <v>-24934.479270071137</v>
      </c>
      <c r="X6" s="8">
        <v>-23364.930617884449</v>
      </c>
      <c r="Y6" s="8">
        <v>-21774.70325816852</v>
      </c>
      <c r="Z6" s="8">
        <v>-20350.189955237092</v>
      </c>
      <c r="AA6" s="8">
        <v>-19018.869111746768</v>
      </c>
    </row>
    <row r="7" spans="1:27">
      <c r="A7" s="16" t="s">
        <v>16</v>
      </c>
      <c r="B7" s="16" t="s">
        <v>11</v>
      </c>
      <c r="C7" s="8">
        <v>0</v>
      </c>
      <c r="D7" s="8">
        <v>-77273.5472782039</v>
      </c>
      <c r="E7" s="8">
        <v>-72014.314112062712</v>
      </c>
      <c r="F7" s="8">
        <v>-339664.49973365822</v>
      </c>
      <c r="G7" s="8">
        <v>-383082.36756268475</v>
      </c>
      <c r="H7" s="8">
        <v>-358968.52813501074</v>
      </c>
      <c r="I7" s="8">
        <v>-334536.97368047677</v>
      </c>
      <c r="J7" s="8">
        <v>-312651.37718439184</v>
      </c>
      <c r="K7" s="8">
        <v>-292197.55036625586</v>
      </c>
      <c r="L7" s="8">
        <v>-93829.645622624303</v>
      </c>
      <c r="M7" s="8">
        <v>-87443.560482282002</v>
      </c>
      <c r="N7" s="8">
        <v>-81722.953698996804</v>
      </c>
      <c r="O7" s="8">
        <v>-76376.592643867407</v>
      </c>
      <c r="P7" s="8">
        <v>-71568.921194687689</v>
      </c>
      <c r="Q7" s="8">
        <v>-66697.909323989894</v>
      </c>
      <c r="R7" s="8">
        <v>-62334.494677955903</v>
      </c>
      <c r="S7" s="8">
        <v>-58256.537091040504</v>
      </c>
      <c r="T7" s="8">
        <v>-54589.467372355401</v>
      </c>
      <c r="U7" s="8">
        <v>-50874.0844342442</v>
      </c>
      <c r="V7" s="8">
        <v>-47545.873405802995</v>
      </c>
      <c r="W7" s="8">
        <v>-44435.395693981605</v>
      </c>
      <c r="X7" s="8">
        <v>0</v>
      </c>
      <c r="Y7" s="8">
        <v>0</v>
      </c>
      <c r="Z7" s="8">
        <v>0</v>
      </c>
      <c r="AA7" s="8">
        <v>0</v>
      </c>
    </row>
    <row r="8" spans="1:27">
      <c r="A8" s="16" t="s">
        <v>16</v>
      </c>
      <c r="B8" s="16" t="s">
        <v>7</v>
      </c>
      <c r="C8" s="8">
        <v>1.3279426515268371E-4</v>
      </c>
      <c r="D8" s="8">
        <v>1.4434009587140721E-4</v>
      </c>
      <c r="E8" s="8">
        <v>1.558486537101842E-4</v>
      </c>
      <c r="F8" s="8">
        <v>1.4565294735212719E-4</v>
      </c>
      <c r="G8" s="8">
        <v>2.4715252203962989E-4</v>
      </c>
      <c r="H8" s="8">
        <v>2.3716496789271421E-4</v>
      </c>
      <c r="I8" s="8">
        <v>3.8300429502644278E-4</v>
      </c>
      <c r="J8" s="8">
        <v>3.6230787783913187E-4</v>
      </c>
      <c r="K8" s="8">
        <v>3.3860549321328902E-4</v>
      </c>
      <c r="L8" s="8">
        <v>3.1729131951287756E-4</v>
      </c>
      <c r="M8" s="8">
        <v>2.9668321425509983E-4</v>
      </c>
      <c r="N8" s="8">
        <v>4.0038011147876295E-4</v>
      </c>
      <c r="O8" s="8">
        <v>3.7525428406463612E-4</v>
      </c>
      <c r="P8" s="8">
        <v>3.5235038553213858E-4</v>
      </c>
      <c r="Q8" s="8">
        <v>3.2961383742235046E-4</v>
      </c>
      <c r="R8" s="8">
        <v>3.0912574089650749E-4</v>
      </c>
      <c r="S8" s="8">
        <v>2.8983686594908893E-4</v>
      </c>
      <c r="T8" s="8">
        <v>2.7211460685483104E-4</v>
      </c>
      <c r="U8" s="8">
        <v>2.5473414903378895E-4</v>
      </c>
      <c r="V8" s="8">
        <v>2.3910879673353177E-4</v>
      </c>
      <c r="W8" s="8">
        <v>2.8599571056832124E-4</v>
      </c>
      <c r="X8" s="8">
        <v>2.6904586645080236E-4</v>
      </c>
      <c r="Y8" s="8">
        <v>2.770889004521248E-4</v>
      </c>
      <c r="Z8" s="8">
        <v>2.6002663843427269E-4</v>
      </c>
      <c r="AA8" s="8">
        <v>4.4259486357650489E-4</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4.6056394121780583E-4</v>
      </c>
      <c r="D10" s="8">
        <v>4.6551929455705617E-4</v>
      </c>
      <c r="E10" s="8">
        <v>5.2582687645000444E-4</v>
      </c>
      <c r="F10" s="8">
        <v>5.3340934238077238E-4</v>
      </c>
      <c r="G10" s="8">
        <v>5.234160682132306E-4</v>
      </c>
      <c r="H10" s="8">
        <v>5.0395488067850108E-4</v>
      </c>
      <c r="I10" s="8">
        <v>6.6453948920815295E-4</v>
      </c>
      <c r="J10" s="8">
        <v>6.277887105959445E-4</v>
      </c>
      <c r="K10" s="8">
        <v>5.9166635146684014E-4</v>
      </c>
      <c r="L10" s="8">
        <v>491.81157817535876</v>
      </c>
      <c r="M10" s="8">
        <v>458.3386743052053</v>
      </c>
      <c r="N10" s="8">
        <v>11629.457431080084</v>
      </c>
      <c r="O10" s="8">
        <v>10868.651807285625</v>
      </c>
      <c r="P10" s="8">
        <v>11866.995463483307</v>
      </c>
      <c r="Q10" s="8">
        <v>11059.322585913478</v>
      </c>
      <c r="R10" s="8">
        <v>14932.782670491799</v>
      </c>
      <c r="S10" s="8">
        <v>13955.871655423261</v>
      </c>
      <c r="T10" s="8">
        <v>20687.253748579838</v>
      </c>
      <c r="U10" s="8">
        <v>21239.707129216204</v>
      </c>
      <c r="V10" s="8">
        <v>19850.193579355044</v>
      </c>
      <c r="W10" s="8">
        <v>21949.089852744073</v>
      </c>
      <c r="X10" s="8">
        <v>20567.462203528343</v>
      </c>
      <c r="Y10" s="8">
        <v>22326.31058972179</v>
      </c>
      <c r="Z10" s="8">
        <v>20865.7108319986</v>
      </c>
      <c r="AA10" s="8">
        <v>24362.153227193248</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19927.778148506935</v>
      </c>
      <c r="D13" s="8">
        <v>52690.088515294425</v>
      </c>
      <c r="E13" s="8">
        <v>169414.09230692472</v>
      </c>
      <c r="F13" s="8">
        <v>605666.62576663832</v>
      </c>
      <c r="G13" s="8">
        <v>568589.23494018672</v>
      </c>
      <c r="H13" s="8">
        <v>535183.71087123512</v>
      </c>
      <c r="I13" s="8">
        <v>568724.90778382251</v>
      </c>
      <c r="J13" s="8">
        <v>596812.50167380366</v>
      </c>
      <c r="K13" s="8">
        <v>653844.21356527531</v>
      </c>
      <c r="L13" s="8">
        <v>695347.3812345051</v>
      </c>
      <c r="M13" s="8">
        <v>765362.91946181469</v>
      </c>
      <c r="N13" s="8">
        <v>851523.0936323388</v>
      </c>
      <c r="O13" s="8">
        <v>871417.11952333013</v>
      </c>
      <c r="P13" s="8">
        <v>882910.97273957194</v>
      </c>
      <c r="Q13" s="8">
        <v>823620.11669649603</v>
      </c>
      <c r="R13" s="8">
        <v>770154.77261820983</v>
      </c>
      <c r="S13" s="8">
        <v>732708.87257174391</v>
      </c>
      <c r="T13" s="8">
        <v>691756.4683657689</v>
      </c>
      <c r="U13" s="8">
        <v>647513.12853070162</v>
      </c>
      <c r="V13" s="8">
        <v>606586.04505313677</v>
      </c>
      <c r="W13" s="8">
        <v>584108.58825781581</v>
      </c>
      <c r="X13" s="8">
        <v>551834.49548048386</v>
      </c>
      <c r="Y13" s="8">
        <v>514276.39958739787</v>
      </c>
      <c r="Z13" s="8">
        <v>480632.14919168933</v>
      </c>
      <c r="AA13" s="8">
        <v>449188.9243848988</v>
      </c>
    </row>
    <row r="14" spans="1:27">
      <c r="A14" s="16" t="s">
        <v>16</v>
      </c>
      <c r="B14" s="16" t="s">
        <v>8</v>
      </c>
      <c r="C14" s="8">
        <v>19464.410090008849</v>
      </c>
      <c r="D14" s="8">
        <v>24701.516739259758</v>
      </c>
      <c r="E14" s="8">
        <v>23020.32138936282</v>
      </c>
      <c r="F14" s="8">
        <v>106937.98010691692</v>
      </c>
      <c r="G14" s="8">
        <v>99942.037465886155</v>
      </c>
      <c r="H14" s="8">
        <v>93650.993806276543</v>
      </c>
      <c r="I14" s="8">
        <v>87277.067659183056</v>
      </c>
      <c r="J14" s="8">
        <v>84675.761915314011</v>
      </c>
      <c r="K14" s="8">
        <v>99618.448116415253</v>
      </c>
      <c r="L14" s="8">
        <v>93347.773394723146</v>
      </c>
      <c r="M14" s="8">
        <v>86994.483294456892</v>
      </c>
      <c r="N14" s="8">
        <v>87842.513263485191</v>
      </c>
      <c r="O14" s="8">
        <v>82095.806821061866</v>
      </c>
      <c r="P14" s="8">
        <v>76928.130916348702</v>
      </c>
      <c r="Q14" s="8">
        <v>92215.22251839767</v>
      </c>
      <c r="R14" s="8">
        <v>104956.57044382746</v>
      </c>
      <c r="S14" s="8">
        <v>119218.71452300805</v>
      </c>
      <c r="T14" s="8">
        <v>150797.10883244817</v>
      </c>
      <c r="U14" s="8">
        <v>143407.07427933533</v>
      </c>
      <c r="V14" s="8">
        <v>135789.0062580145</v>
      </c>
      <c r="W14" s="8">
        <v>157480.72922023278</v>
      </c>
      <c r="X14" s="8">
        <v>148097.1477401111</v>
      </c>
      <c r="Y14" s="8">
        <v>140297.71521599841</v>
      </c>
      <c r="Z14" s="8">
        <v>131223.22805608052</v>
      </c>
      <c r="AA14" s="8">
        <v>122638.53087381797</v>
      </c>
    </row>
    <row r="15" spans="1:27">
      <c r="A15" s="16" t="s">
        <v>16</v>
      </c>
      <c r="B15" s="16" t="s">
        <v>83</v>
      </c>
      <c r="C15" s="8">
        <v>13438.720663429836</v>
      </c>
      <c r="D15" s="8">
        <v>26495.264926689651</v>
      </c>
      <c r="E15" s="8">
        <v>43184.943064731364</v>
      </c>
      <c r="F15" s="8">
        <v>175288.52474202594</v>
      </c>
      <c r="G15" s="8">
        <v>163821.05119639766</v>
      </c>
      <c r="H15" s="8">
        <v>153509.02025774054</v>
      </c>
      <c r="I15" s="8">
        <v>143061.12955319634</v>
      </c>
      <c r="J15" s="8">
        <v>133701.99037848099</v>
      </c>
      <c r="K15" s="8">
        <v>155972.32709531722</v>
      </c>
      <c r="L15" s="8">
        <v>146154.34952385933</v>
      </c>
      <c r="M15" s="8">
        <v>136207.02091993397</v>
      </c>
      <c r="N15" s="8">
        <v>133155.67703330159</v>
      </c>
      <c r="O15" s="8">
        <v>124444.55809361899</v>
      </c>
      <c r="P15" s="8">
        <v>133970.14729554363</v>
      </c>
      <c r="Q15" s="8">
        <v>124852.08082898566</v>
      </c>
      <c r="R15" s="8">
        <v>168252.46828172103</v>
      </c>
      <c r="S15" s="8">
        <v>157245.2975257026</v>
      </c>
      <c r="T15" s="8">
        <v>152162.47944027849</v>
      </c>
      <c r="U15" s="8">
        <v>147697.31321730773</v>
      </c>
      <c r="V15" s="8">
        <v>138034.87242271742</v>
      </c>
      <c r="W15" s="8">
        <v>142785.73375601671</v>
      </c>
      <c r="X15" s="8">
        <v>133797.81173366838</v>
      </c>
      <c r="Y15" s="8">
        <v>137793.20568872281</v>
      </c>
      <c r="Z15" s="8">
        <v>132482.44200376442</v>
      </c>
      <c r="AA15" s="8">
        <v>125756.42558773617</v>
      </c>
    </row>
    <row r="16" spans="1:27">
      <c r="A16" s="16" t="s">
        <v>16</v>
      </c>
      <c r="B16" s="16" t="s">
        <v>191</v>
      </c>
      <c r="C16" s="8">
        <v>0</v>
      </c>
      <c r="D16" s="8">
        <v>0</v>
      </c>
      <c r="E16" s="8">
        <v>9.8423194272680651E-3</v>
      </c>
      <c r="F16" s="8">
        <v>1.765533204671035E-2</v>
      </c>
      <c r="G16" s="8">
        <v>1.7102704084648028E-2</v>
      </c>
      <c r="H16" s="8">
        <v>1.6185154575981884E-2</v>
      </c>
      <c r="I16" s="8">
        <v>1.5849122426914448E-2</v>
      </c>
      <c r="J16" s="8">
        <v>1.5104675280954518E-2</v>
      </c>
      <c r="K16" s="8">
        <v>1.5701073684172111E-2</v>
      </c>
      <c r="L16" s="8">
        <v>1.5724343030470926E-2</v>
      </c>
      <c r="M16" s="8">
        <v>1.4990657835538745E-2</v>
      </c>
      <c r="N16" s="8">
        <v>2.0181086388435625E-2</v>
      </c>
      <c r="O16" s="8">
        <v>1.9044009349819223E-2</v>
      </c>
      <c r="P16" s="8">
        <v>1.867572340878252E-2</v>
      </c>
      <c r="Q16" s="8">
        <v>1.7568811937131772E-2</v>
      </c>
      <c r="R16" s="8">
        <v>1.7895630720902767E-2</v>
      </c>
      <c r="S16" s="8">
        <v>1.6875227799991174E-2</v>
      </c>
      <c r="T16" s="8">
        <v>1.8244964705365858E-2</v>
      </c>
      <c r="U16" s="8">
        <v>1.91942013993903E-2</v>
      </c>
      <c r="V16" s="8">
        <v>1.8208361520701155E-2</v>
      </c>
      <c r="W16" s="8">
        <v>2.0201151053679596E-2</v>
      </c>
      <c r="X16" s="8">
        <v>1.9135084515167895E-2</v>
      </c>
      <c r="Y16" s="8">
        <v>1.8878933178097121E-2</v>
      </c>
      <c r="Z16" s="8">
        <v>1.8189237382681273E-2</v>
      </c>
      <c r="AA16" s="8">
        <v>1.7665567229285809E-2</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52830.909495303829</v>
      </c>
      <c r="D18" s="68">
        <v>26613.323512899322</v>
      </c>
      <c r="E18" s="68">
        <v>112568.1456964675</v>
      </c>
      <c r="F18" s="68">
        <v>124077.02134448971</v>
      </c>
      <c r="G18" s="68">
        <v>52866.583489049131</v>
      </c>
      <c r="H18" s="68">
        <v>80481.990519929095</v>
      </c>
      <c r="I18" s="68">
        <v>144970.38720168718</v>
      </c>
      <c r="J18" s="68">
        <v>325736.39487387583</v>
      </c>
      <c r="K18" s="68">
        <v>446926.3967607849</v>
      </c>
      <c r="L18" s="68">
        <v>730484.60334283544</v>
      </c>
      <c r="M18" s="68">
        <v>818408.71936613717</v>
      </c>
      <c r="N18" s="68">
        <v>955866.64771516924</v>
      </c>
      <c r="O18" s="68">
        <v>935171.52565644926</v>
      </c>
      <c r="P18" s="68">
        <v>961693.72150411748</v>
      </c>
      <c r="Q18" s="68">
        <v>915326.93270668678</v>
      </c>
      <c r="R18" s="68">
        <v>930801.44576885458</v>
      </c>
      <c r="S18" s="68">
        <v>903974.41425189038</v>
      </c>
      <c r="T18" s="68">
        <v>910357.40907081042</v>
      </c>
      <c r="U18" s="68">
        <v>868119.0869812473</v>
      </c>
      <c r="V18" s="68">
        <v>820278.95536515105</v>
      </c>
      <c r="W18" s="68">
        <v>836954.28660990344</v>
      </c>
      <c r="X18" s="68">
        <v>830932.00594403758</v>
      </c>
      <c r="Y18" s="68">
        <v>792918.94697969442</v>
      </c>
      <c r="Z18" s="68">
        <v>744853.35857755982</v>
      </c>
      <c r="AA18" s="68">
        <v>702927.1830700615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-26948.589741928077</v>
      </c>
      <c r="F21" s="8">
        <v>-159747.1484410202</v>
      </c>
      <c r="G21" s="8">
        <v>-149296.40037058512</v>
      </c>
      <c r="H21" s="8">
        <v>-139898.65144410718</v>
      </c>
      <c r="I21" s="8">
        <v>-130377.08826242608</v>
      </c>
      <c r="J21" s="8">
        <v>-1.5775947645100885E-4</v>
      </c>
      <c r="K21" s="8">
        <v>-2.2341669804185039E-4</v>
      </c>
      <c r="L21" s="8">
        <v>-3714.7117561364166</v>
      </c>
      <c r="M21" s="8">
        <v>-3461.8868552336612</v>
      </c>
      <c r="N21" s="8">
        <v>-3235.4082750181578</v>
      </c>
      <c r="O21" s="8">
        <v>-29826.729093825699</v>
      </c>
      <c r="P21" s="8">
        <v>-27949.228292560099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3.9110507882833801E-5</v>
      </c>
      <c r="D23" s="8">
        <v>4.1901233393568406E-5</v>
      </c>
      <c r="E23" s="8">
        <v>4.8377882853121204E-5</v>
      </c>
      <c r="F23" s="8">
        <v>4.52129746164922E-5</v>
      </c>
      <c r="G23" s="8">
        <v>7.9975651050808607E-5</v>
      </c>
      <c r="H23" s="8">
        <v>7.6838844011210204E-5</v>
      </c>
      <c r="I23" s="8">
        <v>1.2434533307158801E-4</v>
      </c>
      <c r="J23" s="8">
        <v>1.1621059162332199E-4</v>
      </c>
      <c r="K23" s="8">
        <v>1.0860802952425599E-4</v>
      </c>
      <c r="L23" s="8">
        <v>1.01771488319411E-4</v>
      </c>
      <c r="M23" s="8">
        <v>9.4844876474878598E-5</v>
      </c>
      <c r="N23" s="8">
        <v>1.0647786436241601E-4</v>
      </c>
      <c r="O23" s="8">
        <v>9.9512022740896506E-5</v>
      </c>
      <c r="P23" s="8">
        <v>9.3248047169056894E-5</v>
      </c>
      <c r="Q23" s="8">
        <v>8.6901544443522899E-5</v>
      </c>
      <c r="R23" s="8">
        <v>8.121639665356869E-5</v>
      </c>
      <c r="S23" s="8">
        <v>7.5903174421446506E-5</v>
      </c>
      <c r="T23" s="8">
        <v>7.1125303192369209E-5</v>
      </c>
      <c r="U23" s="8">
        <v>6.6284484062436894E-5</v>
      </c>
      <c r="V23" s="8">
        <v>6.1948115928948499E-5</v>
      </c>
      <c r="W23" s="8">
        <v>6.4642291148106203E-5</v>
      </c>
      <c r="X23" s="8">
        <v>6.0573257864421599E-5</v>
      </c>
      <c r="Y23" s="8">
        <v>5.6791047603027096E-5</v>
      </c>
      <c r="Z23" s="8">
        <v>5.3075745408606804E-5</v>
      </c>
      <c r="AA23" s="8">
        <v>1.0495766684985199E-4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9.6520526987895898E-5</v>
      </c>
      <c r="D25" s="8">
        <v>1.0586713044542149E-4</v>
      </c>
      <c r="E25" s="8">
        <v>1.1122805607961969E-4</v>
      </c>
      <c r="F25" s="8">
        <v>1.3034469957930262E-4</v>
      </c>
      <c r="G25" s="8">
        <v>1.2181747620840941E-4</v>
      </c>
      <c r="H25" s="8">
        <v>1.1585887819546401E-4</v>
      </c>
      <c r="I25" s="8">
        <v>1.781783458369599E-4</v>
      </c>
      <c r="J25" s="8">
        <v>1.665218184928341E-4</v>
      </c>
      <c r="K25" s="8">
        <v>1.5562786770696591E-4</v>
      </c>
      <c r="L25" s="8">
        <v>1.4583157239748178E-4</v>
      </c>
      <c r="M25" s="8">
        <v>1.359062120302928E-4</v>
      </c>
      <c r="N25" s="8">
        <v>5977.0783084798131</v>
      </c>
      <c r="O25" s="8">
        <v>5586.0544923505049</v>
      </c>
      <c r="P25" s="8">
        <v>6216.9344049877218</v>
      </c>
      <c r="Q25" s="8">
        <v>5793.8071401969883</v>
      </c>
      <c r="R25" s="8">
        <v>5414.7730267133256</v>
      </c>
      <c r="S25" s="8">
        <v>5060.5355375749232</v>
      </c>
      <c r="T25" s="8">
        <v>11275.448712478257</v>
      </c>
      <c r="U25" s="8">
        <v>12468.472990310978</v>
      </c>
      <c r="V25" s="8">
        <v>11652.778492372159</v>
      </c>
      <c r="W25" s="8">
        <v>10890.447187785614</v>
      </c>
      <c r="X25" s="8">
        <v>10204.927053918764</v>
      </c>
      <c r="Y25" s="8">
        <v>9510.3752877020979</v>
      </c>
      <c r="Z25" s="8">
        <v>8888.2012009843038</v>
      </c>
      <c r="AA25" s="8">
        <v>9789.8053036683777</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12024.981234849758</v>
      </c>
      <c r="D28" s="8">
        <v>37879.413084710846</v>
      </c>
      <c r="E28" s="8">
        <v>75600.331046221792</v>
      </c>
      <c r="F28" s="8">
        <v>116881.68966638873</v>
      </c>
      <c r="G28" s="8">
        <v>109235.22395685426</v>
      </c>
      <c r="H28" s="8">
        <v>102359.20279274066</v>
      </c>
      <c r="I28" s="8">
        <v>95392.590940887865</v>
      </c>
      <c r="J28" s="8">
        <v>89151.95424304434</v>
      </c>
      <c r="K28" s="8">
        <v>83319.583381507735</v>
      </c>
      <c r="L28" s="8">
        <v>78074.872052895807</v>
      </c>
      <c r="M28" s="8">
        <v>110938.5164956369</v>
      </c>
      <c r="N28" s="8">
        <v>136213.7150900471</v>
      </c>
      <c r="O28" s="8">
        <v>127425.36085446847</v>
      </c>
      <c r="P28" s="8">
        <v>119561.58196090671</v>
      </c>
      <c r="Q28" s="8">
        <v>112224.6160020653</v>
      </c>
      <c r="R28" s="8">
        <v>104882.81892441546</v>
      </c>
      <c r="S28" s="8">
        <v>98021.326231583997</v>
      </c>
      <c r="T28" s="8">
        <v>91851.185428988043</v>
      </c>
      <c r="U28" s="8">
        <v>85599.755043964731</v>
      </c>
      <c r="V28" s="8">
        <v>80713.39318604568</v>
      </c>
      <c r="W28" s="8">
        <v>76024.83125572656</v>
      </c>
      <c r="X28" s="8">
        <v>71239.302171314615</v>
      </c>
      <c r="Y28" s="8">
        <v>66390.724547500169</v>
      </c>
      <c r="Z28" s="8">
        <v>62047.406192915485</v>
      </c>
      <c r="AA28" s="8">
        <v>57988.230070685691</v>
      </c>
    </row>
    <row r="29" spans="1:27">
      <c r="A29" s="16" t="s">
        <v>22</v>
      </c>
      <c r="B29" s="16" t="s">
        <v>8</v>
      </c>
      <c r="C29" s="8">
        <v>19464.408838171996</v>
      </c>
      <c r="D29" s="8">
        <v>24701.515322823605</v>
      </c>
      <c r="E29" s="8">
        <v>23020.319425638892</v>
      </c>
      <c r="F29" s="8">
        <v>28874.731008800529</v>
      </c>
      <c r="G29" s="8">
        <v>26985.729907250607</v>
      </c>
      <c r="H29" s="8">
        <v>25287.061261277944</v>
      </c>
      <c r="I29" s="8">
        <v>23566.012852355347</v>
      </c>
      <c r="J29" s="8">
        <v>22024.311070833264</v>
      </c>
      <c r="K29" s="8">
        <v>20583.468284765324</v>
      </c>
      <c r="L29" s="8">
        <v>19287.802304231343</v>
      </c>
      <c r="M29" s="8">
        <v>17975.066074254988</v>
      </c>
      <c r="N29" s="8">
        <v>16799.127169757317</v>
      </c>
      <c r="O29" s="8">
        <v>15700.118870747894</v>
      </c>
      <c r="P29" s="8">
        <v>14711.844777073291</v>
      </c>
      <c r="Q29" s="8">
        <v>18110.598751784426</v>
      </c>
      <c r="R29" s="8">
        <v>23865.547425575489</v>
      </c>
      <c r="S29" s="8">
        <v>30938.806094680545</v>
      </c>
      <c r="T29" s="8">
        <v>44440.519208148005</v>
      </c>
      <c r="U29" s="8">
        <v>41415.878110418584</v>
      </c>
      <c r="V29" s="8">
        <v>38706.428141882818</v>
      </c>
      <c r="W29" s="8">
        <v>46338.981136556969</v>
      </c>
      <c r="X29" s="8">
        <v>43445.07740693399</v>
      </c>
      <c r="Y29" s="8">
        <v>40488.186513956942</v>
      </c>
      <c r="Z29" s="8">
        <v>37839.426638018638</v>
      </c>
      <c r="AA29" s="8">
        <v>35363.950119139656</v>
      </c>
    </row>
    <row r="30" spans="1:27">
      <c r="A30" s="16" t="s">
        <v>22</v>
      </c>
      <c r="B30" s="16" t="s">
        <v>83</v>
      </c>
      <c r="C30" s="8">
        <v>1.7894371945661178E-3</v>
      </c>
      <c r="D30" s="8">
        <v>13358.427265702909</v>
      </c>
      <c r="E30" s="8">
        <v>12449.246891056882</v>
      </c>
      <c r="F30" s="8">
        <v>53178.911542672176</v>
      </c>
      <c r="G30" s="8">
        <v>49699.917315757404</v>
      </c>
      <c r="H30" s="8">
        <v>46571.460477944522</v>
      </c>
      <c r="I30" s="8">
        <v>43401.786583117384</v>
      </c>
      <c r="J30" s="8">
        <v>40562.417356696453</v>
      </c>
      <c r="K30" s="8">
        <v>37908.80125795916</v>
      </c>
      <c r="L30" s="8">
        <v>35522.558914259462</v>
      </c>
      <c r="M30" s="8">
        <v>33104.878094078354</v>
      </c>
      <c r="N30" s="8">
        <v>30939.138506611955</v>
      </c>
      <c r="O30" s="8">
        <v>28915.082711994397</v>
      </c>
      <c r="P30" s="8">
        <v>30197.418712997875</v>
      </c>
      <c r="Q30" s="8">
        <v>28142.16923937001</v>
      </c>
      <c r="R30" s="8">
        <v>39886.226308224104</v>
      </c>
      <c r="S30" s="8">
        <v>37276.847016214779</v>
      </c>
      <c r="T30" s="8">
        <v>34930.384313837247</v>
      </c>
      <c r="U30" s="8">
        <v>33056.372983360496</v>
      </c>
      <c r="V30" s="8">
        <v>30893.806565415216</v>
      </c>
      <c r="W30" s="8">
        <v>28872.717994317733</v>
      </c>
      <c r="X30" s="8">
        <v>27055.269277863732</v>
      </c>
      <c r="Y30" s="8">
        <v>26168.786147003182</v>
      </c>
      <c r="Z30" s="8">
        <v>25787.95802068694</v>
      </c>
      <c r="AA30" s="8">
        <v>24100.89561443503</v>
      </c>
    </row>
    <row r="31" spans="1:27">
      <c r="A31" s="16" t="s">
        <v>22</v>
      </c>
      <c r="B31" s="16" t="s">
        <v>191</v>
      </c>
      <c r="C31" s="8">
        <v>0</v>
      </c>
      <c r="D31" s="8">
        <v>0</v>
      </c>
      <c r="E31" s="8">
        <v>2.6941988267386173E-3</v>
      </c>
      <c r="F31" s="8">
        <v>6.2033977103215926E-3</v>
      </c>
      <c r="G31" s="8">
        <v>5.7975679519568068E-3</v>
      </c>
      <c r="H31" s="8">
        <v>5.4326288920635568E-3</v>
      </c>
      <c r="I31" s="8">
        <v>5.1464182831960905E-3</v>
      </c>
      <c r="J31" s="8">
        <v>4.8097367119277331E-3</v>
      </c>
      <c r="K31" s="8">
        <v>4.4950810379328007E-3</v>
      </c>
      <c r="L31" s="8">
        <v>4.3833005196357534E-3</v>
      </c>
      <c r="M31" s="8">
        <v>4.1555575688542439E-3</v>
      </c>
      <c r="N31" s="8">
        <v>6.6549267934038845E-3</v>
      </c>
      <c r="O31" s="8">
        <v>6.2195577491124471E-3</v>
      </c>
      <c r="P31" s="8">
        <v>6.1843060403031997E-3</v>
      </c>
      <c r="Q31" s="8">
        <v>5.7633994762315288E-3</v>
      </c>
      <c r="R31" s="8">
        <v>5.8748205394332856E-3</v>
      </c>
      <c r="S31" s="8">
        <v>5.4981940355193293E-3</v>
      </c>
      <c r="T31" s="8">
        <v>6.4965147141645271E-3</v>
      </c>
      <c r="U31" s="8">
        <v>6.4319714475227809E-3</v>
      </c>
      <c r="V31" s="8">
        <v>6.0480075745753727E-3</v>
      </c>
      <c r="W31" s="8">
        <v>6.1439519695621102E-3</v>
      </c>
      <c r="X31" s="8">
        <v>5.7572091017972955E-3</v>
      </c>
      <c r="Y31" s="8">
        <v>5.5488735624217838E-3</v>
      </c>
      <c r="Z31" s="8">
        <v>5.2452951035934867E-3</v>
      </c>
      <c r="AA31" s="8">
        <v>5.0291445879202812E-3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31489.391998089985</v>
      </c>
      <c r="D33" s="68">
        <v>75939.355821005724</v>
      </c>
      <c r="E33" s="68">
        <v>84121.310474794271</v>
      </c>
      <c r="F33" s="68">
        <v>39188.190155796627</v>
      </c>
      <c r="G33" s="68">
        <v>36624.476808638225</v>
      </c>
      <c r="H33" s="68">
        <v>34319.078713182585</v>
      </c>
      <c r="I33" s="68">
        <v>31983.307562876475</v>
      </c>
      <c r="J33" s="68">
        <v>151738.68760528372</v>
      </c>
      <c r="K33" s="68">
        <v>141811.85746013245</v>
      </c>
      <c r="L33" s="68">
        <v>129170.52614615377</v>
      </c>
      <c r="M33" s="68">
        <v>158556.57819504524</v>
      </c>
      <c r="N33" s="68">
        <v>186693.65756128269</v>
      </c>
      <c r="O33" s="68">
        <v>147799.89415480531</v>
      </c>
      <c r="P33" s="68">
        <v>142738.55784095961</v>
      </c>
      <c r="Q33" s="68">
        <v>164271.19698371773</v>
      </c>
      <c r="R33" s="68">
        <v>174049.37164096534</v>
      </c>
      <c r="S33" s="68">
        <v>171297.52045415147</v>
      </c>
      <c r="T33" s="68">
        <v>182497.54423109157</v>
      </c>
      <c r="U33" s="68">
        <v>172540.48562631072</v>
      </c>
      <c r="V33" s="68">
        <v>161966.4124956716</v>
      </c>
      <c r="W33" s="68">
        <v>162126.98378298114</v>
      </c>
      <c r="X33" s="68">
        <v>151944.58172781343</v>
      </c>
      <c r="Y33" s="68">
        <v>142558.07810182701</v>
      </c>
      <c r="Z33" s="68">
        <v>134562.99735097619</v>
      </c>
      <c r="AA33" s="68">
        <v>127242.88624203102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-24088.317734555592</v>
      </c>
      <c r="F36" s="8">
        <v>-264404.47943080729</v>
      </c>
      <c r="G36" s="8">
        <v>-247106.9900534242</v>
      </c>
      <c r="H36" s="8">
        <v>-202994.57176247964</v>
      </c>
      <c r="I36" s="8">
        <v>-189178.67274827816</v>
      </c>
      <c r="J36" s="8">
        <v>-176802.49784634335</v>
      </c>
      <c r="K36" s="8">
        <v>-170311.05805789586</v>
      </c>
      <c r="L36" s="8">
        <v>-107312.37105130116</v>
      </c>
      <c r="M36" s="8">
        <v>-79708.610934198863</v>
      </c>
      <c r="N36" s="8">
        <v>-43325.752252487902</v>
      </c>
      <c r="O36" s="8">
        <v>-47451.308270417874</v>
      </c>
      <c r="P36" s="8">
        <v>-44464.394451656059</v>
      </c>
      <c r="Q36" s="8">
        <v>-69721.918497541978</v>
      </c>
      <c r="R36" s="8">
        <v>-65160.671772195958</v>
      </c>
      <c r="S36" s="8">
        <v>-60897.822098011638</v>
      </c>
      <c r="T36" s="8">
        <v>-50456.452460988861</v>
      </c>
      <c r="U36" s="8">
        <v>-40864.071190004935</v>
      </c>
      <c r="V36" s="8">
        <v>-32435.306989739904</v>
      </c>
      <c r="W36" s="8">
        <v>-24934.479270071137</v>
      </c>
      <c r="X36" s="8">
        <v>-23364.930617884449</v>
      </c>
      <c r="Y36" s="8">
        <v>-21774.70325816852</v>
      </c>
      <c r="Z36" s="8">
        <v>-20350.189955237092</v>
      </c>
      <c r="AA36" s="8">
        <v>-19018.869111746768</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3.8538342191825801E-5</v>
      </c>
      <c r="D38" s="8">
        <v>3.8934293978511697E-5</v>
      </c>
      <c r="E38" s="8">
        <v>4.4372373097031597E-5</v>
      </c>
      <c r="F38" s="8">
        <v>4.1469507555768897E-5</v>
      </c>
      <c r="G38" s="8">
        <v>6.0680875704529902E-5</v>
      </c>
      <c r="H38" s="8">
        <v>5.8905450989001101E-5</v>
      </c>
      <c r="I38" s="8">
        <v>8.8387806838975398E-5</v>
      </c>
      <c r="J38" s="8">
        <v>8.6965365591086191E-5</v>
      </c>
      <c r="K38" s="8">
        <v>8.1276042585854208E-5</v>
      </c>
      <c r="L38" s="8">
        <v>7.6159965841447294E-5</v>
      </c>
      <c r="M38" s="8">
        <v>7.09764853776365E-5</v>
      </c>
      <c r="N38" s="8">
        <v>1.5349668391849601E-4</v>
      </c>
      <c r="O38" s="8">
        <v>1.4345484474368499E-4</v>
      </c>
      <c r="P38" s="8">
        <v>1.3442480376586001E-4</v>
      </c>
      <c r="Q38" s="8">
        <v>1.2527579304252899E-4</v>
      </c>
      <c r="R38" s="8">
        <v>1.17080180380969E-4</v>
      </c>
      <c r="S38" s="8">
        <v>1.09420729297531E-4</v>
      </c>
      <c r="T38" s="8">
        <v>1.0253303114313601E-4</v>
      </c>
      <c r="U38" s="8">
        <v>9.5554588362158893E-5</v>
      </c>
      <c r="V38" s="8">
        <v>8.9303353584620901E-5</v>
      </c>
      <c r="W38" s="8">
        <v>1.38308069132675E-4</v>
      </c>
      <c r="X38" s="8">
        <v>1.2960200183976999E-4</v>
      </c>
      <c r="Y38" s="8">
        <v>1.4582218420108501E-4</v>
      </c>
      <c r="Z38" s="8">
        <v>1.3628241510324298E-4</v>
      </c>
      <c r="AA38" s="8">
        <v>2.1197131928097601E-4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9.5569487657479806E-5</v>
      </c>
      <c r="D40" s="8">
        <v>9.5220219847752606E-5</v>
      </c>
      <c r="E40" s="8">
        <v>1.2603038584030861E-4</v>
      </c>
      <c r="F40" s="8">
        <v>1.1778540729458491E-4</v>
      </c>
      <c r="G40" s="8">
        <v>1.1007981987082111E-4</v>
      </c>
      <c r="H40" s="8">
        <v>1.031506339932643E-4</v>
      </c>
      <c r="I40" s="8">
        <v>1.129569040967405E-4</v>
      </c>
      <c r="J40" s="8">
        <v>1.069977233623524E-4</v>
      </c>
      <c r="K40" s="8">
        <v>9.9997872273412E-5</v>
      </c>
      <c r="L40" s="8">
        <v>9.8467100178429602E-5</v>
      </c>
      <c r="M40" s="8">
        <v>9.2633048902871301E-5</v>
      </c>
      <c r="N40" s="8">
        <v>4.6897292100734521E-4</v>
      </c>
      <c r="O40" s="8">
        <v>4.3829244941749829E-4</v>
      </c>
      <c r="P40" s="8">
        <v>4.1070328862211037E-4</v>
      </c>
      <c r="Q40" s="8">
        <v>3.827506438240865E-4</v>
      </c>
      <c r="R40" s="8">
        <v>3.5771088197895354E-4</v>
      </c>
      <c r="S40" s="8">
        <v>3.343092354012351E-4</v>
      </c>
      <c r="T40" s="8">
        <v>3.1326549790786518E-4</v>
      </c>
      <c r="U40" s="8">
        <v>9.4026419601539793E-4</v>
      </c>
      <c r="V40" s="8">
        <v>8.7875158481636384E-4</v>
      </c>
      <c r="W40" s="8">
        <v>3397.5078876208172</v>
      </c>
      <c r="X40" s="8">
        <v>3183.6452223165284</v>
      </c>
      <c r="Y40" s="8">
        <v>6125.6437457840138</v>
      </c>
      <c r="Z40" s="8">
        <v>5724.9006953998642</v>
      </c>
      <c r="AA40" s="8">
        <v>5350.3744801918929</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1.5320669765636716E-3</v>
      </c>
      <c r="D43" s="8">
        <v>1.5973749767908955E-3</v>
      </c>
      <c r="E43" s="8">
        <v>2.4429877659162924E-3</v>
      </c>
      <c r="F43" s="8">
        <v>132876.15605338206</v>
      </c>
      <c r="G43" s="8">
        <v>124183.32337978733</v>
      </c>
      <c r="H43" s="8">
        <v>116366.36536149593</v>
      </c>
      <c r="I43" s="8">
        <v>108446.41982538954</v>
      </c>
      <c r="J43" s="8">
        <v>101351.79421333515</v>
      </c>
      <c r="K43" s="8">
        <v>122155.05935061324</v>
      </c>
      <c r="L43" s="8">
        <v>114465.77431074243</v>
      </c>
      <c r="M43" s="8">
        <v>106675.18383264296</v>
      </c>
      <c r="N43" s="8">
        <v>126486.05122185705</v>
      </c>
      <c r="O43" s="8">
        <v>118211.26279124037</v>
      </c>
      <c r="P43" s="8">
        <v>110770.22760729445</v>
      </c>
      <c r="Q43" s="8">
        <v>103231.15776457147</v>
      </c>
      <c r="R43" s="8">
        <v>96894.063058969317</v>
      </c>
      <c r="S43" s="8">
        <v>102955.84192758403</v>
      </c>
      <c r="T43" s="8">
        <v>96509.386591994538</v>
      </c>
      <c r="U43" s="8">
        <v>92778.819728585222</v>
      </c>
      <c r="V43" s="8">
        <v>86709.177293057262</v>
      </c>
      <c r="W43" s="8">
        <v>88675.850267065267</v>
      </c>
      <c r="X43" s="8">
        <v>83093.978402885696</v>
      </c>
      <c r="Y43" s="8">
        <v>77438.566022471059</v>
      </c>
      <c r="Z43" s="8">
        <v>72372.491604059891</v>
      </c>
      <c r="AA43" s="8">
        <v>67637.842601777738</v>
      </c>
    </row>
    <row r="44" spans="1:27">
      <c r="A44" s="16" t="s">
        <v>23</v>
      </c>
      <c r="B44" s="16" t="s">
        <v>8</v>
      </c>
      <c r="C44" s="8">
        <v>4.959643481708564E-4</v>
      </c>
      <c r="D44" s="8">
        <v>5.4630969262556392E-4</v>
      </c>
      <c r="E44" s="8">
        <v>7.0658436873330312E-4</v>
      </c>
      <c r="F44" s="8">
        <v>40582.814540029794</v>
      </c>
      <c r="G44" s="8">
        <v>37927.864045538619</v>
      </c>
      <c r="H44" s="8">
        <v>35540.421732376621</v>
      </c>
      <c r="I44" s="8">
        <v>33121.526429491169</v>
      </c>
      <c r="J44" s="8">
        <v>34063.106574558769</v>
      </c>
      <c r="K44" s="8">
        <v>47766.137337257176</v>
      </c>
      <c r="L44" s="8">
        <v>44759.405997660499</v>
      </c>
      <c r="M44" s="8">
        <v>41713.06132041019</v>
      </c>
      <c r="N44" s="8">
        <v>38984.169452916525</v>
      </c>
      <c r="O44" s="8">
        <v>36433.803220391339</v>
      </c>
      <c r="P44" s="8">
        <v>34140.409326523062</v>
      </c>
      <c r="Q44" s="8">
        <v>47939.603343145078</v>
      </c>
      <c r="R44" s="8">
        <v>50128.65099771168</v>
      </c>
      <c r="S44" s="8">
        <v>59343.110767174017</v>
      </c>
      <c r="T44" s="8">
        <v>65273.864184262762</v>
      </c>
      <c r="U44" s="8">
        <v>63232.052313414068</v>
      </c>
      <c r="V44" s="8">
        <v>60859.079182513167</v>
      </c>
      <c r="W44" s="8">
        <v>76074.72660465927</v>
      </c>
      <c r="X44" s="8">
        <v>71286.056694035768</v>
      </c>
      <c r="Y44" s="8">
        <v>68714.42045696672</v>
      </c>
      <c r="Z44" s="8">
        <v>64322.952587041938</v>
      </c>
      <c r="AA44" s="8">
        <v>60114.908943108603</v>
      </c>
    </row>
    <row r="45" spans="1:27">
      <c r="A45" s="16" t="s">
        <v>23</v>
      </c>
      <c r="B45" s="16" t="s">
        <v>83</v>
      </c>
      <c r="C45" s="8">
        <v>1.7008547888158301E-3</v>
      </c>
      <c r="D45" s="8">
        <v>0.15182693890133647</v>
      </c>
      <c r="E45" s="8">
        <v>12353.341264617922</v>
      </c>
      <c r="F45" s="8">
        <v>52038.552590363695</v>
      </c>
      <c r="G45" s="8">
        <v>48634.161285859467</v>
      </c>
      <c r="H45" s="8">
        <v>45572.7905101418</v>
      </c>
      <c r="I45" s="8">
        <v>42471.086528519096</v>
      </c>
      <c r="J45" s="8">
        <v>39692.604221205351</v>
      </c>
      <c r="K45" s="8">
        <v>37095.891785186817</v>
      </c>
      <c r="L45" s="8">
        <v>34760.819565490841</v>
      </c>
      <c r="M45" s="8">
        <v>32394.983044358349</v>
      </c>
      <c r="N45" s="8">
        <v>34733.680141295605</v>
      </c>
      <c r="O45" s="8">
        <v>32461.383303344704</v>
      </c>
      <c r="P45" s="8">
        <v>41516.915102868879</v>
      </c>
      <c r="Q45" s="8">
        <v>38691.25577446309</v>
      </c>
      <c r="R45" s="8">
        <v>63792.057140829151</v>
      </c>
      <c r="S45" s="8">
        <v>59618.74499093592</v>
      </c>
      <c r="T45" s="8">
        <v>57753.459945495852</v>
      </c>
      <c r="U45" s="8">
        <v>59210.446481561157</v>
      </c>
      <c r="V45" s="8">
        <v>55336.865979109272</v>
      </c>
      <c r="W45" s="8">
        <v>65497.872481207552</v>
      </c>
      <c r="X45" s="8">
        <v>61374.983160172626</v>
      </c>
      <c r="Y45" s="8">
        <v>69344.595933490709</v>
      </c>
      <c r="Z45" s="8">
        <v>64808.033571638392</v>
      </c>
      <c r="AA45" s="8">
        <v>60737.965394353509</v>
      </c>
    </row>
    <row r="46" spans="1:27">
      <c r="A46" s="16" t="s">
        <v>23</v>
      </c>
      <c r="B46" s="16" t="s">
        <v>191</v>
      </c>
      <c r="C46" s="8">
        <v>0</v>
      </c>
      <c r="D46" s="8">
        <v>0</v>
      </c>
      <c r="E46" s="8">
        <v>3.3309219721712269E-3</v>
      </c>
      <c r="F46" s="8">
        <v>6.2651742409720289E-3</v>
      </c>
      <c r="G46" s="8">
        <v>5.8553030273149655E-3</v>
      </c>
      <c r="H46" s="8">
        <v>5.4867297221142643E-3</v>
      </c>
      <c r="I46" s="8">
        <v>5.113300506245159E-3</v>
      </c>
      <c r="J46" s="8">
        <v>4.8395872562572882E-3</v>
      </c>
      <c r="K46" s="8">
        <v>4.5229787429059221E-3</v>
      </c>
      <c r="L46" s="8">
        <v>4.6485313039328425E-3</v>
      </c>
      <c r="M46" s="8">
        <v>4.4438493459084778E-3</v>
      </c>
      <c r="N46" s="8">
        <v>7.1486127169289064E-3</v>
      </c>
      <c r="O46" s="8">
        <v>6.6809464625587171E-3</v>
      </c>
      <c r="P46" s="8">
        <v>6.3922791748618427E-3</v>
      </c>
      <c r="Q46" s="8">
        <v>5.9572178686225297E-3</v>
      </c>
      <c r="R46" s="8">
        <v>6.0626113320198785E-3</v>
      </c>
      <c r="S46" s="8">
        <v>5.6833391213461527E-3</v>
      </c>
      <c r="T46" s="8">
        <v>5.877675208785833E-3</v>
      </c>
      <c r="U46" s="8">
        <v>6.7948914048309734E-3</v>
      </c>
      <c r="V46" s="8">
        <v>6.4187496039884431E-3</v>
      </c>
      <c r="W46" s="8">
        <v>8.4114667031475621E-3</v>
      </c>
      <c r="X46" s="8">
        <v>7.8868510963481797E-3</v>
      </c>
      <c r="Y46" s="8">
        <v>8.00281392379836E-3</v>
      </c>
      <c r="Z46" s="8">
        <v>7.5006372932533852E-3</v>
      </c>
      <c r="AA46" s="8">
        <v>7.1541331544812316E-3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0">
        <v>3.8629939433996634E-3</v>
      </c>
      <c r="D48" s="70">
        <v>0.1541047780845792</v>
      </c>
      <c r="E48" s="70">
        <v>-11734.969819040803</v>
      </c>
      <c r="F48" s="70">
        <v>-38906.949822602561</v>
      </c>
      <c r="G48" s="70">
        <v>-36361.635316175067</v>
      </c>
      <c r="H48" s="70">
        <v>-5514.9885096794678</v>
      </c>
      <c r="I48" s="70">
        <v>-5139.6346502331189</v>
      </c>
      <c r="J48" s="70">
        <v>-1694.9878036937389</v>
      </c>
      <c r="K48" s="70">
        <v>36706.035119414053</v>
      </c>
      <c r="L48" s="70">
        <v>86673.63364575099</v>
      </c>
      <c r="M48" s="70">
        <v>101074.62187067152</v>
      </c>
      <c r="N48" s="70">
        <v>156878.15633466362</v>
      </c>
      <c r="O48" s="70">
        <v>139655.14830725233</v>
      </c>
      <c r="P48" s="70">
        <v>141963.16452243761</v>
      </c>
      <c r="Q48" s="70">
        <v>120140.10484988197</v>
      </c>
      <c r="R48" s="70">
        <v>145654.10596271657</v>
      </c>
      <c r="S48" s="70">
        <v>161019.88171475142</v>
      </c>
      <c r="T48" s="70">
        <v>169080.26455423801</v>
      </c>
      <c r="U48" s="70">
        <v>174357.25516426572</v>
      </c>
      <c r="V48" s="70">
        <v>170469.82285174433</v>
      </c>
      <c r="W48" s="70">
        <v>208711.48652025653</v>
      </c>
      <c r="X48" s="70">
        <v>195573.74087797926</v>
      </c>
      <c r="Y48" s="70">
        <v>199848.53104918011</v>
      </c>
      <c r="Z48" s="70">
        <v>186878.19613982271</v>
      </c>
      <c r="AA48" s="70">
        <v>174822.22967378944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-77273.5472782039</v>
      </c>
      <c r="E52" s="8">
        <v>-72014.314112062712</v>
      </c>
      <c r="F52" s="8">
        <v>-339664.49973365822</v>
      </c>
      <c r="G52" s="8">
        <v>-383082.36756268475</v>
      </c>
      <c r="H52" s="8">
        <v>-358968.52813501074</v>
      </c>
      <c r="I52" s="8">
        <v>-334536.97368047677</v>
      </c>
      <c r="J52" s="8">
        <v>-312651.37718439184</v>
      </c>
      <c r="K52" s="8">
        <v>-292197.55036625586</v>
      </c>
      <c r="L52" s="8">
        <v>-93829.645622624303</v>
      </c>
      <c r="M52" s="8">
        <v>-87443.560482282002</v>
      </c>
      <c r="N52" s="8">
        <v>-81722.953698996804</v>
      </c>
      <c r="O52" s="8">
        <v>-76376.592643867407</v>
      </c>
      <c r="P52" s="8">
        <v>-71568.921194687689</v>
      </c>
      <c r="Q52" s="8">
        <v>-66697.909323989894</v>
      </c>
      <c r="R52" s="8">
        <v>-62334.494677955903</v>
      </c>
      <c r="S52" s="8">
        <v>-58256.537091040504</v>
      </c>
      <c r="T52" s="8">
        <v>-54589.467372355401</v>
      </c>
      <c r="U52" s="8">
        <v>-50874.0844342442</v>
      </c>
      <c r="V52" s="8">
        <v>-47545.873405802995</v>
      </c>
      <c r="W52" s="8">
        <v>-44435.395693981605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9.2758821644546409E-5</v>
      </c>
      <c r="D55" s="8">
        <v>9.3635079109553402E-5</v>
      </c>
      <c r="E55" s="8">
        <v>1.182772497847697E-4</v>
      </c>
      <c r="F55" s="8">
        <v>1.2226209868393688E-4</v>
      </c>
      <c r="G55" s="8">
        <v>1.2201799020151039E-4</v>
      </c>
      <c r="H55" s="8">
        <v>1.157316664652583E-4</v>
      </c>
      <c r="I55" s="8">
        <v>1.8067433080684841E-4</v>
      </c>
      <c r="J55" s="8">
        <v>1.6885451472572487E-4</v>
      </c>
      <c r="K55" s="8">
        <v>1.5780795764364032E-4</v>
      </c>
      <c r="L55" s="8">
        <v>491.81107605349928</v>
      </c>
      <c r="M55" s="8">
        <v>458.33819989811468</v>
      </c>
      <c r="N55" s="8">
        <v>5652.3781828282408</v>
      </c>
      <c r="O55" s="8">
        <v>5282.5964310784148</v>
      </c>
      <c r="P55" s="8">
        <v>5650.0602246053932</v>
      </c>
      <c r="Q55" s="8">
        <v>5265.5146635613246</v>
      </c>
      <c r="R55" s="8">
        <v>9518.0089008804625</v>
      </c>
      <c r="S55" s="8">
        <v>8895.3354189060283</v>
      </c>
      <c r="T55" s="8">
        <v>9411.8043583182771</v>
      </c>
      <c r="U55" s="8">
        <v>8771.2328527259888</v>
      </c>
      <c r="V55" s="8">
        <v>8197.41387876913</v>
      </c>
      <c r="W55" s="8">
        <v>7661.134464005544</v>
      </c>
      <c r="X55" s="8">
        <v>7178.8896275191919</v>
      </c>
      <c r="Y55" s="8">
        <v>6690.2912710865194</v>
      </c>
      <c r="Z55" s="8">
        <v>6252.6086628253242</v>
      </c>
      <c r="AA55" s="8">
        <v>9221.9731509682624</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1.7819124349927056E-3</v>
      </c>
      <c r="D58" s="8">
        <v>2.0681839910194613E-3</v>
      </c>
      <c r="E58" s="8">
        <v>66576.966901466178</v>
      </c>
      <c r="F58" s="8">
        <v>298661.27530825179</v>
      </c>
      <c r="G58" s="8">
        <v>279122.68712622987</v>
      </c>
      <c r="H58" s="8">
        <v>261552.77319518232</v>
      </c>
      <c r="I58" s="8">
        <v>311494.34514414548</v>
      </c>
      <c r="J58" s="8">
        <v>354332.47557149717</v>
      </c>
      <c r="K58" s="8">
        <v>397851.89926382992</v>
      </c>
      <c r="L58" s="8">
        <v>451090.97347247531</v>
      </c>
      <c r="M58" s="8">
        <v>497857.60184718989</v>
      </c>
      <c r="N58" s="8">
        <v>537687.5463003933</v>
      </c>
      <c r="O58" s="8">
        <v>570175.3428409911</v>
      </c>
      <c r="P58" s="8">
        <v>597688.9614091611</v>
      </c>
      <c r="Q58" s="8">
        <v>557009.99023748818</v>
      </c>
      <c r="R58" s="8">
        <v>520570.08418910869</v>
      </c>
      <c r="S58" s="8">
        <v>486514.09723749111</v>
      </c>
      <c r="T58" s="8">
        <v>461024.5983298088</v>
      </c>
      <c r="U58" s="8">
        <v>429647.06326510437</v>
      </c>
      <c r="V58" s="8">
        <v>402259.27778882888</v>
      </c>
      <c r="W58" s="8">
        <v>378215.42599021515</v>
      </c>
      <c r="X58" s="8">
        <v>358652.54636531259</v>
      </c>
      <c r="Y58" s="8">
        <v>334242.49776850868</v>
      </c>
      <c r="Z58" s="8">
        <v>312376.16607570503</v>
      </c>
      <c r="AA58" s="8">
        <v>291940.34204551351</v>
      </c>
    </row>
    <row r="59" spans="1:27">
      <c r="A59" s="16" t="s">
        <v>24</v>
      </c>
      <c r="B59" s="16" t="s">
        <v>8</v>
      </c>
      <c r="C59" s="8">
        <v>1.5757817607411239E-4</v>
      </c>
      <c r="D59" s="8">
        <v>1.713717191001313E-4</v>
      </c>
      <c r="E59" s="8">
        <v>2.4028403421695E-4</v>
      </c>
      <c r="F59" s="8">
        <v>20888.505579502875</v>
      </c>
      <c r="G59" s="8">
        <v>19521.967825873635</v>
      </c>
      <c r="H59" s="8">
        <v>18293.120032337083</v>
      </c>
      <c r="I59" s="8">
        <v>17048.082311244001</v>
      </c>
      <c r="J59" s="8">
        <v>15932.787202332325</v>
      </c>
      <c r="K59" s="8">
        <v>19441.219070033232</v>
      </c>
      <c r="L59" s="8">
        <v>18217.45416216318</v>
      </c>
      <c r="M59" s="8">
        <v>16977.566293167398</v>
      </c>
      <c r="N59" s="8">
        <v>15866.884382614784</v>
      </c>
      <c r="O59" s="8">
        <v>14828.863904855494</v>
      </c>
      <c r="P59" s="8">
        <v>13895.432560538427</v>
      </c>
      <c r="Q59" s="8">
        <v>12949.703366831623</v>
      </c>
      <c r="R59" s="8">
        <v>12102.52697054921</v>
      </c>
      <c r="S59" s="8">
        <v>11310.77295807128</v>
      </c>
      <c r="T59" s="8">
        <v>15687.228954862674</v>
      </c>
      <c r="U59" s="8">
        <v>14619.549504962511</v>
      </c>
      <c r="V59" s="8">
        <v>13663.130374664173</v>
      </c>
      <c r="W59" s="8">
        <v>13982.564857399771</v>
      </c>
      <c r="X59" s="8">
        <v>13608.758601443755</v>
      </c>
      <c r="Y59" s="8">
        <v>12682.540581511352</v>
      </c>
      <c r="Z59" s="8">
        <v>11852.841661662549</v>
      </c>
      <c r="AA59" s="8">
        <v>11077.422110617978</v>
      </c>
    </row>
    <row r="60" spans="1:27">
      <c r="A60" s="16" t="s">
        <v>24</v>
      </c>
      <c r="B60" s="16" t="s">
        <v>83</v>
      </c>
      <c r="C60" s="8">
        <v>11673.320855058664</v>
      </c>
      <c r="D60" s="8">
        <v>10938.522367052186</v>
      </c>
      <c r="E60" s="8">
        <v>10194.049018081776</v>
      </c>
      <c r="F60" s="8">
        <v>46101.617006631808</v>
      </c>
      <c r="G60" s="8">
        <v>43085.623359615536</v>
      </c>
      <c r="H60" s="8">
        <v>40373.515970091023</v>
      </c>
      <c r="I60" s="8">
        <v>37625.676879380313</v>
      </c>
      <c r="J60" s="8">
        <v>35164.183990128506</v>
      </c>
      <c r="K60" s="8">
        <v>63880.919193811729</v>
      </c>
      <c r="L60" s="8">
        <v>59859.811931440257</v>
      </c>
      <c r="M60" s="8">
        <v>55785.727045951135</v>
      </c>
      <c r="N60" s="8">
        <v>52136.193486367534</v>
      </c>
      <c r="O60" s="8">
        <v>48725.414459669482</v>
      </c>
      <c r="P60" s="8">
        <v>45658.299578059836</v>
      </c>
      <c r="Q60" s="8">
        <v>42550.775812011867</v>
      </c>
      <c r="R60" s="8">
        <v>39767.080190108405</v>
      </c>
      <c r="S60" s="8">
        <v>37165.495494422663</v>
      </c>
      <c r="T60" s="8">
        <v>34826.041934456916</v>
      </c>
      <c r="U60" s="8">
        <v>32455.766344829433</v>
      </c>
      <c r="V60" s="8">
        <v>30332.491903481008</v>
      </c>
      <c r="W60" s="8">
        <v>28348.1232694026</v>
      </c>
      <c r="X60" s="8">
        <v>26563.696155047455</v>
      </c>
      <c r="Y60" s="8">
        <v>24755.759421339317</v>
      </c>
      <c r="Z60" s="8">
        <v>23136.226484004117</v>
      </c>
      <c r="AA60" s="8">
        <v>21622.643600356238</v>
      </c>
    </row>
    <row r="61" spans="1:27">
      <c r="A61" s="16" t="s">
        <v>24</v>
      </c>
      <c r="B61" s="16" t="s">
        <v>191</v>
      </c>
      <c r="C61" s="8">
        <v>0</v>
      </c>
      <c r="D61" s="8">
        <v>0</v>
      </c>
      <c r="E61" s="8">
        <v>1.0756380320847089E-3</v>
      </c>
      <c r="F61" s="8">
        <v>2.2083132942995526E-3</v>
      </c>
      <c r="G61" s="8">
        <v>2.0638441997051214E-3</v>
      </c>
      <c r="H61" s="8">
        <v>1.9339315590516739E-3</v>
      </c>
      <c r="I61" s="8">
        <v>1.9483538446496934E-3</v>
      </c>
      <c r="J61" s="8">
        <v>1.8208914430906779E-3</v>
      </c>
      <c r="K61" s="8">
        <v>3.1815340587826061E-3</v>
      </c>
      <c r="L61" s="8">
        <v>3.0298166190954345E-3</v>
      </c>
      <c r="M61" s="8">
        <v>2.8288616493466301E-3</v>
      </c>
      <c r="N61" s="8">
        <v>2.7118155505505442E-3</v>
      </c>
      <c r="O61" s="8">
        <v>2.5344070558833949E-3</v>
      </c>
      <c r="P61" s="8">
        <v>2.4387008190110532E-3</v>
      </c>
      <c r="Q61" s="8">
        <v>2.2727217785432599E-3</v>
      </c>
      <c r="R61" s="8">
        <v>2.250610369252436E-3</v>
      </c>
      <c r="S61" s="8">
        <v>2.1033741762855902E-3</v>
      </c>
      <c r="T61" s="8">
        <v>2.2196033395212892E-3</v>
      </c>
      <c r="U61" s="8">
        <v>2.203063676956617E-3</v>
      </c>
      <c r="V61" s="8">
        <v>2.0622879420524082E-3</v>
      </c>
      <c r="W61" s="8">
        <v>1.9911789434198458E-3</v>
      </c>
      <c r="X61" s="8">
        <v>1.8658403570138689E-3</v>
      </c>
      <c r="Y61" s="8">
        <v>1.744847354871056E-3</v>
      </c>
      <c r="Z61" s="8">
        <v>1.7649961681810052E-3</v>
      </c>
      <c r="AA61" s="8">
        <v>1.846943156174784E-3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0">
        <v>11673.322887308097</v>
      </c>
      <c r="D63" s="70">
        <v>-66335.022577960917</v>
      </c>
      <c r="E63" s="70">
        <v>4756.7032416845632</v>
      </c>
      <c r="F63" s="70">
        <v>25986.900491303655</v>
      </c>
      <c r="G63" s="70">
        <v>-41352.087065103529</v>
      </c>
      <c r="H63" s="70">
        <v>-38749.116887737073</v>
      </c>
      <c r="I63" s="70">
        <v>31631.132783321176</v>
      </c>
      <c r="J63" s="70">
        <v>92778.071569312087</v>
      </c>
      <c r="K63" s="70">
        <v>188976.49050076102</v>
      </c>
      <c r="L63" s="70">
        <v>435830.40804932459</v>
      </c>
      <c r="M63" s="70">
        <v>483635.67573278619</v>
      </c>
      <c r="N63" s="70">
        <v>529620.05136502266</v>
      </c>
      <c r="O63" s="70">
        <v>562635.62752713414</v>
      </c>
      <c r="P63" s="70">
        <v>591323.83501637785</v>
      </c>
      <c r="Q63" s="70">
        <v>551078.07702862483</v>
      </c>
      <c r="R63" s="70">
        <v>519623.2078233012</v>
      </c>
      <c r="S63" s="70">
        <v>485629.16612122476</v>
      </c>
      <c r="T63" s="70">
        <v>466360.2084246946</v>
      </c>
      <c r="U63" s="70">
        <v>434619.52973644179</v>
      </c>
      <c r="V63" s="70">
        <v>406906.44260222814</v>
      </c>
      <c r="W63" s="70">
        <v>383771.85487822042</v>
      </c>
      <c r="X63" s="70">
        <v>406003.89261516335</v>
      </c>
      <c r="Y63" s="70">
        <v>378371.09078729316</v>
      </c>
      <c r="Z63" s="70">
        <v>353617.84464919317</v>
      </c>
      <c r="AA63" s="70">
        <v>333862.38275439915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3.4484795596127699E-5</v>
      </c>
      <c r="D68" s="8">
        <v>4.4144471428382398E-5</v>
      </c>
      <c r="E68" s="8">
        <v>4.5055957332389795E-5</v>
      </c>
      <c r="F68" s="8">
        <v>4.21083713269537E-5</v>
      </c>
      <c r="G68" s="8">
        <v>7.9009481380600192E-5</v>
      </c>
      <c r="H68" s="8">
        <v>7.4036077688461195E-5</v>
      </c>
      <c r="I68" s="8">
        <v>1.4226803292029599E-4</v>
      </c>
      <c r="J68" s="8">
        <v>1.3296077839314999E-4</v>
      </c>
      <c r="K68" s="8">
        <v>1.2426240967861401E-4</v>
      </c>
      <c r="L68" s="8">
        <v>1.16440473421209E-4</v>
      </c>
      <c r="M68" s="8">
        <v>1.08515484058264E-4</v>
      </c>
      <c r="N68" s="8">
        <v>1.1829218017744399E-4</v>
      </c>
      <c r="O68" s="8">
        <v>1.1055343938738001E-4</v>
      </c>
      <c r="P68" s="8">
        <v>1.03594440618874E-4</v>
      </c>
      <c r="Q68" s="8">
        <v>9.6543757846441797E-5</v>
      </c>
      <c r="R68" s="8">
        <v>9.0227811046310097E-5</v>
      </c>
      <c r="S68" s="8">
        <v>8.4325057029139511E-5</v>
      </c>
      <c r="T68" s="8">
        <v>7.9017054209220601E-5</v>
      </c>
      <c r="U68" s="8">
        <v>7.3639119066050196E-5</v>
      </c>
      <c r="V68" s="8">
        <v>6.8821606584616599E-5</v>
      </c>
      <c r="W68" s="8">
        <v>6.4319258472381307E-5</v>
      </c>
      <c r="X68" s="8">
        <v>6.02705591014634E-5</v>
      </c>
      <c r="Y68" s="8">
        <v>5.6168518584588901E-5</v>
      </c>
      <c r="Z68" s="8">
        <v>5.2493942587798606E-5</v>
      </c>
      <c r="AA68" s="8">
        <v>9.8086730765067391E-5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8.8690566218390892E-5</v>
      </c>
      <c r="D70" s="8">
        <v>8.4803217242503887E-5</v>
      </c>
      <c r="E70" s="8">
        <v>8.459608920330261E-5</v>
      </c>
      <c r="F70" s="8">
        <v>8.2928262506933606E-5</v>
      </c>
      <c r="G70" s="8">
        <v>8.3631293702558109E-5</v>
      </c>
      <c r="H70" s="8">
        <v>8.3518137649963607E-5</v>
      </c>
      <c r="I70" s="8">
        <v>1.0652503680045331E-4</v>
      </c>
      <c r="J70" s="8">
        <v>9.9556109131573197E-5</v>
      </c>
      <c r="K70" s="8">
        <v>9.304309262041501E-5</v>
      </c>
      <c r="L70" s="8">
        <v>1.722745006254634E-4</v>
      </c>
      <c r="M70" s="8">
        <v>1.6054942303989937E-4</v>
      </c>
      <c r="N70" s="8">
        <v>3.8526385708438074E-4</v>
      </c>
      <c r="O70" s="8">
        <v>3.6005967941782666E-4</v>
      </c>
      <c r="P70" s="8">
        <v>3.3739503072356702E-4</v>
      </c>
      <c r="Q70" s="8">
        <v>3.1443177790405551E-4</v>
      </c>
      <c r="R70" s="8">
        <v>2.9870391254233097E-4</v>
      </c>
      <c r="S70" s="8">
        <v>2.7916253500853699E-4</v>
      </c>
      <c r="T70" s="8">
        <v>2.7902034874956947E-4</v>
      </c>
      <c r="U70" s="8">
        <v>2.600301022234617E-4</v>
      </c>
      <c r="V70" s="8">
        <v>2.430187870570433E-4</v>
      </c>
      <c r="W70" s="8">
        <v>2.2712036167229542E-4</v>
      </c>
      <c r="X70" s="8">
        <v>2.1282383389407023E-4</v>
      </c>
      <c r="Y70" s="8">
        <v>1.9833895101584141E-4</v>
      </c>
      <c r="Z70" s="8">
        <v>1.8536350557065291E-4</v>
      </c>
      <c r="AA70" s="8">
        <v>2.011636680255919E-4</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1.7878185109658378E-3</v>
      </c>
      <c r="D73" s="8">
        <v>2.1634924037564058E-3</v>
      </c>
      <c r="E73" s="8">
        <v>6532.8193736509384</v>
      </c>
      <c r="F73" s="8">
        <v>31151.569491178052</v>
      </c>
      <c r="G73" s="8">
        <v>29113.616338786498</v>
      </c>
      <c r="H73" s="8">
        <v>27281.003790763963</v>
      </c>
      <c r="I73" s="8">
        <v>25424.246835682232</v>
      </c>
      <c r="J73" s="8">
        <v>23760.978406688948</v>
      </c>
      <c r="K73" s="8">
        <v>22206.521869225169</v>
      </c>
      <c r="L73" s="8">
        <v>23367.225012321942</v>
      </c>
      <c r="M73" s="8">
        <v>21776.843244341373</v>
      </c>
      <c r="N73" s="8">
        <v>23275.570261246023</v>
      </c>
      <c r="O73" s="8">
        <v>28086.525198154563</v>
      </c>
      <c r="P73" s="8">
        <v>27715.965889743566</v>
      </c>
      <c r="Q73" s="8">
        <v>25829.607155249083</v>
      </c>
      <c r="R73" s="8">
        <v>24139.81996901703</v>
      </c>
      <c r="S73" s="8">
        <v>23097.993651620207</v>
      </c>
      <c r="T73" s="8">
        <v>21644.046087159273</v>
      </c>
      <c r="U73" s="8">
        <v>20170.944363863506</v>
      </c>
      <c r="V73" s="8">
        <v>18851.349940528748</v>
      </c>
      <c r="W73" s="8">
        <v>24320.661268502277</v>
      </c>
      <c r="X73" s="8">
        <v>23038.878175732145</v>
      </c>
      <c r="Y73" s="8">
        <v>21470.842093305175</v>
      </c>
      <c r="Z73" s="8">
        <v>20066.207558247581</v>
      </c>
      <c r="AA73" s="8">
        <v>18753.465002484732</v>
      </c>
    </row>
    <row r="74" spans="1:27">
      <c r="A74" s="16" t="s">
        <v>25</v>
      </c>
      <c r="B74" s="16" t="s">
        <v>8</v>
      </c>
      <c r="C74" s="8">
        <v>3.8364157665261151E-4</v>
      </c>
      <c r="D74" s="8">
        <v>4.4138280323940168E-4</v>
      </c>
      <c r="E74" s="8">
        <v>7.3471707711398736E-4</v>
      </c>
      <c r="F74" s="8">
        <v>16591.928543604761</v>
      </c>
      <c r="G74" s="8">
        <v>15506.475270078065</v>
      </c>
      <c r="H74" s="8">
        <v>14530.390374788452</v>
      </c>
      <c r="I74" s="8">
        <v>13541.445673893209</v>
      </c>
      <c r="J74" s="8">
        <v>12655.556701048197</v>
      </c>
      <c r="K74" s="8">
        <v>11827.623081797426</v>
      </c>
      <c r="L74" s="8">
        <v>11083.110609669247</v>
      </c>
      <c r="M74" s="8">
        <v>10328.789289454806</v>
      </c>
      <c r="N74" s="8">
        <v>16192.33194066356</v>
      </c>
      <c r="O74" s="8">
        <v>15133.020501078083</v>
      </c>
      <c r="P74" s="8">
        <v>14180.443560172973</v>
      </c>
      <c r="Q74" s="8">
        <v>13215.316401487642</v>
      </c>
      <c r="R74" s="8">
        <v>18859.844420759106</v>
      </c>
      <c r="S74" s="8">
        <v>17626.024095104844</v>
      </c>
      <c r="T74" s="8">
        <v>25395.495908845813</v>
      </c>
      <c r="U74" s="8">
        <v>24139.593801798153</v>
      </c>
      <c r="V74" s="8">
        <v>22560.368032780036</v>
      </c>
      <c r="W74" s="8">
        <v>21084.456110713701</v>
      </c>
      <c r="X74" s="8">
        <v>19757.254545725416</v>
      </c>
      <c r="Y74" s="8">
        <v>18412.567191617261</v>
      </c>
      <c r="Z74" s="8">
        <v>17208.006716344727</v>
      </c>
      <c r="AA74" s="8">
        <v>16082.249263132588</v>
      </c>
    </row>
    <row r="75" spans="1:27">
      <c r="A75" s="16" t="s">
        <v>25</v>
      </c>
      <c r="B75" s="16" t="s">
        <v>83</v>
      </c>
      <c r="C75" s="8">
        <v>1765.3952872542418</v>
      </c>
      <c r="D75" s="8">
        <v>2198.1619461466094</v>
      </c>
      <c r="E75" s="8">
        <v>8188.3044736353904</v>
      </c>
      <c r="F75" s="8">
        <v>23969.44227774199</v>
      </c>
      <c r="G75" s="8">
        <v>22401.347916884009</v>
      </c>
      <c r="H75" s="8">
        <v>20991.252008241798</v>
      </c>
      <c r="I75" s="8">
        <v>19562.578250197319</v>
      </c>
      <c r="J75" s="8">
        <v>18282.783407186613</v>
      </c>
      <c r="K75" s="8">
        <v>17086.71346103707</v>
      </c>
      <c r="L75" s="8">
        <v>16011.157610317123</v>
      </c>
      <c r="M75" s="8">
        <v>14921.431248611552</v>
      </c>
      <c r="N75" s="8">
        <v>15346.663328550709</v>
      </c>
      <c r="O75" s="8">
        <v>14342.676006570508</v>
      </c>
      <c r="P75" s="8">
        <v>16597.512077488405</v>
      </c>
      <c r="Q75" s="8">
        <v>15467.878174912752</v>
      </c>
      <c r="R75" s="8">
        <v>24807.10273195845</v>
      </c>
      <c r="S75" s="8">
        <v>23184.20815768954</v>
      </c>
      <c r="T75" s="8">
        <v>24652.591349362188</v>
      </c>
      <c r="U75" s="8">
        <v>22974.72544891564</v>
      </c>
      <c r="V75" s="8">
        <v>21471.706030134384</v>
      </c>
      <c r="W75" s="8">
        <v>20067.017811496178</v>
      </c>
      <c r="X75" s="8">
        <v>18803.860800829872</v>
      </c>
      <c r="Y75" s="8">
        <v>17524.061873047744</v>
      </c>
      <c r="Z75" s="8">
        <v>18750.221610520839</v>
      </c>
      <c r="AA75" s="8">
        <v>19294.918669727162</v>
      </c>
    </row>
    <row r="76" spans="1:27">
      <c r="A76" s="16" t="s">
        <v>25</v>
      </c>
      <c r="B76" s="16" t="s">
        <v>191</v>
      </c>
      <c r="C76" s="8">
        <v>0</v>
      </c>
      <c r="D76" s="8">
        <v>0</v>
      </c>
      <c r="E76" s="8">
        <v>4.5353052748064402E-4</v>
      </c>
      <c r="F76" s="8">
        <v>7.2841260468455905E-4</v>
      </c>
      <c r="G76" s="8">
        <v>6.8075944344081908E-4</v>
      </c>
      <c r="H76" s="8">
        <v>6.3790773159173495E-4</v>
      </c>
      <c r="I76" s="8">
        <v>7.2565688227039702E-4</v>
      </c>
      <c r="J76" s="8">
        <v>6.7818400193297502E-4</v>
      </c>
      <c r="K76" s="8">
        <v>6.3381682405989003E-4</v>
      </c>
      <c r="L76" s="8">
        <v>7.4049498964638108E-4</v>
      </c>
      <c r="M76" s="8">
        <v>6.9009657796152495E-4</v>
      </c>
      <c r="N76" s="8">
        <v>7.71843207830089E-4</v>
      </c>
      <c r="O76" s="8">
        <v>7.2134879216365403E-4</v>
      </c>
      <c r="P76" s="8">
        <v>7.3675534118767606E-4</v>
      </c>
      <c r="Q76" s="8">
        <v>6.8661145160656698E-4</v>
      </c>
      <c r="R76" s="8">
        <v>7.39036196272929E-4</v>
      </c>
      <c r="S76" s="8">
        <v>6.9386188378352113E-4</v>
      </c>
      <c r="T76" s="8">
        <v>7.3461824553262302E-4</v>
      </c>
      <c r="U76" s="8">
        <v>7.724229265312901E-4</v>
      </c>
      <c r="V76" s="8">
        <v>7.3453699761041587E-4</v>
      </c>
      <c r="W76" s="8">
        <v>7.3663780308345504E-4</v>
      </c>
      <c r="X76" s="8">
        <v>6.9246376010587498E-4</v>
      </c>
      <c r="Y76" s="8">
        <v>6.6421467437123008E-4</v>
      </c>
      <c r="Z76" s="8">
        <v>7.1964619676849397E-4</v>
      </c>
      <c r="AA76" s="8">
        <v>7.12810151840189E-4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1765.3975818896913</v>
      </c>
      <c r="D78" s="68">
        <v>2198.164679969505</v>
      </c>
      <c r="E78" s="68">
        <v>14721.125165185978</v>
      </c>
      <c r="F78" s="68">
        <v>71712.941165974029</v>
      </c>
      <c r="G78" s="68">
        <v>67021.440369148797</v>
      </c>
      <c r="H78" s="68">
        <v>62802.646969256159</v>
      </c>
      <c r="I78" s="68">
        <v>58528.271734222712</v>
      </c>
      <c r="J78" s="68">
        <v>54699.319425624642</v>
      </c>
      <c r="K78" s="68">
        <v>51120.859263181992</v>
      </c>
      <c r="L78" s="68">
        <v>50461.494261518274</v>
      </c>
      <c r="M78" s="68">
        <v>47027.064741569215</v>
      </c>
      <c r="N78" s="68">
        <v>54814.56680585954</v>
      </c>
      <c r="O78" s="68">
        <v>57562.222897765067</v>
      </c>
      <c r="P78" s="68">
        <v>58493.922705149758</v>
      </c>
      <c r="Q78" s="68">
        <v>54512.802829236462</v>
      </c>
      <c r="R78" s="68">
        <v>67806.768249702509</v>
      </c>
      <c r="S78" s="68">
        <v>63908.226961764063</v>
      </c>
      <c r="T78" s="68">
        <v>71692.134438022913</v>
      </c>
      <c r="U78" s="68">
        <v>67285.264720669438</v>
      </c>
      <c r="V78" s="68">
        <v>62883.425049820566</v>
      </c>
      <c r="W78" s="68">
        <v>65472.136218789579</v>
      </c>
      <c r="X78" s="68">
        <v>61599.994487845594</v>
      </c>
      <c r="Y78" s="68">
        <v>57407.472076692327</v>
      </c>
      <c r="Z78" s="68">
        <v>56024.436842616793</v>
      </c>
      <c r="AA78" s="68">
        <v>54130.633947405026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2.0660619481896399E-5</v>
      </c>
      <c r="D83" s="8">
        <v>1.9360097070944701E-5</v>
      </c>
      <c r="E83" s="8">
        <v>1.80424404276416E-5</v>
      </c>
      <c r="F83" s="8">
        <v>1.6862093852912399E-5</v>
      </c>
      <c r="G83" s="8">
        <v>2.7486513903691199E-5</v>
      </c>
      <c r="H83" s="8">
        <v>2.7384595204041701E-5</v>
      </c>
      <c r="I83" s="8">
        <v>2.8003122195583397E-5</v>
      </c>
      <c r="J83" s="8">
        <v>2.6171142231573698E-5</v>
      </c>
      <c r="K83" s="8">
        <v>2.44590114245648E-5</v>
      </c>
      <c r="L83" s="8">
        <v>2.2919391930810301E-5</v>
      </c>
      <c r="M83" s="8">
        <v>2.2346368344320698E-5</v>
      </c>
      <c r="N83" s="8">
        <v>2.2113383020406898E-5</v>
      </c>
      <c r="O83" s="8">
        <v>2.1733977192674601E-5</v>
      </c>
      <c r="P83" s="8">
        <v>2.1083093978347698E-5</v>
      </c>
      <c r="Q83" s="8">
        <v>2.0892742089856801E-5</v>
      </c>
      <c r="R83" s="8">
        <v>2.0601352815659698E-5</v>
      </c>
      <c r="S83" s="8">
        <v>2.01879052009719E-5</v>
      </c>
      <c r="T83" s="8">
        <v>1.9439218310105201E-5</v>
      </c>
      <c r="U83" s="8">
        <v>1.9255957543143E-5</v>
      </c>
      <c r="V83" s="8">
        <v>1.90357206353458E-5</v>
      </c>
      <c r="W83" s="8">
        <v>1.87260918151587E-5</v>
      </c>
      <c r="X83" s="8">
        <v>1.8600047645147398E-5</v>
      </c>
      <c r="Y83" s="8">
        <v>1.8307150063423797E-5</v>
      </c>
      <c r="Z83" s="8">
        <v>1.8174535334624299E-5</v>
      </c>
      <c r="AA83" s="8">
        <v>2.75791466806095E-5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8.7024538709492812E-5</v>
      </c>
      <c r="D85" s="8">
        <v>8.5993647911824793E-5</v>
      </c>
      <c r="E85" s="8">
        <v>8.5695095542003805E-5</v>
      </c>
      <c r="F85" s="8">
        <v>8.00888743160144E-5</v>
      </c>
      <c r="G85" s="8">
        <v>8.5869488229931595E-5</v>
      </c>
      <c r="H85" s="8">
        <v>8.569556437455089E-5</v>
      </c>
      <c r="I85" s="8">
        <v>8.6204871667150911E-5</v>
      </c>
      <c r="J85" s="8">
        <v>8.5858544883459902E-5</v>
      </c>
      <c r="K85" s="8">
        <v>8.51895612224069E-5</v>
      </c>
      <c r="L85" s="8">
        <v>8.5548686272661706E-5</v>
      </c>
      <c r="M85" s="8">
        <v>8.5318406661411995E-5</v>
      </c>
      <c r="N85" s="8">
        <v>8.5535251934227901E-5</v>
      </c>
      <c r="O85" s="8">
        <v>8.5504576525114703E-5</v>
      </c>
      <c r="P85" s="8">
        <v>8.57918738386015E-5</v>
      </c>
      <c r="Q85" s="8">
        <v>8.4972744400287409E-5</v>
      </c>
      <c r="R85" s="8">
        <v>8.648321461611941E-5</v>
      </c>
      <c r="S85" s="8">
        <v>8.5470539952443712E-5</v>
      </c>
      <c r="T85" s="8">
        <v>8.5497460958696301E-5</v>
      </c>
      <c r="U85" s="8">
        <v>8.5884942862321211E-5</v>
      </c>
      <c r="V85" s="8">
        <v>8.6443383411580194E-5</v>
      </c>
      <c r="W85" s="8">
        <v>8.62117356244963E-5</v>
      </c>
      <c r="X85" s="8">
        <v>8.6950026711906801E-5</v>
      </c>
      <c r="Y85" s="8">
        <v>8.6810206270090503E-5</v>
      </c>
      <c r="Z85" s="8">
        <v>8.7425602984523299E-5</v>
      </c>
      <c r="AA85" s="8">
        <v>9.1201048664608093E-5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7902.7918118592515</v>
      </c>
      <c r="D88" s="8">
        <v>14810.669601532209</v>
      </c>
      <c r="E88" s="8">
        <v>20703.972542598061</v>
      </c>
      <c r="F88" s="8">
        <v>26095.935247437697</v>
      </c>
      <c r="G88" s="8">
        <v>26934.384138528771</v>
      </c>
      <c r="H88" s="8">
        <v>27624.365731052188</v>
      </c>
      <c r="I88" s="8">
        <v>27967.305037717491</v>
      </c>
      <c r="J88" s="8">
        <v>28215.299239238106</v>
      </c>
      <c r="K88" s="8">
        <v>28311.149700099137</v>
      </c>
      <c r="L88" s="8">
        <v>28348.53638606966</v>
      </c>
      <c r="M88" s="8">
        <v>28114.77404200373</v>
      </c>
      <c r="N88" s="8">
        <v>27860.210758795227</v>
      </c>
      <c r="O88" s="8">
        <v>27518.627838475688</v>
      </c>
      <c r="P88" s="8">
        <v>27174.235872466121</v>
      </c>
      <c r="Q88" s="8">
        <v>25324.745537121864</v>
      </c>
      <c r="R88" s="8">
        <v>23667.986476699203</v>
      </c>
      <c r="S88" s="8">
        <v>22119.61352346453</v>
      </c>
      <c r="T88" s="8">
        <v>20727.251927818113</v>
      </c>
      <c r="U88" s="8">
        <v>19316.546129183753</v>
      </c>
      <c r="V88" s="8">
        <v>18052.846844676173</v>
      </c>
      <c r="W88" s="8">
        <v>16871.81947630658</v>
      </c>
      <c r="X88" s="8">
        <v>15809.790365238809</v>
      </c>
      <c r="Y88" s="8">
        <v>14733.769155612741</v>
      </c>
      <c r="Z88" s="8">
        <v>13769.87776076129</v>
      </c>
      <c r="AA88" s="8">
        <v>12869.0446644371</v>
      </c>
    </row>
    <row r="89" spans="1:27">
      <c r="A89" s="16" t="s">
        <v>26</v>
      </c>
      <c r="B89" s="16" t="s">
        <v>8</v>
      </c>
      <c r="C89" s="8">
        <v>2.1465275174368932E-4</v>
      </c>
      <c r="D89" s="8">
        <v>2.5737193935356504E-4</v>
      </c>
      <c r="E89" s="8">
        <v>2.8213845143884445E-4</v>
      </c>
      <c r="F89" s="8">
        <v>4.3497894560307347E-4</v>
      </c>
      <c r="G89" s="8">
        <v>4.1714522538811481E-4</v>
      </c>
      <c r="H89" s="8">
        <v>4.0549644672097985E-4</v>
      </c>
      <c r="I89" s="8">
        <v>3.9219933906267429E-4</v>
      </c>
      <c r="J89" s="8">
        <v>3.6654143827424064E-4</v>
      </c>
      <c r="K89" s="8">
        <v>3.425620917496718E-4</v>
      </c>
      <c r="L89" s="8">
        <v>3.2099886234828237E-4</v>
      </c>
      <c r="M89" s="8">
        <v>3.171695200054872E-4</v>
      </c>
      <c r="N89" s="8">
        <v>3.1753301181419881E-4</v>
      </c>
      <c r="O89" s="8">
        <v>3.2398906544053039E-4</v>
      </c>
      <c r="P89" s="8">
        <v>6.9204094773159372E-4</v>
      </c>
      <c r="Q89" s="8">
        <v>6.5514890072340887E-4</v>
      </c>
      <c r="R89" s="8">
        <v>6.2923197769427109E-4</v>
      </c>
      <c r="S89" s="8">
        <v>6.0797735693012478E-4</v>
      </c>
      <c r="T89" s="8">
        <v>5.7632891232406913E-4</v>
      </c>
      <c r="U89" s="8">
        <v>5.4874200937016172E-4</v>
      </c>
      <c r="V89" s="8">
        <v>5.261742774967153E-4</v>
      </c>
      <c r="W89" s="8">
        <v>5.109030894521184E-4</v>
      </c>
      <c r="X89" s="8">
        <v>4.9197217055420121E-4</v>
      </c>
      <c r="Y89" s="8">
        <v>4.719461382801574E-4</v>
      </c>
      <c r="Z89" s="8">
        <v>4.5301267511867118E-4</v>
      </c>
      <c r="AA89" s="8">
        <v>4.3781914635639764E-4</v>
      </c>
    </row>
    <row r="90" spans="1:27">
      <c r="A90" s="16" t="s">
        <v>26</v>
      </c>
      <c r="B90" s="16" t="s">
        <v>83</v>
      </c>
      <c r="C90" s="8">
        <v>1.030824947980233E-3</v>
      </c>
      <c r="D90" s="8">
        <v>1.5208490423144181E-3</v>
      </c>
      <c r="E90" s="8">
        <v>1.417339393745852E-3</v>
      </c>
      <c r="F90" s="8">
        <v>1.324616255468305E-3</v>
      </c>
      <c r="G90" s="8">
        <v>1.3182812473348461E-3</v>
      </c>
      <c r="H90" s="8">
        <v>1.2913213768548479E-3</v>
      </c>
      <c r="I90" s="8">
        <v>1.3119822234638329E-3</v>
      </c>
      <c r="J90" s="8">
        <v>1.4032640562004781E-3</v>
      </c>
      <c r="K90" s="8">
        <v>1.397322421012452E-3</v>
      </c>
      <c r="L90" s="8">
        <v>1.502351670782236E-3</v>
      </c>
      <c r="M90" s="8">
        <v>1.4869345946587889E-3</v>
      </c>
      <c r="N90" s="8">
        <v>1.5704758209726839E-3</v>
      </c>
      <c r="O90" s="8">
        <v>1.6120399054915179E-3</v>
      </c>
      <c r="P90" s="8">
        <v>1.8241286291090422E-3</v>
      </c>
      <c r="Q90" s="8">
        <v>1.8282279450338901E-3</v>
      </c>
      <c r="R90" s="8">
        <v>1.910600930471627E-3</v>
      </c>
      <c r="S90" s="8">
        <v>1.8664396825390473E-3</v>
      </c>
      <c r="T90" s="8">
        <v>1.8971262934339621E-3</v>
      </c>
      <c r="U90" s="8">
        <v>1.9586409923785589E-3</v>
      </c>
      <c r="V90" s="8">
        <v>1.9445775487382209E-3</v>
      </c>
      <c r="W90" s="8">
        <v>2.199592645128519E-3</v>
      </c>
      <c r="X90" s="8">
        <v>2.3397546788599287E-3</v>
      </c>
      <c r="Y90" s="8">
        <v>2.3138418761853951E-3</v>
      </c>
      <c r="Z90" s="8">
        <v>2.316914119532052E-3</v>
      </c>
      <c r="AA90" s="8">
        <v>2.3088642260708512E-3</v>
      </c>
    </row>
    <row r="91" spans="1:27">
      <c r="A91" s="16" t="s">
        <v>26</v>
      </c>
      <c r="B91" s="16" t="s">
        <v>191</v>
      </c>
      <c r="C91" s="8">
        <v>0</v>
      </c>
      <c r="D91" s="8">
        <v>0</v>
      </c>
      <c r="E91" s="8">
        <v>2.2880300687928685E-3</v>
      </c>
      <c r="F91" s="8">
        <v>2.2500341964326173E-3</v>
      </c>
      <c r="G91" s="8">
        <v>2.7052294622303165E-3</v>
      </c>
      <c r="H91" s="8">
        <v>2.6939566711606535E-3</v>
      </c>
      <c r="I91" s="8">
        <v>2.9153929105531075E-3</v>
      </c>
      <c r="J91" s="8">
        <v>2.9562758677458439E-3</v>
      </c>
      <c r="K91" s="8">
        <v>2.8676630204908932E-3</v>
      </c>
      <c r="L91" s="8">
        <v>2.9221995981605132E-3</v>
      </c>
      <c r="M91" s="8">
        <v>2.8722926934678689E-3</v>
      </c>
      <c r="N91" s="8">
        <v>2.8938881197222033E-3</v>
      </c>
      <c r="O91" s="8">
        <v>2.8877492901010129E-3</v>
      </c>
      <c r="P91" s="8">
        <v>2.9236820334187482E-3</v>
      </c>
      <c r="Q91" s="8">
        <v>2.8888613621278893E-3</v>
      </c>
      <c r="R91" s="8">
        <v>2.9685522839242385E-3</v>
      </c>
      <c r="S91" s="8">
        <v>2.8964585830565806E-3</v>
      </c>
      <c r="T91" s="8">
        <v>2.9165531973615851E-3</v>
      </c>
      <c r="U91" s="8">
        <v>2.9918519435486388E-3</v>
      </c>
      <c r="V91" s="8">
        <v>2.9447794024745184E-3</v>
      </c>
      <c r="W91" s="8">
        <v>2.917915634466623E-3</v>
      </c>
      <c r="X91" s="8">
        <v>2.9327201999026736E-3</v>
      </c>
      <c r="Y91" s="8">
        <v>2.9181836626346928E-3</v>
      </c>
      <c r="Z91" s="8">
        <v>2.9586626208848981E-3</v>
      </c>
      <c r="AA91" s="8">
        <v>2.9225361788693238E-3</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7902.7931650221099</v>
      </c>
      <c r="D93" s="68">
        <v>14810.671485106936</v>
      </c>
      <c r="E93" s="68">
        <v>20703.976633843511</v>
      </c>
      <c r="F93" s="68">
        <v>26095.939354018061</v>
      </c>
      <c r="G93" s="68">
        <v>26934.388692540706</v>
      </c>
      <c r="H93" s="68">
        <v>27624.370234906844</v>
      </c>
      <c r="I93" s="68">
        <v>27967.309771499957</v>
      </c>
      <c r="J93" s="68">
        <v>28215.304077349156</v>
      </c>
      <c r="K93" s="68">
        <v>28311.154417295242</v>
      </c>
      <c r="L93" s="68">
        <v>28348.541240087867</v>
      </c>
      <c r="M93" s="68">
        <v>28114.778826065314</v>
      </c>
      <c r="N93" s="68">
        <v>27860.215648340814</v>
      </c>
      <c r="O93" s="68">
        <v>27518.632769492502</v>
      </c>
      <c r="P93" s="68">
        <v>27174.241419192698</v>
      </c>
      <c r="Q93" s="68">
        <v>25324.75101522556</v>
      </c>
      <c r="R93" s="68">
        <v>23667.992092168963</v>
      </c>
      <c r="S93" s="68">
        <v>22119.618999998595</v>
      </c>
      <c r="T93" s="68">
        <v>20727.257422763196</v>
      </c>
      <c r="U93" s="68">
        <v>19316.551733559598</v>
      </c>
      <c r="V93" s="68">
        <v>18052.852365686504</v>
      </c>
      <c r="W93" s="68">
        <v>16871.825209655774</v>
      </c>
      <c r="X93" s="68">
        <v>15809.796235235932</v>
      </c>
      <c r="Y93" s="68">
        <v>14733.774964701775</v>
      </c>
      <c r="Z93" s="68">
        <v>13769.883594950843</v>
      </c>
      <c r="AA93" s="68">
        <v>12869.050452436848</v>
      </c>
    </row>
  </sheetData>
  <sheetProtection algorithmName="SHA-512" hashValue="Q4jW8aXjcPJ8YAYFM2fih5wRAtLn6YAyY1IZWW19n6vmVvzmb3gJsfuNErg6yQQAGkT6ZIKGJ2uZ+d44PCQHoA==" saltValue="kjg+EEZRv9P28QPtRdR8JA=="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73" t="s">
        <v>205</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2785806.8600000003</v>
      </c>
      <c r="D6" s="8">
        <v>2344858.6129999999</v>
      </c>
      <c r="E6" s="8">
        <v>2076214.4006878401</v>
      </c>
      <c r="F6" s="8">
        <v>536621.35352677072</v>
      </c>
      <c r="G6" s="8">
        <v>553545.32043976756</v>
      </c>
      <c r="H6" s="8">
        <v>479594.55988489545</v>
      </c>
      <c r="I6" s="8">
        <v>454760.80550646718</v>
      </c>
      <c r="J6" s="8">
        <v>351772.13290123676</v>
      </c>
      <c r="K6" s="8">
        <v>291287.30270508345</v>
      </c>
      <c r="L6" s="8">
        <v>247126.4111449059</v>
      </c>
      <c r="M6" s="8">
        <v>206392.75526179402</v>
      </c>
      <c r="N6" s="8">
        <v>198626.15630992857</v>
      </c>
      <c r="O6" s="8">
        <v>109471.3476981705</v>
      </c>
      <c r="P6" s="8">
        <v>101404.37360665528</v>
      </c>
      <c r="Q6" s="8">
        <v>27907.748148033701</v>
      </c>
      <c r="R6" s="8">
        <v>23381.428755197168</v>
      </c>
      <c r="S6" s="8">
        <v>7.26305478E-3</v>
      </c>
      <c r="T6" s="8">
        <v>5.98024401E-3</v>
      </c>
      <c r="U6" s="8">
        <v>4.6801839E-3</v>
      </c>
      <c r="V6" s="8">
        <v>3.3669895800000002E-3</v>
      </c>
      <c r="W6" s="8">
        <v>2.9703597400000002E-3</v>
      </c>
      <c r="X6" s="8">
        <v>2.2738334499999998E-3</v>
      </c>
      <c r="Y6" s="8">
        <v>2.11339372E-3</v>
      </c>
      <c r="Z6" s="8">
        <v>2.1808233000000002E-3</v>
      </c>
      <c r="AA6" s="8">
        <v>2.7108212199999995E-3</v>
      </c>
    </row>
    <row r="7" spans="1:27">
      <c r="A7" s="16" t="s">
        <v>16</v>
      </c>
      <c r="B7" s="16" t="s">
        <v>11</v>
      </c>
      <c r="C7" s="8">
        <v>279707.32</v>
      </c>
      <c r="D7" s="8">
        <v>245532.56442000001</v>
      </c>
      <c r="E7" s="8">
        <v>143075.01419999998</v>
      </c>
      <c r="F7" s="8">
        <v>28209.258944099904</v>
      </c>
      <c r="G7" s="8">
        <v>1.1838356250000001E-2</v>
      </c>
      <c r="H7" s="8">
        <v>4.6539134699999998E-3</v>
      </c>
      <c r="I7" s="8">
        <v>3.9499035900000005E-3</v>
      </c>
      <c r="J7" s="8">
        <v>4.3357791800000007E-3</v>
      </c>
      <c r="K7" s="8">
        <v>3.26394876E-3</v>
      </c>
      <c r="L7" s="8">
        <v>1.3829438999999998E-3</v>
      </c>
      <c r="M7" s="8">
        <v>7.0343556999999998E-4</v>
      </c>
      <c r="N7" s="8">
        <v>6.7215026999999994E-4</v>
      </c>
      <c r="O7" s="8">
        <v>3.7385266E-4</v>
      </c>
      <c r="P7" s="8">
        <v>2.6220896000000001E-4</v>
      </c>
      <c r="Q7" s="8">
        <v>3.5956653000000007E-4</v>
      </c>
      <c r="R7" s="8">
        <v>3.3938712999999999E-4</v>
      </c>
      <c r="S7" s="8">
        <v>3.0297534000000003E-4</v>
      </c>
      <c r="T7" s="8">
        <v>2.9375580000000004E-4</v>
      </c>
      <c r="U7" s="8">
        <v>2.5971385999999994E-4</v>
      </c>
      <c r="V7" s="8">
        <v>1.8416320000000001E-4</v>
      </c>
      <c r="W7" s="8">
        <v>1.8626619499999999E-4</v>
      </c>
      <c r="X7" s="8">
        <v>0</v>
      </c>
      <c r="Y7" s="8">
        <v>0</v>
      </c>
      <c r="Z7" s="8">
        <v>0</v>
      </c>
      <c r="AA7" s="8">
        <v>0</v>
      </c>
    </row>
    <row r="8" spans="1:27">
      <c r="A8" s="16" t="s">
        <v>16</v>
      </c>
      <c r="B8" s="16" t="s">
        <v>7</v>
      </c>
      <c r="C8" s="8">
        <v>444124.2036960164</v>
      </c>
      <c r="D8" s="8">
        <v>423179.08058354363</v>
      </c>
      <c r="E8" s="8">
        <v>611089.03912904696</v>
      </c>
      <c r="F8" s="8">
        <v>640638.0551126051</v>
      </c>
      <c r="G8" s="8">
        <v>542031.03890594607</v>
      </c>
      <c r="H8" s="8">
        <v>460911.0094614352</v>
      </c>
      <c r="I8" s="8">
        <v>505017.16479475616</v>
      </c>
      <c r="J8" s="8">
        <v>572392.36810528813</v>
      </c>
      <c r="K8" s="8">
        <v>435192.62427820242</v>
      </c>
      <c r="L8" s="8">
        <v>348872.57832031458</v>
      </c>
      <c r="M8" s="8">
        <v>304592.27860500774</v>
      </c>
      <c r="N8" s="8">
        <v>228671.35580088836</v>
      </c>
      <c r="O8" s="8">
        <v>219950.47723397653</v>
      </c>
      <c r="P8" s="8">
        <v>194678.30053074119</v>
      </c>
      <c r="Q8" s="8">
        <v>176288.13644024773</v>
      </c>
      <c r="R8" s="8">
        <v>147762.86238969205</v>
      </c>
      <c r="S8" s="8">
        <v>156849.65212847185</v>
      </c>
      <c r="T8" s="8">
        <v>99833.363321231154</v>
      </c>
      <c r="U8" s="8">
        <v>77496.95860724448</v>
      </c>
      <c r="V8" s="8">
        <v>55573.024222608547</v>
      </c>
      <c r="W8" s="8">
        <v>35615.351313092644</v>
      </c>
      <c r="X8" s="8">
        <v>29660.840531559399</v>
      </c>
      <c r="Y8" s="8">
        <v>29964.580785606751</v>
      </c>
      <c r="Z8" s="8">
        <v>27726.91227959326</v>
      </c>
      <c r="AA8" s="8">
        <v>1.7721814300000003E-2</v>
      </c>
    </row>
    <row r="9" spans="1:27">
      <c r="A9" s="16" t="s">
        <v>16</v>
      </c>
      <c r="B9" s="16" t="s">
        <v>12</v>
      </c>
      <c r="C9" s="8">
        <v>6703.6364999999996</v>
      </c>
      <c r="D9" s="8">
        <v>6784.8684999999996</v>
      </c>
      <c r="E9" s="8">
        <v>100926.048</v>
      </c>
      <c r="F9" s="8">
        <v>34979.932000000001</v>
      </c>
      <c r="G9" s="8">
        <v>107762.344</v>
      </c>
      <c r="H9" s="8">
        <v>80428.296000000002</v>
      </c>
      <c r="I9" s="8">
        <v>104066.376</v>
      </c>
      <c r="J9" s="8">
        <v>123086.17600000001</v>
      </c>
      <c r="K9" s="8">
        <v>65201.04</v>
      </c>
      <c r="L9" s="8">
        <v>29700.218000000001</v>
      </c>
      <c r="M9" s="8">
        <v>29189.256000000001</v>
      </c>
      <c r="N9" s="8">
        <v>28398.045999999998</v>
      </c>
      <c r="O9" s="8">
        <v>41457.631999999998</v>
      </c>
      <c r="P9" s="8">
        <v>0</v>
      </c>
      <c r="Q9" s="8">
        <v>0</v>
      </c>
      <c r="R9" s="8">
        <v>0</v>
      </c>
      <c r="S9" s="8">
        <v>0</v>
      </c>
      <c r="T9" s="8">
        <v>0</v>
      </c>
      <c r="U9" s="8">
        <v>0</v>
      </c>
      <c r="V9" s="8">
        <v>0</v>
      </c>
      <c r="W9" s="8">
        <v>0</v>
      </c>
      <c r="X9" s="8">
        <v>0</v>
      </c>
      <c r="Y9" s="8">
        <v>0</v>
      </c>
      <c r="Z9" s="8">
        <v>0</v>
      </c>
      <c r="AA9" s="8">
        <v>0</v>
      </c>
    </row>
    <row r="10" spans="1:27">
      <c r="A10" s="16" t="s">
        <v>16</v>
      </c>
      <c r="B10" s="16" t="s">
        <v>4</v>
      </c>
      <c r="C10" s="8">
        <v>42116.329772805511</v>
      </c>
      <c r="D10" s="8">
        <v>38947.211498923316</v>
      </c>
      <c r="E10" s="8">
        <v>295622.23014598305</v>
      </c>
      <c r="F10" s="8">
        <v>860395.57299311494</v>
      </c>
      <c r="G10" s="8">
        <v>448613.32250624633</v>
      </c>
      <c r="H10" s="8">
        <v>382522.23409791128</v>
      </c>
      <c r="I10" s="8">
        <v>495255.58270824398</v>
      </c>
      <c r="J10" s="8">
        <v>607642.61054119864</v>
      </c>
      <c r="K10" s="8">
        <v>488453.59154301143</v>
      </c>
      <c r="L10" s="8">
        <v>321000.27389970672</v>
      </c>
      <c r="M10" s="8">
        <v>288962.39365591499</v>
      </c>
      <c r="N10" s="8">
        <v>379582.79526243854</v>
      </c>
      <c r="O10" s="8">
        <v>531600.37282287912</v>
      </c>
      <c r="P10" s="8">
        <v>578991.10793751129</v>
      </c>
      <c r="Q10" s="8">
        <v>626644.37989508221</v>
      </c>
      <c r="R10" s="8">
        <v>505542.83909532084</v>
      </c>
      <c r="S10" s="8">
        <v>417918.35051820707</v>
      </c>
      <c r="T10" s="8">
        <v>567926.26978226297</v>
      </c>
      <c r="U10" s="8">
        <v>400234.28869688133</v>
      </c>
      <c r="V10" s="8">
        <v>467352.49214280199</v>
      </c>
      <c r="W10" s="8">
        <v>514322.51367594284</v>
      </c>
      <c r="X10" s="8">
        <v>468030.27528821258</v>
      </c>
      <c r="Y10" s="8">
        <v>522245.06819650001</v>
      </c>
      <c r="Z10" s="8">
        <v>503671.99798199045</v>
      </c>
      <c r="AA10" s="8">
        <v>580831.52740920405</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3558458.3499688217</v>
      </c>
      <c r="D18" s="68">
        <v>3059302.3380024666</v>
      </c>
      <c r="E18" s="68">
        <v>3226926.7321628695</v>
      </c>
      <c r="F18" s="68">
        <v>2100844.1725765909</v>
      </c>
      <c r="G18" s="68">
        <v>1651952.0376903163</v>
      </c>
      <c r="H18" s="68">
        <v>1403456.1040981554</v>
      </c>
      <c r="I18" s="68">
        <v>1559099.9329593708</v>
      </c>
      <c r="J18" s="68">
        <v>1654893.2918835026</v>
      </c>
      <c r="K18" s="68">
        <v>1280134.5617902461</v>
      </c>
      <c r="L18" s="68">
        <v>946699.4827478712</v>
      </c>
      <c r="M18" s="68">
        <v>829136.68422615225</v>
      </c>
      <c r="N18" s="68">
        <v>835278.35404540575</v>
      </c>
      <c r="O18" s="68">
        <v>902479.83012887882</v>
      </c>
      <c r="P18" s="68">
        <v>875073.78233711678</v>
      </c>
      <c r="Q18" s="68">
        <v>830840.26484293013</v>
      </c>
      <c r="R18" s="68">
        <v>676687.1305795972</v>
      </c>
      <c r="S18" s="68">
        <v>574768.01021270896</v>
      </c>
      <c r="T18" s="68">
        <v>667759.63937749388</v>
      </c>
      <c r="U18" s="68">
        <v>477731.25224402355</v>
      </c>
      <c r="V18" s="68">
        <v>522925.51991656329</v>
      </c>
      <c r="W18" s="68">
        <v>549937.86814566143</v>
      </c>
      <c r="X18" s="68">
        <v>497691.11809360544</v>
      </c>
      <c r="Y18" s="68">
        <v>552209.65109550045</v>
      </c>
      <c r="Z18" s="68">
        <v>531398.91244240699</v>
      </c>
      <c r="AA18" s="68">
        <v>580831.54784183961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1471108.8160000001</v>
      </c>
      <c r="D21" s="8">
        <v>1101756.0530000001</v>
      </c>
      <c r="E21" s="8">
        <v>948244.848</v>
      </c>
      <c r="F21" s="8">
        <v>302890.54862798855</v>
      </c>
      <c r="G21" s="8">
        <v>318250.82194240263</v>
      </c>
      <c r="H21" s="8">
        <v>270851.52288052608</v>
      </c>
      <c r="I21" s="8">
        <v>254718.83295754361</v>
      </c>
      <c r="J21" s="8">
        <v>174764.06400000001</v>
      </c>
      <c r="K21" s="8">
        <v>147084.736</v>
      </c>
      <c r="L21" s="8">
        <v>114966.7</v>
      </c>
      <c r="M21" s="8">
        <v>88773.796000000002</v>
      </c>
      <c r="N21" s="8">
        <v>84913.823999999993</v>
      </c>
      <c r="O21" s="8">
        <v>15697.0952</v>
      </c>
      <c r="P21" s="8">
        <v>13726.424800000001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128735.4975044388</v>
      </c>
      <c r="D23" s="8">
        <v>85429.569640044894</v>
      </c>
      <c r="E23" s="8">
        <v>114464.18589290831</v>
      </c>
      <c r="F23" s="8">
        <v>112298.39362547611</v>
      </c>
      <c r="G23" s="8">
        <v>98318.290922083004</v>
      </c>
      <c r="H23" s="8">
        <v>81330.786780933093</v>
      </c>
      <c r="I23" s="8">
        <v>101516.31655248981</v>
      </c>
      <c r="J23" s="8">
        <v>101744.2926845107</v>
      </c>
      <c r="K23" s="8">
        <v>87358.796044645991</v>
      </c>
      <c r="L23" s="8">
        <v>70877.403764648392</v>
      </c>
      <c r="M23" s="8">
        <v>60702.019504982207</v>
      </c>
      <c r="N23" s="8">
        <v>57307.1879078028</v>
      </c>
      <c r="O23" s="8">
        <v>47827.035715739694</v>
      </c>
      <c r="P23" s="8">
        <v>54871.511525470007</v>
      </c>
      <c r="Q23" s="8">
        <v>48322.6832170587</v>
      </c>
      <c r="R23" s="8">
        <v>42989.034989434695</v>
      </c>
      <c r="S23" s="8">
        <v>46647.7868497581</v>
      </c>
      <c r="T23" s="8">
        <v>2.7863946E-3</v>
      </c>
      <c r="U23" s="8">
        <v>2.5570346999999999E-3</v>
      </c>
      <c r="V23" s="8">
        <v>2.5309400000000002E-3</v>
      </c>
      <c r="W23" s="8">
        <v>2.6872539999999996E-3</v>
      </c>
      <c r="X23" s="8">
        <v>2.55375E-3</v>
      </c>
      <c r="Y23" s="8">
        <v>2.3744186999999999E-3</v>
      </c>
      <c r="Z23" s="8">
        <v>2.2534296999999997E-3</v>
      </c>
      <c r="AA23" s="8">
        <v>4.4901920000000005E-3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4292.7147350690593</v>
      </c>
      <c r="D25" s="8">
        <v>13463.00638063304</v>
      </c>
      <c r="E25" s="8">
        <v>84183.380277622302</v>
      </c>
      <c r="F25" s="8">
        <v>417161.6750399975</v>
      </c>
      <c r="G25" s="8">
        <v>213329.49923373526</v>
      </c>
      <c r="H25" s="8">
        <v>205929.12468062114</v>
      </c>
      <c r="I25" s="8">
        <v>210955.19758511789</v>
      </c>
      <c r="J25" s="8">
        <v>350318.62870638655</v>
      </c>
      <c r="K25" s="8">
        <v>243819.36546650622</v>
      </c>
      <c r="L25" s="8">
        <v>160391.8184790533</v>
      </c>
      <c r="M25" s="8">
        <v>123121.97345740905</v>
      </c>
      <c r="N25" s="8">
        <v>138308.0244845612</v>
      </c>
      <c r="O25" s="8">
        <v>286779.60637576896</v>
      </c>
      <c r="P25" s="8">
        <v>251546.64402581353</v>
      </c>
      <c r="Q25" s="8">
        <v>310405.17934729997</v>
      </c>
      <c r="R25" s="8">
        <v>182814.2398023759</v>
      </c>
      <c r="S25" s="8">
        <v>179888.61920106347</v>
      </c>
      <c r="T25" s="8">
        <v>283477.15453880618</v>
      </c>
      <c r="U25" s="8">
        <v>215726.83591403108</v>
      </c>
      <c r="V25" s="8">
        <v>229087.21813166831</v>
      </c>
      <c r="W25" s="8">
        <v>256609.22416664241</v>
      </c>
      <c r="X25" s="8">
        <v>290649.27611468319</v>
      </c>
      <c r="Y25" s="8">
        <v>269760.24431260035</v>
      </c>
      <c r="Z25" s="8">
        <v>300988.41837104678</v>
      </c>
      <c r="AA25" s="8">
        <v>293712.02860828262</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1604137.0282395079</v>
      </c>
      <c r="D33" s="68">
        <v>1200648.6290206779</v>
      </c>
      <c r="E33" s="68">
        <v>1146892.4141705306</v>
      </c>
      <c r="F33" s="68">
        <v>832350.61729346216</v>
      </c>
      <c r="G33" s="68">
        <v>629898.61209822097</v>
      </c>
      <c r="H33" s="68">
        <v>558111.43434208026</v>
      </c>
      <c r="I33" s="68">
        <v>567190.34709515132</v>
      </c>
      <c r="J33" s="68">
        <v>626826.98539089726</v>
      </c>
      <c r="K33" s="68">
        <v>478262.8975111522</v>
      </c>
      <c r="L33" s="68">
        <v>346235.92224370164</v>
      </c>
      <c r="M33" s="68">
        <v>272597.78896239126</v>
      </c>
      <c r="N33" s="68">
        <v>280529.03639236395</v>
      </c>
      <c r="O33" s="68">
        <v>350303.73729150865</v>
      </c>
      <c r="P33" s="68">
        <v>320144.58035128354</v>
      </c>
      <c r="Q33" s="68">
        <v>358727.86256435869</v>
      </c>
      <c r="R33" s="68">
        <v>225803.2747918106</v>
      </c>
      <c r="S33" s="68">
        <v>226536.40605082156</v>
      </c>
      <c r="T33" s="68">
        <v>283477.15732520079</v>
      </c>
      <c r="U33" s="68">
        <v>215726.83847106577</v>
      </c>
      <c r="V33" s="68">
        <v>229087.22066260831</v>
      </c>
      <c r="W33" s="68">
        <v>256609.2268538964</v>
      </c>
      <c r="X33" s="68">
        <v>290649.27866843319</v>
      </c>
      <c r="Y33" s="68">
        <v>269760.24668701907</v>
      </c>
      <c r="Z33" s="68">
        <v>300988.42062447645</v>
      </c>
      <c r="AA33" s="68">
        <v>293712.03309847461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1314698.044</v>
      </c>
      <c r="D36" s="8">
        <v>1243102.56</v>
      </c>
      <c r="E36" s="8">
        <v>1127969.5526878401</v>
      </c>
      <c r="F36" s="8">
        <v>233730.80489878217</v>
      </c>
      <c r="G36" s="8">
        <v>235294.49849736496</v>
      </c>
      <c r="H36" s="8">
        <v>208743.0370043694</v>
      </c>
      <c r="I36" s="8">
        <v>200041.97254892357</v>
      </c>
      <c r="J36" s="8">
        <v>177008.06890123672</v>
      </c>
      <c r="K36" s="8">
        <v>144202.56670508345</v>
      </c>
      <c r="L36" s="8">
        <v>132159.71114490589</v>
      </c>
      <c r="M36" s="8">
        <v>117618.95926179401</v>
      </c>
      <c r="N36" s="8">
        <v>113712.33230992859</v>
      </c>
      <c r="O36" s="8">
        <v>93774.252498170506</v>
      </c>
      <c r="P36" s="8">
        <v>87677.948806655288</v>
      </c>
      <c r="Q36" s="8">
        <v>27907.748148033701</v>
      </c>
      <c r="R36" s="8">
        <v>23381.428755197168</v>
      </c>
      <c r="S36" s="8">
        <v>7.26305478E-3</v>
      </c>
      <c r="T36" s="8">
        <v>5.98024401E-3</v>
      </c>
      <c r="U36" s="8">
        <v>4.6801839E-3</v>
      </c>
      <c r="V36" s="8">
        <v>3.3669895800000002E-3</v>
      </c>
      <c r="W36" s="8">
        <v>2.9703597400000002E-3</v>
      </c>
      <c r="X36" s="8">
        <v>2.2738334499999998E-3</v>
      </c>
      <c r="Y36" s="8">
        <v>2.11339372E-3</v>
      </c>
      <c r="Z36" s="8">
        <v>2.1808233000000002E-3</v>
      </c>
      <c r="AA36" s="8">
        <v>2.7108212199999995E-3</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221121.28308673651</v>
      </c>
      <c r="D38" s="8">
        <v>212652.60643948798</v>
      </c>
      <c r="E38" s="8">
        <v>334245.41073413659</v>
      </c>
      <c r="F38" s="8">
        <v>418062.47551225271</v>
      </c>
      <c r="G38" s="8">
        <v>326379.12020024681</v>
      </c>
      <c r="H38" s="8">
        <v>286963.6751040282</v>
      </c>
      <c r="I38" s="8">
        <v>304211.17820209241</v>
      </c>
      <c r="J38" s="8">
        <v>361011.00523571903</v>
      </c>
      <c r="K38" s="8">
        <v>258415.11080659321</v>
      </c>
      <c r="L38" s="8">
        <v>210559.5935242424</v>
      </c>
      <c r="M38" s="8">
        <v>181008.76635688113</v>
      </c>
      <c r="N38" s="8">
        <v>171364.162758402</v>
      </c>
      <c r="O38" s="8">
        <v>172123.43669521762</v>
      </c>
      <c r="P38" s="8">
        <v>139806.7843423624</v>
      </c>
      <c r="Q38" s="8">
        <v>127965.448909217</v>
      </c>
      <c r="R38" s="8">
        <v>104773.82340712979</v>
      </c>
      <c r="S38" s="8">
        <v>110201.8613860457</v>
      </c>
      <c r="T38" s="8">
        <v>99833.356699980504</v>
      </c>
      <c r="U38" s="8">
        <v>77496.952479422005</v>
      </c>
      <c r="V38" s="8">
        <v>55573.018164688001</v>
      </c>
      <c r="W38" s="8">
        <v>35615.345184738006</v>
      </c>
      <c r="X38" s="8">
        <v>29660.834647922999</v>
      </c>
      <c r="Y38" s="8">
        <v>29964.575279388402</v>
      </c>
      <c r="Z38" s="8">
        <v>27726.907040155002</v>
      </c>
      <c r="AA38" s="8">
        <v>7.9080620000000004E-3</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990.51142892738005</v>
      </c>
      <c r="D40" s="8">
        <v>1172.06486507054</v>
      </c>
      <c r="E40" s="8">
        <v>7232.3295491997096</v>
      </c>
      <c r="F40" s="8">
        <v>164992.94471843421</v>
      </c>
      <c r="G40" s="8">
        <v>32020.424189829937</v>
      </c>
      <c r="H40" s="8">
        <v>14920.842799596681</v>
      </c>
      <c r="I40" s="8">
        <v>49548.420549148534</v>
      </c>
      <c r="J40" s="8">
        <v>42120.710233218546</v>
      </c>
      <c r="K40" s="8">
        <v>70452.790278220695</v>
      </c>
      <c r="L40" s="8">
        <v>54574.142221617294</v>
      </c>
      <c r="M40" s="8">
        <v>72799.143223770414</v>
      </c>
      <c r="N40" s="8">
        <v>77935.092865510465</v>
      </c>
      <c r="O40" s="8">
        <v>101615.45081008383</v>
      </c>
      <c r="P40" s="8">
        <v>102991.15457490251</v>
      </c>
      <c r="Q40" s="8">
        <v>122822.58639095999</v>
      </c>
      <c r="R40" s="8">
        <v>82543.440434235876</v>
      </c>
      <c r="S40" s="8">
        <v>92899.524627530598</v>
      </c>
      <c r="T40" s="8">
        <v>88975.320981769633</v>
      </c>
      <c r="U40" s="8">
        <v>69222.344765105794</v>
      </c>
      <c r="V40" s="8">
        <v>95520.396144213009</v>
      </c>
      <c r="W40" s="8">
        <v>85219.862367285808</v>
      </c>
      <c r="X40" s="8">
        <v>53951.070758667898</v>
      </c>
      <c r="Y40" s="8">
        <v>87681.948308613995</v>
      </c>
      <c r="Z40" s="8">
        <v>34072.150655068297</v>
      </c>
      <c r="AA40" s="8">
        <v>29357.228222218098</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1536809.8385156638</v>
      </c>
      <c r="D48" s="68">
        <v>1456927.2313045587</v>
      </c>
      <c r="E48" s="68">
        <v>1469447.2929711763</v>
      </c>
      <c r="F48" s="68">
        <v>816786.22512946906</v>
      </c>
      <c r="G48" s="68">
        <v>593694.0428874417</v>
      </c>
      <c r="H48" s="68">
        <v>510627.55490799429</v>
      </c>
      <c r="I48" s="68">
        <v>553801.57130016456</v>
      </c>
      <c r="J48" s="68">
        <v>580139.78437017428</v>
      </c>
      <c r="K48" s="68">
        <v>473070.46778989735</v>
      </c>
      <c r="L48" s="68">
        <v>397293.44689076557</v>
      </c>
      <c r="M48" s="68">
        <v>371426.86884244555</v>
      </c>
      <c r="N48" s="68">
        <v>363011.58793384105</v>
      </c>
      <c r="O48" s="68">
        <v>367513.14000347193</v>
      </c>
      <c r="P48" s="68">
        <v>330475.88772392017</v>
      </c>
      <c r="Q48" s="68">
        <v>278695.78344821068</v>
      </c>
      <c r="R48" s="68">
        <v>210698.69259656285</v>
      </c>
      <c r="S48" s="68">
        <v>203101.39327663108</v>
      </c>
      <c r="T48" s="68">
        <v>188808.68366199415</v>
      </c>
      <c r="U48" s="68">
        <v>146719.3019247117</v>
      </c>
      <c r="V48" s="68">
        <v>151093.41767589058</v>
      </c>
      <c r="W48" s="68">
        <v>120835.21052238355</v>
      </c>
      <c r="X48" s="68">
        <v>83611.907680424338</v>
      </c>
      <c r="Y48" s="68">
        <v>117646.52570139611</v>
      </c>
      <c r="Z48" s="68">
        <v>61799.059876046595</v>
      </c>
      <c r="AA48" s="68">
        <v>29357.23884110132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279707.32</v>
      </c>
      <c r="D52" s="8">
        <v>245532.56442000001</v>
      </c>
      <c r="E52" s="8">
        <v>143075.01419999998</v>
      </c>
      <c r="F52" s="8">
        <v>28209.258944099904</v>
      </c>
      <c r="G52" s="8">
        <v>1.1838356250000001E-2</v>
      </c>
      <c r="H52" s="8">
        <v>4.6539134699999998E-3</v>
      </c>
      <c r="I52" s="8">
        <v>3.9499035900000005E-3</v>
      </c>
      <c r="J52" s="8">
        <v>4.3357791800000007E-3</v>
      </c>
      <c r="K52" s="8">
        <v>3.26394876E-3</v>
      </c>
      <c r="L52" s="8">
        <v>1.3829438999999998E-3</v>
      </c>
      <c r="M52" s="8">
        <v>7.0343556999999998E-4</v>
      </c>
      <c r="N52" s="8">
        <v>6.7215026999999994E-4</v>
      </c>
      <c r="O52" s="8">
        <v>3.7385266E-4</v>
      </c>
      <c r="P52" s="8">
        <v>2.6220896000000001E-4</v>
      </c>
      <c r="Q52" s="8">
        <v>3.5956653000000007E-4</v>
      </c>
      <c r="R52" s="8">
        <v>3.3938712999999999E-4</v>
      </c>
      <c r="S52" s="8">
        <v>3.0297534000000003E-4</v>
      </c>
      <c r="T52" s="8">
        <v>2.9375580000000004E-4</v>
      </c>
      <c r="U52" s="8">
        <v>2.5971385999999994E-4</v>
      </c>
      <c r="V52" s="8">
        <v>1.8416320000000001E-4</v>
      </c>
      <c r="W52" s="8">
        <v>1.8626619499999999E-4</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6703.6364999999996</v>
      </c>
      <c r="D54" s="8">
        <v>6784.8684999999996</v>
      </c>
      <c r="E54" s="8">
        <v>100926.048</v>
      </c>
      <c r="F54" s="8">
        <v>34979.932000000001</v>
      </c>
      <c r="G54" s="8">
        <v>107762.344</v>
      </c>
      <c r="H54" s="8">
        <v>80428.296000000002</v>
      </c>
      <c r="I54" s="8">
        <v>104066.376</v>
      </c>
      <c r="J54" s="8">
        <v>123086.17600000001</v>
      </c>
      <c r="K54" s="8">
        <v>65201.04</v>
      </c>
      <c r="L54" s="8">
        <v>29700.218000000001</v>
      </c>
      <c r="M54" s="8">
        <v>29189.256000000001</v>
      </c>
      <c r="N54" s="8">
        <v>28398.045999999998</v>
      </c>
      <c r="O54" s="8">
        <v>41457.631999999998</v>
      </c>
      <c r="P54" s="8">
        <v>0</v>
      </c>
      <c r="Q54" s="8">
        <v>0</v>
      </c>
      <c r="R54" s="8">
        <v>0</v>
      </c>
      <c r="S54" s="8">
        <v>0</v>
      </c>
      <c r="T54" s="8">
        <v>0</v>
      </c>
      <c r="U54" s="8">
        <v>0</v>
      </c>
      <c r="V54" s="8">
        <v>0</v>
      </c>
      <c r="W54" s="8">
        <v>0</v>
      </c>
      <c r="X54" s="8">
        <v>0</v>
      </c>
      <c r="Y54" s="8">
        <v>0</v>
      </c>
      <c r="Z54" s="8">
        <v>0</v>
      </c>
      <c r="AA54" s="8">
        <v>0</v>
      </c>
    </row>
    <row r="55" spans="1:27">
      <c r="A55" s="16" t="s">
        <v>24</v>
      </c>
      <c r="B55" s="16" t="s">
        <v>4</v>
      </c>
      <c r="C55" s="8">
        <v>8186.7224092065599</v>
      </c>
      <c r="D55" s="8">
        <v>5412.75519248415</v>
      </c>
      <c r="E55" s="8">
        <v>69829.316469784608</v>
      </c>
      <c r="F55" s="8">
        <v>156694.9515738801</v>
      </c>
      <c r="G55" s="8">
        <v>117947.85996110839</v>
      </c>
      <c r="H55" s="8">
        <v>86512.310755935556</v>
      </c>
      <c r="I55" s="8">
        <v>147704.80125916746</v>
      </c>
      <c r="J55" s="8">
        <v>117912.7269387393</v>
      </c>
      <c r="K55" s="8">
        <v>95427.835612461698</v>
      </c>
      <c r="L55" s="8">
        <v>56957.807956580305</v>
      </c>
      <c r="M55" s="8">
        <v>50497.891812149399</v>
      </c>
      <c r="N55" s="8">
        <v>113323.53671744201</v>
      </c>
      <c r="O55" s="8">
        <v>90474.380840892947</v>
      </c>
      <c r="P55" s="8">
        <v>169076.92886887869</v>
      </c>
      <c r="Q55" s="8">
        <v>145374.60722080231</v>
      </c>
      <c r="R55" s="8">
        <v>198538.07550073418</v>
      </c>
      <c r="S55" s="8">
        <v>107929.60545823054</v>
      </c>
      <c r="T55" s="8">
        <v>155873.98841133597</v>
      </c>
      <c r="U55" s="8">
        <v>97451.237184272803</v>
      </c>
      <c r="V55" s="8">
        <v>123945.2335143739</v>
      </c>
      <c r="W55" s="8">
        <v>153851.78100689081</v>
      </c>
      <c r="X55" s="8">
        <v>106778.7682235284</v>
      </c>
      <c r="Y55" s="8">
        <v>145932.76309741597</v>
      </c>
      <c r="Z55" s="8">
        <v>150363.63764768682</v>
      </c>
      <c r="AA55" s="8">
        <v>235609.6955094001</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294597.67890920659</v>
      </c>
      <c r="D63" s="68">
        <v>257730.18811248417</v>
      </c>
      <c r="E63" s="68">
        <v>313830.37866978458</v>
      </c>
      <c r="F63" s="68">
        <v>219884.14251798001</v>
      </c>
      <c r="G63" s="68">
        <v>225710.21579946464</v>
      </c>
      <c r="H63" s="68">
        <v>166940.61140984902</v>
      </c>
      <c r="I63" s="68">
        <v>251771.18120907107</v>
      </c>
      <c r="J63" s="68">
        <v>240998.90727451848</v>
      </c>
      <c r="K63" s="68">
        <v>160628.87887641045</v>
      </c>
      <c r="L63" s="68">
        <v>86658.027339524211</v>
      </c>
      <c r="M63" s="68">
        <v>79687.148515584966</v>
      </c>
      <c r="N63" s="68">
        <v>141721.58338959227</v>
      </c>
      <c r="O63" s="68">
        <v>131932.01321474562</v>
      </c>
      <c r="P63" s="68">
        <v>169076.92913108764</v>
      </c>
      <c r="Q63" s="68">
        <v>145374.60758036884</v>
      </c>
      <c r="R63" s="68">
        <v>198538.07584012131</v>
      </c>
      <c r="S63" s="68">
        <v>107929.60576120588</v>
      </c>
      <c r="T63" s="68">
        <v>155873.98870509176</v>
      </c>
      <c r="U63" s="68">
        <v>97451.237443986669</v>
      </c>
      <c r="V63" s="68">
        <v>123945.23369853711</v>
      </c>
      <c r="W63" s="68">
        <v>153851.78119315702</v>
      </c>
      <c r="X63" s="68">
        <v>106778.7682235284</v>
      </c>
      <c r="Y63" s="68">
        <v>145932.76309741597</v>
      </c>
      <c r="Z63" s="68">
        <v>150363.63764768682</v>
      </c>
      <c r="AA63" s="68">
        <v>235609.6955094001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94267.422280661194</v>
      </c>
      <c r="D68" s="8">
        <v>125096.9037048067</v>
      </c>
      <c r="E68" s="8">
        <v>162379.44177556</v>
      </c>
      <c r="F68" s="8">
        <v>110277.18542935779</v>
      </c>
      <c r="G68" s="8">
        <v>117333.6267878928</v>
      </c>
      <c r="H68" s="8">
        <v>92616.546558628601</v>
      </c>
      <c r="I68" s="8">
        <v>99289.668990802296</v>
      </c>
      <c r="J68" s="8">
        <v>109637.06913766051</v>
      </c>
      <c r="K68" s="8">
        <v>89418.716476640999</v>
      </c>
      <c r="L68" s="8">
        <v>67435.580117929509</v>
      </c>
      <c r="M68" s="8">
        <v>62881.491846195699</v>
      </c>
      <c r="N68" s="8">
        <v>4.2498693000000004E-3</v>
      </c>
      <c r="O68" s="8">
        <v>3.9543122999999994E-3</v>
      </c>
      <c r="P68" s="8">
        <v>3.7913307999999997E-3</v>
      </c>
      <c r="Q68" s="8">
        <v>3.4763668000000001E-3</v>
      </c>
      <c r="R68" s="8">
        <v>3.1618050000000002E-3</v>
      </c>
      <c r="S68" s="8">
        <v>3.0800556999999998E-3</v>
      </c>
      <c r="T68" s="8">
        <v>3.0073967000000001E-3</v>
      </c>
      <c r="U68" s="8">
        <v>2.7451031000000001E-3</v>
      </c>
      <c r="V68" s="8">
        <v>2.6918771000000001E-3</v>
      </c>
      <c r="W68" s="8">
        <v>2.6128252000000001E-3</v>
      </c>
      <c r="X68" s="8">
        <v>2.5020704E-3</v>
      </c>
      <c r="Y68" s="8">
        <v>2.3203075000000004E-3</v>
      </c>
      <c r="Z68" s="8">
        <v>2.1778662000000002E-3</v>
      </c>
      <c r="AA68" s="8">
        <v>4.0911519999999998E-3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28646.379168354331</v>
      </c>
      <c r="D70" s="8">
        <v>18899.383169038094</v>
      </c>
      <c r="E70" s="8">
        <v>134377.20202080128</v>
      </c>
      <c r="F70" s="8">
        <v>121546.00095303262</v>
      </c>
      <c r="G70" s="8">
        <v>85260.182039847001</v>
      </c>
      <c r="H70" s="8">
        <v>75159.954131776482</v>
      </c>
      <c r="I70" s="8">
        <v>87026.738825807988</v>
      </c>
      <c r="J70" s="8">
        <v>97133.840399204462</v>
      </c>
      <c r="K70" s="8">
        <v>78753.598625594823</v>
      </c>
      <c r="L70" s="8">
        <v>48944.650654148303</v>
      </c>
      <c r="M70" s="8">
        <v>42543.383678862585</v>
      </c>
      <c r="N70" s="8">
        <v>49974.435641657044</v>
      </c>
      <c r="O70" s="8">
        <v>52709.029995565332</v>
      </c>
      <c r="P70" s="8">
        <v>55317.840352673134</v>
      </c>
      <c r="Q70" s="8">
        <v>48042.005927265702</v>
      </c>
      <c r="R70" s="8">
        <v>41590.178322809756</v>
      </c>
      <c r="S70" s="8">
        <v>37200.600252199074</v>
      </c>
      <c r="T70" s="8">
        <v>39599.804848973945</v>
      </c>
      <c r="U70" s="8">
        <v>17794.365938945648</v>
      </c>
      <c r="V70" s="8">
        <v>18781.599612046197</v>
      </c>
      <c r="W70" s="8">
        <v>18641.645146943836</v>
      </c>
      <c r="X70" s="8">
        <v>16635.400612253943</v>
      </c>
      <c r="Y70" s="8">
        <v>18870.111516426561</v>
      </c>
      <c r="Z70" s="8">
        <v>18237.63746751397</v>
      </c>
      <c r="AA70" s="8">
        <v>22152.574080956001</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122913.80144901553</v>
      </c>
      <c r="D78" s="68">
        <v>143996.2868738448</v>
      </c>
      <c r="E78" s="68">
        <v>296756.64379636128</v>
      </c>
      <c r="F78" s="68">
        <v>231823.18638239041</v>
      </c>
      <c r="G78" s="68">
        <v>202593.80882773979</v>
      </c>
      <c r="H78" s="68">
        <v>167776.50069040508</v>
      </c>
      <c r="I78" s="68">
        <v>186316.4078166103</v>
      </c>
      <c r="J78" s="68">
        <v>206770.90953686496</v>
      </c>
      <c r="K78" s="68">
        <v>168172.31510223582</v>
      </c>
      <c r="L78" s="68">
        <v>116380.2307720778</v>
      </c>
      <c r="M78" s="68">
        <v>105424.87552505828</v>
      </c>
      <c r="N78" s="68">
        <v>49974.439891526345</v>
      </c>
      <c r="O78" s="68">
        <v>52709.03394987763</v>
      </c>
      <c r="P78" s="68">
        <v>55317.844144003931</v>
      </c>
      <c r="Q78" s="68">
        <v>48042.009403632503</v>
      </c>
      <c r="R78" s="68">
        <v>41590.181484614754</v>
      </c>
      <c r="S78" s="68">
        <v>37200.603332254774</v>
      </c>
      <c r="T78" s="68">
        <v>39599.807856370644</v>
      </c>
      <c r="U78" s="68">
        <v>17794.368684048746</v>
      </c>
      <c r="V78" s="68">
        <v>18781.602303923297</v>
      </c>
      <c r="W78" s="68">
        <v>18641.647759769035</v>
      </c>
      <c r="X78" s="68">
        <v>16635.403114324345</v>
      </c>
      <c r="Y78" s="68">
        <v>18870.113836734061</v>
      </c>
      <c r="Z78" s="68">
        <v>18237.639645380172</v>
      </c>
      <c r="AA78" s="68">
        <v>22152.578172108002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8.2417989999999995E-4</v>
      </c>
      <c r="D83" s="8">
        <v>7.992040500000001E-4</v>
      </c>
      <c r="E83" s="8">
        <v>7.2644210000000003E-4</v>
      </c>
      <c r="F83" s="8">
        <v>5.4551846000000005E-4</v>
      </c>
      <c r="G83" s="8">
        <v>9.9572340000000014E-4</v>
      </c>
      <c r="H83" s="8">
        <v>1.0178453E-3</v>
      </c>
      <c r="I83" s="8">
        <v>1.0493715999999999E-3</v>
      </c>
      <c r="J83" s="8">
        <v>1.0473978999999999E-3</v>
      </c>
      <c r="K83" s="8">
        <v>9.5032220000000004E-4</v>
      </c>
      <c r="L83" s="8">
        <v>9.1349429999999993E-4</v>
      </c>
      <c r="M83" s="8">
        <v>8.9694870000000008E-4</v>
      </c>
      <c r="N83" s="8">
        <v>8.8481425999999998E-4</v>
      </c>
      <c r="O83" s="8">
        <v>8.687069E-4</v>
      </c>
      <c r="P83" s="8">
        <v>8.7157799999999991E-4</v>
      </c>
      <c r="Q83" s="8">
        <v>8.3760524000000007E-4</v>
      </c>
      <c r="R83" s="8">
        <v>8.3132254999999998E-4</v>
      </c>
      <c r="S83" s="8">
        <v>8.1261235E-4</v>
      </c>
      <c r="T83" s="8">
        <v>8.2745933999999995E-4</v>
      </c>
      <c r="U83" s="8">
        <v>8.2568466999999996E-4</v>
      </c>
      <c r="V83" s="8">
        <v>8.3510344999999995E-4</v>
      </c>
      <c r="W83" s="8">
        <v>8.2827543999999993E-4</v>
      </c>
      <c r="X83" s="8">
        <v>8.2781599999999999E-4</v>
      </c>
      <c r="Y83" s="8">
        <v>8.1149214999999997E-4</v>
      </c>
      <c r="Z83" s="8">
        <v>8.0814235999999995E-4</v>
      </c>
      <c r="AA83" s="8">
        <v>1.2324082999999998E-3</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2.0312481800000004E-3</v>
      </c>
      <c r="D85" s="8">
        <v>1.8916974900000001E-3</v>
      </c>
      <c r="E85" s="8">
        <v>1.8285751600000003E-3</v>
      </c>
      <c r="F85" s="8">
        <v>7.077706299999999E-4</v>
      </c>
      <c r="G85" s="8">
        <v>55.357081725729998</v>
      </c>
      <c r="H85" s="8">
        <v>1.7299814199999998E-3</v>
      </c>
      <c r="I85" s="8">
        <v>20.424489002169999</v>
      </c>
      <c r="J85" s="8">
        <v>156.70426364970999</v>
      </c>
      <c r="K85" s="8">
        <v>1.5602280500000001E-3</v>
      </c>
      <c r="L85" s="8">
        <v>131.85458830748999</v>
      </c>
      <c r="M85" s="8">
        <v>1.4837235400000002E-3</v>
      </c>
      <c r="N85" s="8">
        <v>41.705553267829991</v>
      </c>
      <c r="O85" s="8">
        <v>21.904800567990002</v>
      </c>
      <c r="P85" s="8">
        <v>58.54011524341</v>
      </c>
      <c r="Q85" s="8">
        <v>1.00875421E-3</v>
      </c>
      <c r="R85" s="8">
        <v>56.905035165219999</v>
      </c>
      <c r="S85" s="8">
        <v>9.7918338000000001E-4</v>
      </c>
      <c r="T85" s="8">
        <v>1.0013771099999999E-3</v>
      </c>
      <c r="U85" s="8">
        <v>39.504894525979992</v>
      </c>
      <c r="V85" s="8">
        <v>18.044740500549999</v>
      </c>
      <c r="W85" s="8">
        <v>9.8817994999999994E-4</v>
      </c>
      <c r="X85" s="8">
        <v>15.759579079170001</v>
      </c>
      <c r="Y85" s="8">
        <v>9.6144318999999998E-4</v>
      </c>
      <c r="Z85" s="8">
        <v>10.1538406746</v>
      </c>
      <c r="AA85" s="8">
        <v>9.8834713999999997E-4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2.8554280800000002E-3</v>
      </c>
      <c r="D93" s="68">
        <v>2.6909015400000003E-3</v>
      </c>
      <c r="E93" s="68">
        <v>2.5550172600000004E-3</v>
      </c>
      <c r="F93" s="68">
        <v>1.25328909E-3</v>
      </c>
      <c r="G93" s="68">
        <v>55.358077449130001</v>
      </c>
      <c r="H93" s="68">
        <v>2.7478267199999998E-3</v>
      </c>
      <c r="I93" s="68">
        <v>20.425538373769999</v>
      </c>
      <c r="J93" s="68">
        <v>156.70531104761</v>
      </c>
      <c r="K93" s="68">
        <v>2.5105502500000001E-3</v>
      </c>
      <c r="L93" s="68">
        <v>131.85550180178998</v>
      </c>
      <c r="M93" s="68">
        <v>2.3806722400000003E-3</v>
      </c>
      <c r="N93" s="68">
        <v>41.706438082089988</v>
      </c>
      <c r="O93" s="68">
        <v>21.905669274890002</v>
      </c>
      <c r="P93" s="68">
        <v>58.540986821410002</v>
      </c>
      <c r="Q93" s="68">
        <v>1.84635945E-3</v>
      </c>
      <c r="R93" s="68">
        <v>56.905866487769998</v>
      </c>
      <c r="S93" s="68">
        <v>1.79179573E-3</v>
      </c>
      <c r="T93" s="68">
        <v>1.8288364499999999E-3</v>
      </c>
      <c r="U93" s="68">
        <v>39.50572021064999</v>
      </c>
      <c r="V93" s="68">
        <v>18.045575604</v>
      </c>
      <c r="W93" s="68">
        <v>1.81645539E-3</v>
      </c>
      <c r="X93" s="68">
        <v>15.76040689517</v>
      </c>
      <c r="Y93" s="68">
        <v>1.7729353399999999E-3</v>
      </c>
      <c r="Z93" s="68">
        <v>10.15464881696</v>
      </c>
      <c r="AA93" s="68">
        <v>2.2207554399999996E-3</v>
      </c>
    </row>
  </sheetData>
  <sheetProtection algorithmName="SHA-512" hashValue="+RI8cR/CReQ6/ZL1ZJ/QTKofDkCSXKpqE0Ciky8uL7eWKyaA3sDC6PEtQmQ5vj+X0hN+H/z/3p6RPppH965PKA==" saltValue="I27Smf/rR/S4d6fSfEVV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73" t="s">
        <v>206</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2.8069480819816442E-3</v>
      </c>
      <c r="D8" s="8">
        <v>3.0345667112250188E-3</v>
      </c>
      <c r="E8" s="8">
        <v>3.2460701651220057E-3</v>
      </c>
      <c r="F8" s="8">
        <v>3.0337104338484951E-3</v>
      </c>
      <c r="G8" s="8">
        <v>4.8755002212418439E-3</v>
      </c>
      <c r="H8" s="8">
        <v>4.670076791748275E-3</v>
      </c>
      <c r="I8" s="8">
        <v>7.2775226120566378E-3</v>
      </c>
      <c r="J8" s="8">
        <v>6.8815501631108479E-3</v>
      </c>
      <c r="K8" s="8">
        <v>6.4313552908356478E-3</v>
      </c>
      <c r="L8" s="8">
        <v>6.0265212685134363E-3</v>
      </c>
      <c r="M8" s="8">
        <v>5.6344017690384577E-3</v>
      </c>
      <c r="N8" s="8">
        <v>7.4964366868512031E-3</v>
      </c>
      <c r="O8" s="8">
        <v>7.0254770728326909E-3</v>
      </c>
      <c r="P8" s="8">
        <v>6.5963039993269358E-3</v>
      </c>
      <c r="Q8" s="8">
        <v>6.1699741502117284E-3</v>
      </c>
      <c r="R8" s="8">
        <v>5.7858269097041323E-3</v>
      </c>
      <c r="S8" s="8">
        <v>5.4242027883362985E-3</v>
      </c>
      <c r="T8" s="8">
        <v>5.0921749488556803E-3</v>
      </c>
      <c r="U8" s="8">
        <v>4.7660901744611224E-3</v>
      </c>
      <c r="V8" s="8">
        <v>4.472922611520532E-3</v>
      </c>
      <c r="W8" s="8">
        <v>5.2934850073093585E-3</v>
      </c>
      <c r="X8" s="8">
        <v>4.9790432512292404E-3</v>
      </c>
      <c r="Y8" s="8">
        <v>5.1083855369379568E-3</v>
      </c>
      <c r="Z8" s="8">
        <v>4.7930751440896022E-3</v>
      </c>
      <c r="AA8" s="8">
        <v>7.9619608221234411E-3</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6.2740006717437163E-3</v>
      </c>
      <c r="D10" s="8">
        <v>6.330662761606461E-3</v>
      </c>
      <c r="E10" s="8">
        <v>7.1300159933217651E-3</v>
      </c>
      <c r="F10" s="8">
        <v>7.2104295312565856E-3</v>
      </c>
      <c r="G10" s="8">
        <v>7.0824867811293251E-3</v>
      </c>
      <c r="H10" s="8">
        <v>6.8302431017266737E-3</v>
      </c>
      <c r="I10" s="8">
        <v>8.8722440081802131E-3</v>
      </c>
      <c r="J10" s="8">
        <v>8.3867099230223452E-3</v>
      </c>
      <c r="K10" s="8">
        <v>7.9057049408315025E-3</v>
      </c>
      <c r="L10" s="8">
        <v>5553.8871886475927</v>
      </c>
      <c r="M10" s="8">
        <v>5175.8872958337142</v>
      </c>
      <c r="N10" s="8">
        <v>128494.3455388196</v>
      </c>
      <c r="O10" s="8">
        <v>120088.17344292575</v>
      </c>
      <c r="P10" s="8">
        <v>131015.93120509321</v>
      </c>
      <c r="Q10" s="8">
        <v>122098.92990155731</v>
      </c>
      <c r="R10" s="8">
        <v>165470.18688482948</v>
      </c>
      <c r="S10" s="8">
        <v>154645.03449168173</v>
      </c>
      <c r="T10" s="8">
        <v>226910.56918026585</v>
      </c>
      <c r="U10" s="8">
        <v>232419.59298414853</v>
      </c>
      <c r="V10" s="8">
        <v>217214.5729037633</v>
      </c>
      <c r="W10" s="8">
        <v>240680.84608290275</v>
      </c>
      <c r="X10" s="8">
        <v>225530.72762683223</v>
      </c>
      <c r="Y10" s="8">
        <v>245004.33242174724</v>
      </c>
      <c r="Z10" s="8">
        <v>228976.01162864527</v>
      </c>
      <c r="AA10" s="8">
        <v>266439.72340715351</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210942.35827596224</v>
      </c>
      <c r="D13" s="8">
        <v>544031.48832520307</v>
      </c>
      <c r="E13" s="8">
        <v>1206110.6231411772</v>
      </c>
      <c r="F13" s="8">
        <v>4061987.2867169278</v>
      </c>
      <c r="G13" s="8">
        <v>3820219.761149785</v>
      </c>
      <c r="H13" s="8">
        <v>3601348.0786186149</v>
      </c>
      <c r="I13" s="8">
        <v>3546754.9862156222</v>
      </c>
      <c r="J13" s="8">
        <v>3490914.8221002114</v>
      </c>
      <c r="K13" s="8">
        <v>3662068.8603923018</v>
      </c>
      <c r="L13" s="8">
        <v>3660054.8679596526</v>
      </c>
      <c r="M13" s="8">
        <v>3898116.2208720306</v>
      </c>
      <c r="N13" s="8">
        <v>4281434.201880862</v>
      </c>
      <c r="O13" s="8">
        <v>4222623.4812120702</v>
      </c>
      <c r="P13" s="8">
        <v>4129382.86290792</v>
      </c>
      <c r="Q13" s="8">
        <v>3854495.8689480335</v>
      </c>
      <c r="R13" s="8">
        <v>3605383.1367361071</v>
      </c>
      <c r="S13" s="8">
        <v>3463872.5427043759</v>
      </c>
      <c r="T13" s="8">
        <v>3285321.1695192801</v>
      </c>
      <c r="U13" s="8">
        <v>3080977.3268032335</v>
      </c>
      <c r="V13" s="8">
        <v>2890277.2223779336</v>
      </c>
      <c r="W13" s="8">
        <v>2821499.0422278172</v>
      </c>
      <c r="X13" s="8">
        <v>2677956.2176642856</v>
      </c>
      <c r="Y13" s="8">
        <v>2495693.3513164991</v>
      </c>
      <c r="Z13" s="8">
        <v>2332423.6932909321</v>
      </c>
      <c r="AA13" s="8">
        <v>2179835.2268419303</v>
      </c>
    </row>
    <row r="14" spans="1:27">
      <c r="A14" s="16" t="s">
        <v>16</v>
      </c>
      <c r="B14" s="16" t="s">
        <v>8</v>
      </c>
      <c r="C14" s="8">
        <v>216222.71337563448</v>
      </c>
      <c r="D14" s="8">
        <v>266950.38385362847</v>
      </c>
      <c r="E14" s="8">
        <v>248781.6304802243</v>
      </c>
      <c r="F14" s="8">
        <v>1050526.0120955457</v>
      </c>
      <c r="G14" s="8">
        <v>981800.01114242827</v>
      </c>
      <c r="H14" s="8">
        <v>919998.72220315807</v>
      </c>
      <c r="I14" s="8">
        <v>857383.21911594097</v>
      </c>
      <c r="J14" s="8">
        <v>827784.96170043456</v>
      </c>
      <c r="K14" s="8">
        <v>937904.07160886982</v>
      </c>
      <c r="L14" s="8">
        <v>878865.89680878655</v>
      </c>
      <c r="M14" s="8">
        <v>819049.90116975701</v>
      </c>
      <c r="N14" s="8">
        <v>810983.84365377645</v>
      </c>
      <c r="O14" s="8">
        <v>757928.82608332078</v>
      </c>
      <c r="P14" s="8">
        <v>710219.55531245982</v>
      </c>
      <c r="Q14" s="8">
        <v>808477.51153034263</v>
      </c>
      <c r="R14" s="8">
        <v>876123.56091872673</v>
      </c>
      <c r="S14" s="8">
        <v>953657.94404217729</v>
      </c>
      <c r="T14" s="8">
        <v>1134406.0030358422</v>
      </c>
      <c r="U14" s="8">
        <v>1073697.312094969</v>
      </c>
      <c r="V14" s="8">
        <v>1014297.8478633722</v>
      </c>
      <c r="W14" s="8">
        <v>1135383.974100613</v>
      </c>
      <c r="X14" s="8">
        <v>1067213.9274309522</v>
      </c>
      <c r="Y14" s="8">
        <v>1009962.8421528849</v>
      </c>
      <c r="Z14" s="8">
        <v>944517.50813828339</v>
      </c>
      <c r="AA14" s="8">
        <v>882726.64297633106</v>
      </c>
    </row>
    <row r="15" spans="1:27">
      <c r="A15" s="16" t="s">
        <v>16</v>
      </c>
      <c r="B15" s="16" t="s">
        <v>83</v>
      </c>
      <c r="C15" s="8">
        <v>109101.70937987832</v>
      </c>
      <c r="D15" s="8">
        <v>200981.80508720473</v>
      </c>
      <c r="E15" s="8">
        <v>316009.79381172673</v>
      </c>
      <c r="F15" s="8">
        <v>1204749.5401242122</v>
      </c>
      <c r="G15" s="8">
        <v>1125934.1499064157</v>
      </c>
      <c r="H15" s="8">
        <v>1055060.0607804046</v>
      </c>
      <c r="I15" s="8">
        <v>983252.21402381244</v>
      </c>
      <c r="J15" s="8">
        <v>918927.30383569677</v>
      </c>
      <c r="K15" s="8">
        <v>1056800.8429709272</v>
      </c>
      <c r="L15" s="8">
        <v>990278.48521211778</v>
      </c>
      <c r="M15" s="8">
        <v>922879.70078109822</v>
      </c>
      <c r="N15" s="8">
        <v>893476.51604700496</v>
      </c>
      <c r="O15" s="8">
        <v>835024.78209133202</v>
      </c>
      <c r="P15" s="8">
        <v>868972.53301960975</v>
      </c>
      <c r="Q15" s="8">
        <v>809829.88459370832</v>
      </c>
      <c r="R15" s="8">
        <v>1009697.4400789145</v>
      </c>
      <c r="S15" s="8">
        <v>943642.4677927075</v>
      </c>
      <c r="T15" s="8">
        <v>907736.73896366183</v>
      </c>
      <c r="U15" s="8">
        <v>874558.09816778335</v>
      </c>
      <c r="V15" s="8">
        <v>817344.0186613691</v>
      </c>
      <c r="W15" s="8">
        <v>802094.38265899254</v>
      </c>
      <c r="X15" s="8">
        <v>726110.36779019632</v>
      </c>
      <c r="Y15" s="8">
        <v>706163.06682683853</v>
      </c>
      <c r="Z15" s="8">
        <v>442746.48574677471</v>
      </c>
      <c r="AA15" s="8">
        <v>423014.52637898398</v>
      </c>
    </row>
    <row r="16" spans="1:27">
      <c r="A16" s="16" t="s">
        <v>16</v>
      </c>
      <c r="B16" s="16" t="s">
        <v>191</v>
      </c>
      <c r="C16" s="8">
        <v>0</v>
      </c>
      <c r="D16" s="8">
        <v>0</v>
      </c>
      <c r="E16" s="8">
        <v>6.9375276360608404E-2</v>
      </c>
      <c r="F16" s="8">
        <v>0.12757811163368507</v>
      </c>
      <c r="G16" s="8">
        <v>0.12179257753348016</v>
      </c>
      <c r="H16" s="8">
        <v>0.11474251990040166</v>
      </c>
      <c r="I16" s="8">
        <v>0.11146659107435099</v>
      </c>
      <c r="J16" s="8">
        <v>0.1055033775387811</v>
      </c>
      <c r="K16" s="8">
        <v>0.11165866122308551</v>
      </c>
      <c r="L16" s="8">
        <v>0.11199685110838065</v>
      </c>
      <c r="M16" s="8">
        <v>0.1063727894758207</v>
      </c>
      <c r="N16" s="8">
        <v>0.14071571858137355</v>
      </c>
      <c r="O16" s="8">
        <v>0.13220963258240628</v>
      </c>
      <c r="P16" s="8">
        <v>0.12935536476704199</v>
      </c>
      <c r="Q16" s="8">
        <v>0.12118060090331653</v>
      </c>
      <c r="R16" s="8">
        <v>0.12353639898066782</v>
      </c>
      <c r="S16" s="8">
        <v>0.11614834292956173</v>
      </c>
      <c r="T16" s="8">
        <v>0.12447114348106468</v>
      </c>
      <c r="U16" s="8">
        <v>0.1313733818622389</v>
      </c>
      <c r="V16" s="8">
        <v>0.12424349612207798</v>
      </c>
      <c r="W16" s="8">
        <v>0.13863620754175132</v>
      </c>
      <c r="X16" s="8">
        <v>0.1307166635024862</v>
      </c>
      <c r="Y16" s="8">
        <v>0.12865686666540918</v>
      </c>
      <c r="Z16" s="8">
        <v>0.12381245633919434</v>
      </c>
      <c r="AA16" s="8">
        <v>0.12029098577340354</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536266.79011242383</v>
      </c>
      <c r="D18" s="68">
        <v>1011963.6866312658</v>
      </c>
      <c r="E18" s="68">
        <v>1770902.1271844909</v>
      </c>
      <c r="F18" s="68">
        <v>6317262.9767589374</v>
      </c>
      <c r="G18" s="68">
        <v>5927954.0559491934</v>
      </c>
      <c r="H18" s="68">
        <v>5576406.9878450176</v>
      </c>
      <c r="I18" s="68">
        <v>5387390.5469717337</v>
      </c>
      <c r="J18" s="68">
        <v>5237627.2084079804</v>
      </c>
      <c r="K18" s="68">
        <v>5656773.9009678205</v>
      </c>
      <c r="L18" s="68">
        <v>5534753.255192576</v>
      </c>
      <c r="M18" s="68">
        <v>5645221.8221259117</v>
      </c>
      <c r="N18" s="68">
        <v>6114389.0553326178</v>
      </c>
      <c r="O18" s="68">
        <v>5935665.4020647584</v>
      </c>
      <c r="P18" s="68">
        <v>5839591.018396751</v>
      </c>
      <c r="Q18" s="68">
        <v>5594902.3223242164</v>
      </c>
      <c r="R18" s="68">
        <v>5656674.4539408032</v>
      </c>
      <c r="S18" s="68">
        <v>5515818.1106034881</v>
      </c>
      <c r="T18" s="68">
        <v>5554374.6102623688</v>
      </c>
      <c r="U18" s="68">
        <v>5261652.466189607</v>
      </c>
      <c r="V18" s="68">
        <v>4939133.7905228566</v>
      </c>
      <c r="W18" s="68">
        <v>4999658.3890000181</v>
      </c>
      <c r="X18" s="68">
        <v>4696811.3762079729</v>
      </c>
      <c r="Y18" s="68">
        <v>4456823.726483223</v>
      </c>
      <c r="Z18" s="68">
        <v>3948663.8274101666</v>
      </c>
      <c r="AA18" s="68">
        <v>3752016.2478573457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8.0992885755209803E-4</v>
      </c>
      <c r="D23" s="8">
        <v>8.6390095265420001E-4</v>
      </c>
      <c r="E23" s="8">
        <v>9.847955190551681E-4</v>
      </c>
      <c r="F23" s="8">
        <v>9.2036964372044607E-4</v>
      </c>
      <c r="G23" s="8">
        <v>1.5407094942811099E-3</v>
      </c>
      <c r="H23" s="8">
        <v>1.4774667099908701E-3</v>
      </c>
      <c r="I23" s="8">
        <v>2.31284674375903E-3</v>
      </c>
      <c r="J23" s="8">
        <v>2.1615390122568597E-3</v>
      </c>
      <c r="K23" s="8">
        <v>2.0201299174344E-3</v>
      </c>
      <c r="L23" s="8">
        <v>1.8929689563141601E-3</v>
      </c>
      <c r="M23" s="8">
        <v>1.76413266423806E-3</v>
      </c>
      <c r="N23" s="8">
        <v>1.9626733476389201E-3</v>
      </c>
      <c r="O23" s="8">
        <v>1.8342741561609901E-3</v>
      </c>
      <c r="P23" s="8">
        <v>1.7188122432204201E-3</v>
      </c>
      <c r="Q23" s="8">
        <v>1.60182913293069E-3</v>
      </c>
      <c r="R23" s="8">
        <v>1.4970365724154598E-3</v>
      </c>
      <c r="S23" s="8">
        <v>1.3990995999985901E-3</v>
      </c>
      <c r="T23" s="8">
        <v>1.3110305860686801E-3</v>
      </c>
      <c r="U23" s="8">
        <v>1.2218012730659299E-3</v>
      </c>
      <c r="V23" s="8">
        <v>1.1418703483417E-3</v>
      </c>
      <c r="W23" s="8">
        <v>1.1834035629112601E-3</v>
      </c>
      <c r="X23" s="8">
        <v>1.1089119506866201E-3</v>
      </c>
      <c r="Y23" s="8">
        <v>1.0392714690417599E-3</v>
      </c>
      <c r="Z23" s="8">
        <v>9.7128174649747196E-4</v>
      </c>
      <c r="AA23" s="8">
        <v>1.8517973714274301E-3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1.2862706312652659E-3</v>
      </c>
      <c r="D25" s="8">
        <v>1.4049080357222809E-3</v>
      </c>
      <c r="E25" s="8">
        <v>1.4796392143680351E-3</v>
      </c>
      <c r="F25" s="8">
        <v>1.7258874359156939E-3</v>
      </c>
      <c r="G25" s="8">
        <v>1.6129789116214859E-3</v>
      </c>
      <c r="H25" s="8">
        <v>1.539109041892572E-3</v>
      </c>
      <c r="I25" s="8">
        <v>2.32005724565267E-3</v>
      </c>
      <c r="J25" s="8">
        <v>2.1682777990714702E-3</v>
      </c>
      <c r="K25" s="8">
        <v>2.0264278490350913E-3</v>
      </c>
      <c r="L25" s="8">
        <v>1.8988704525032029E-3</v>
      </c>
      <c r="M25" s="8">
        <v>1.7696325020247451E-3</v>
      </c>
      <c r="N25" s="8">
        <v>64873.212248368494</v>
      </c>
      <c r="O25" s="8">
        <v>60629.170308691268</v>
      </c>
      <c r="P25" s="8">
        <v>67445.4793554075</v>
      </c>
      <c r="Q25" s="8">
        <v>62855.110639395607</v>
      </c>
      <c r="R25" s="8">
        <v>58743.09403914844</v>
      </c>
      <c r="S25" s="8">
        <v>54900.087871763448</v>
      </c>
      <c r="T25" s="8">
        <v>121478.73093327029</v>
      </c>
      <c r="U25" s="8">
        <v>134163.48414604945</v>
      </c>
      <c r="V25" s="8">
        <v>125386.43374643114</v>
      </c>
      <c r="W25" s="8">
        <v>117183.5829258771</v>
      </c>
      <c r="X25" s="8">
        <v>109807.23702665338</v>
      </c>
      <c r="Y25" s="8">
        <v>102333.70887251849</v>
      </c>
      <c r="Z25" s="8">
        <v>95638.980228052373</v>
      </c>
      <c r="AA25" s="8">
        <v>104975.17261100502</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124248.82721819711</v>
      </c>
      <c r="D28" s="8">
        <v>384567.66593496734</v>
      </c>
      <c r="E28" s="8">
        <v>747048.16879619227</v>
      </c>
      <c r="F28" s="8">
        <v>1129722.0347803286</v>
      </c>
      <c r="G28" s="8">
        <v>1055814.9854819344</v>
      </c>
      <c r="H28" s="8">
        <v>989354.68153794599</v>
      </c>
      <c r="I28" s="8">
        <v>922018.77104422683</v>
      </c>
      <c r="J28" s="8">
        <v>861699.78617090697</v>
      </c>
      <c r="K28" s="8">
        <v>805326.90273915953</v>
      </c>
      <c r="L28" s="8">
        <v>754634.05284518842</v>
      </c>
      <c r="M28" s="8">
        <v>985197.37796656834</v>
      </c>
      <c r="N28" s="8">
        <v>1159731.5596387147</v>
      </c>
      <c r="O28" s="8">
        <v>1084723.6200193339</v>
      </c>
      <c r="P28" s="8">
        <v>1017543.9463467394</v>
      </c>
      <c r="Q28" s="8">
        <v>954450.05151157768</v>
      </c>
      <c r="R28" s="8">
        <v>892009.39432131953</v>
      </c>
      <c r="S28" s="8">
        <v>833653.63982692279</v>
      </c>
      <c r="T28" s="8">
        <v>781177.70889599493</v>
      </c>
      <c r="U28" s="8">
        <v>728010.42246571358</v>
      </c>
      <c r="V28" s="8">
        <v>685755.30550893571</v>
      </c>
      <c r="W28" s="8">
        <v>645584.02447915834</v>
      </c>
      <c r="X28" s="8">
        <v>604946.49752486823</v>
      </c>
      <c r="Y28" s="8">
        <v>563773.57604476949</v>
      </c>
      <c r="Z28" s="8">
        <v>526891.19313210261</v>
      </c>
      <c r="AA28" s="8">
        <v>492421.67568724236</v>
      </c>
    </row>
    <row r="29" spans="1:27">
      <c r="A29" s="16" t="s">
        <v>22</v>
      </c>
      <c r="B29" s="16" t="s">
        <v>8</v>
      </c>
      <c r="C29" s="8">
        <v>210636.65981467461</v>
      </c>
      <c r="D29" s="8">
        <v>261715.95273084444</v>
      </c>
      <c r="E29" s="8">
        <v>243903.45093860119</v>
      </c>
      <c r="F29" s="8">
        <v>295803.33496648574</v>
      </c>
      <c r="G29" s="8">
        <v>276451.71484495053</v>
      </c>
      <c r="H29" s="8">
        <v>259049.93020742186</v>
      </c>
      <c r="I29" s="8">
        <v>241418.87906990966</v>
      </c>
      <c r="J29" s="8">
        <v>225625.12056324133</v>
      </c>
      <c r="K29" s="8">
        <v>210864.59859850359</v>
      </c>
      <c r="L29" s="8">
        <v>197591.32107679185</v>
      </c>
      <c r="M29" s="8">
        <v>184143.16965886235</v>
      </c>
      <c r="N29" s="8">
        <v>172096.42021179837</v>
      </c>
      <c r="O29" s="8">
        <v>160837.7760524824</v>
      </c>
      <c r="P29" s="8">
        <v>150713.53359611044</v>
      </c>
      <c r="Q29" s="8">
        <v>170446.06412272804</v>
      </c>
      <c r="R29" s="8">
        <v>203896.69217766891</v>
      </c>
      <c r="S29" s="8">
        <v>245670.85073276292</v>
      </c>
      <c r="T29" s="8">
        <v>324567.40170920215</v>
      </c>
      <c r="U29" s="8">
        <v>302477.2029452679</v>
      </c>
      <c r="V29" s="8">
        <v>282688.97471200622</v>
      </c>
      <c r="W29" s="8">
        <v>324395.64051371586</v>
      </c>
      <c r="X29" s="8">
        <v>304109.27226673282</v>
      </c>
      <c r="Y29" s="8">
        <v>283411.46272724343</v>
      </c>
      <c r="Z29" s="8">
        <v>264870.52583953791</v>
      </c>
      <c r="AA29" s="8">
        <v>247542.54744464054</v>
      </c>
    </row>
    <row r="30" spans="1:27">
      <c r="A30" s="16" t="s">
        <v>22</v>
      </c>
      <c r="B30" s="16" t="s">
        <v>83</v>
      </c>
      <c r="C30" s="8">
        <v>1.4961840021002011E-2</v>
      </c>
      <c r="D30" s="8">
        <v>94828.348487092837</v>
      </c>
      <c r="E30" s="8">
        <v>88374.289813886862</v>
      </c>
      <c r="F30" s="8">
        <v>358997.33594352455</v>
      </c>
      <c r="G30" s="8">
        <v>335511.52882573224</v>
      </c>
      <c r="H30" s="8">
        <v>314392.11066148628</v>
      </c>
      <c r="I30" s="8">
        <v>292994.44660550816</v>
      </c>
      <c r="J30" s="8">
        <v>273826.58554128686</v>
      </c>
      <c r="K30" s="8">
        <v>255912.69670094788</v>
      </c>
      <c r="L30" s="8">
        <v>239803.78025597965</v>
      </c>
      <c r="M30" s="8">
        <v>223482.63062094542</v>
      </c>
      <c r="N30" s="8">
        <v>208862.27234321891</v>
      </c>
      <c r="O30" s="8">
        <v>195198.38533915111</v>
      </c>
      <c r="P30" s="8">
        <v>198097.0847542322</v>
      </c>
      <c r="Q30" s="8">
        <v>184614.51086145409</v>
      </c>
      <c r="R30" s="8">
        <v>238077.66978938089</v>
      </c>
      <c r="S30" s="8">
        <v>222502.49512686467</v>
      </c>
      <c r="T30" s="8">
        <v>208496.64846107407</v>
      </c>
      <c r="U30" s="8">
        <v>196699.3309162159</v>
      </c>
      <c r="V30" s="8">
        <v>183831.15065274984</v>
      </c>
      <c r="W30" s="8">
        <v>171804.81873195016</v>
      </c>
      <c r="X30" s="8">
        <v>136507.49267977121</v>
      </c>
      <c r="Y30" s="8">
        <v>131689.31112884945</v>
      </c>
      <c r="Z30" s="8">
        <v>57946.897416862397</v>
      </c>
      <c r="AA30" s="8">
        <v>54155.980350242047</v>
      </c>
    </row>
    <row r="31" spans="1:27">
      <c r="A31" s="16" t="s">
        <v>22</v>
      </c>
      <c r="B31" s="16" t="s">
        <v>191</v>
      </c>
      <c r="C31" s="8">
        <v>0</v>
      </c>
      <c r="D31" s="8">
        <v>0</v>
      </c>
      <c r="E31" s="8">
        <v>1.9609999409408642E-2</v>
      </c>
      <c r="F31" s="8">
        <v>4.2939652727547156E-2</v>
      </c>
      <c r="G31" s="8">
        <v>4.0130516556623697E-2</v>
      </c>
      <c r="H31" s="8">
        <v>3.7604424045666336E-2</v>
      </c>
      <c r="I31" s="8">
        <v>3.5722772321049867E-2</v>
      </c>
      <c r="J31" s="8">
        <v>3.3385768515046862E-2</v>
      </c>
      <c r="K31" s="8">
        <v>3.1201652809110299E-2</v>
      </c>
      <c r="L31" s="8">
        <v>3.0612647904844369E-2</v>
      </c>
      <c r="M31" s="8">
        <v>2.9090603077380268E-2</v>
      </c>
      <c r="N31" s="8">
        <v>4.4013240465439682E-2</v>
      </c>
      <c r="O31" s="8">
        <v>4.113386958241206E-2</v>
      </c>
      <c r="P31" s="8">
        <v>4.1097558401206657E-2</v>
      </c>
      <c r="Q31" s="8">
        <v>3.8300440667114286E-2</v>
      </c>
      <c r="R31" s="8">
        <v>3.9403763592556165E-2</v>
      </c>
      <c r="S31" s="8">
        <v>3.6876802287518287E-2</v>
      </c>
      <c r="T31" s="8">
        <v>4.2415695365482446E-2</v>
      </c>
      <c r="U31" s="8">
        <v>4.2316866889755056E-2</v>
      </c>
      <c r="V31" s="8">
        <v>3.9790734703144197E-2</v>
      </c>
      <c r="W31" s="8">
        <v>4.0786876058329057E-2</v>
      </c>
      <c r="X31" s="8">
        <v>3.8219467736761208E-2</v>
      </c>
      <c r="Y31" s="8">
        <v>3.6900987847039275E-2</v>
      </c>
      <c r="Z31" s="8">
        <v>3.4874779224347299E-2</v>
      </c>
      <c r="AA31" s="8">
        <v>3.3507510290210984E-2</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334885.50409091124</v>
      </c>
      <c r="D33" s="68">
        <v>741111.96942171361</v>
      </c>
      <c r="E33" s="68">
        <v>1079325.9316231143</v>
      </c>
      <c r="F33" s="68">
        <v>1784522.7512762488</v>
      </c>
      <c r="G33" s="68">
        <v>1667778.2724368221</v>
      </c>
      <c r="H33" s="68">
        <v>1562796.7630278536</v>
      </c>
      <c r="I33" s="68">
        <v>1456432.1370753211</v>
      </c>
      <c r="J33" s="68">
        <v>1361151.5299910204</v>
      </c>
      <c r="K33" s="68">
        <v>1272104.2332868215</v>
      </c>
      <c r="L33" s="68">
        <v>1192029.1885824474</v>
      </c>
      <c r="M33" s="68">
        <v>1392823.2108707444</v>
      </c>
      <c r="N33" s="68">
        <v>1605563.5104180141</v>
      </c>
      <c r="O33" s="68">
        <v>1501388.9946878026</v>
      </c>
      <c r="P33" s="68">
        <v>1433800.0868688601</v>
      </c>
      <c r="Q33" s="68">
        <v>1372365.7770374252</v>
      </c>
      <c r="R33" s="68">
        <v>1392726.8912283177</v>
      </c>
      <c r="S33" s="68">
        <v>1356727.1118342157</v>
      </c>
      <c r="T33" s="68">
        <v>1435720.5337262673</v>
      </c>
      <c r="U33" s="68">
        <v>1361350.484011915</v>
      </c>
      <c r="V33" s="68">
        <v>1277661.9055527281</v>
      </c>
      <c r="W33" s="68">
        <v>1258968.108620981</v>
      </c>
      <c r="X33" s="68">
        <v>1155370.5388264053</v>
      </c>
      <c r="Y33" s="68">
        <v>1081208.0967136403</v>
      </c>
      <c r="Z33" s="68">
        <v>945347.63246261631</v>
      </c>
      <c r="AA33" s="68">
        <v>899095.41145243763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8.2633184740279596E-4</v>
      </c>
      <c r="D38" s="8">
        <v>8.3271680460291798E-4</v>
      </c>
      <c r="E38" s="8">
        <v>9.3746756645627803E-4</v>
      </c>
      <c r="F38" s="8">
        <v>8.7613791233193301E-4</v>
      </c>
      <c r="G38" s="8">
        <v>1.2289506412075698E-3</v>
      </c>
      <c r="H38" s="8">
        <v>1.18928837581513E-3</v>
      </c>
      <c r="I38" s="8">
        <v>1.72474530265011E-3</v>
      </c>
      <c r="J38" s="8">
        <v>1.6920386604380199E-3</v>
      </c>
      <c r="K38" s="8">
        <v>1.5813445420249901E-3</v>
      </c>
      <c r="L38" s="8">
        <v>1.48180376987429E-3</v>
      </c>
      <c r="M38" s="8">
        <v>1.38095155956297E-3</v>
      </c>
      <c r="N38" s="8">
        <v>2.88166754415869E-3</v>
      </c>
      <c r="O38" s="8">
        <v>2.6931472367813696E-3</v>
      </c>
      <c r="P38" s="8">
        <v>2.5236219066964798E-3</v>
      </c>
      <c r="Q38" s="8">
        <v>2.3518630999942898E-3</v>
      </c>
      <c r="R38" s="8">
        <v>2.1980028965787198E-3</v>
      </c>
      <c r="S38" s="8">
        <v>2.0542083139874E-3</v>
      </c>
      <c r="T38" s="8">
        <v>1.92490222268434E-3</v>
      </c>
      <c r="U38" s="8">
        <v>1.7938925385833501E-3</v>
      </c>
      <c r="V38" s="8">
        <v>1.67653508232122E-3</v>
      </c>
      <c r="W38" s="8">
        <v>2.5470730254971699E-3</v>
      </c>
      <c r="X38" s="8">
        <v>2.3867426174524198E-3</v>
      </c>
      <c r="Y38" s="8">
        <v>2.6693821511424697E-3</v>
      </c>
      <c r="Z38" s="8">
        <v>2.49474967327007E-3</v>
      </c>
      <c r="AA38" s="8">
        <v>3.8285564162919201E-3</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1.300431397047137E-3</v>
      </c>
      <c r="D40" s="8">
        <v>1.2960507774875572E-3</v>
      </c>
      <c r="E40" s="8">
        <v>1.694577843610231E-3</v>
      </c>
      <c r="F40" s="8">
        <v>1.5837176104095761E-3</v>
      </c>
      <c r="G40" s="8">
        <v>1.480109915858382E-3</v>
      </c>
      <c r="H40" s="8">
        <v>1.3869415518636637E-3</v>
      </c>
      <c r="I40" s="8">
        <v>1.5167385220734751E-3</v>
      </c>
      <c r="J40" s="8">
        <v>1.4404821759993959E-3</v>
      </c>
      <c r="K40" s="8">
        <v>1.3462450239235361E-3</v>
      </c>
      <c r="L40" s="8">
        <v>1.3299552590703061E-3</v>
      </c>
      <c r="M40" s="8">
        <v>1.2532977147253321E-3</v>
      </c>
      <c r="N40" s="8">
        <v>5.7494910353599092E-3</v>
      </c>
      <c r="O40" s="8">
        <v>5.3733561063163803E-3</v>
      </c>
      <c r="P40" s="8">
        <v>5.0351198765454406E-3</v>
      </c>
      <c r="Q40" s="8">
        <v>4.6924274235662202E-3</v>
      </c>
      <c r="R40" s="8">
        <v>4.3854461890273392E-3</v>
      </c>
      <c r="S40" s="8">
        <v>4.0985478390709101E-3</v>
      </c>
      <c r="T40" s="8">
        <v>3.8405568663539519E-3</v>
      </c>
      <c r="U40" s="8">
        <v>1.093768007874172E-2</v>
      </c>
      <c r="V40" s="8">
        <v>1.022213091186476E-2</v>
      </c>
      <c r="W40" s="8">
        <v>37676.581860296799</v>
      </c>
      <c r="X40" s="8">
        <v>35304.956986206795</v>
      </c>
      <c r="Y40" s="8">
        <v>67725.410301062351</v>
      </c>
      <c r="Z40" s="8">
        <v>63294.775964671971</v>
      </c>
      <c r="AA40" s="8">
        <v>59153.996212189442</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1.4950730205394664E-2</v>
      </c>
      <c r="D43" s="8">
        <v>1.5535722124008076E-2</v>
      </c>
      <c r="E43" s="8">
        <v>2.3374299101329148E-2</v>
      </c>
      <c r="F43" s="8">
        <v>1225923.7105146113</v>
      </c>
      <c r="G43" s="8">
        <v>1145723.0936197741</v>
      </c>
      <c r="H43" s="8">
        <v>1073603.3509710571</v>
      </c>
      <c r="I43" s="8">
        <v>1000533.4390540044</v>
      </c>
      <c r="J43" s="8">
        <v>935077.98024761293</v>
      </c>
      <c r="K43" s="8">
        <v>1077481.3976716199</v>
      </c>
      <c r="L43" s="8">
        <v>1009657.2597611662</v>
      </c>
      <c r="M43" s="8">
        <v>940939.5466992791</v>
      </c>
      <c r="N43" s="8">
        <v>1068327.6989785242</v>
      </c>
      <c r="O43" s="8">
        <v>998437.10157099704</v>
      </c>
      <c r="P43" s="8">
        <v>935588.55883216392</v>
      </c>
      <c r="Q43" s="8">
        <v>871911.99455743353</v>
      </c>
      <c r="R43" s="8">
        <v>817921.57101253665</v>
      </c>
      <c r="S43" s="8">
        <v>855096.95900598518</v>
      </c>
      <c r="T43" s="8">
        <v>801484.37322415295</v>
      </c>
      <c r="U43" s="8">
        <v>766191.52645011665</v>
      </c>
      <c r="V43" s="8">
        <v>716066.84695581964</v>
      </c>
      <c r="W43" s="8">
        <v>721968.1451960383</v>
      </c>
      <c r="X43" s="8">
        <v>676522.47239598422</v>
      </c>
      <c r="Y43" s="8">
        <v>630478.05811284273</v>
      </c>
      <c r="Z43" s="8">
        <v>589231.82994690828</v>
      </c>
      <c r="AA43" s="8">
        <v>550683.9530680289</v>
      </c>
    </row>
    <row r="44" spans="1:27">
      <c r="A44" s="16" t="s">
        <v>23</v>
      </c>
      <c r="B44" s="16" t="s">
        <v>8</v>
      </c>
      <c r="C44" s="8">
        <v>4.9811423623546515E-3</v>
      </c>
      <c r="D44" s="8">
        <v>5.458661691793861E-3</v>
      </c>
      <c r="E44" s="8">
        <v>6.9313479193911579E-3</v>
      </c>
      <c r="F44" s="8">
        <v>395855.85349712812</v>
      </c>
      <c r="G44" s="8">
        <v>369958.74148305762</v>
      </c>
      <c r="H44" s="8">
        <v>346670.97730681545</v>
      </c>
      <c r="I44" s="8">
        <v>323076.41023540543</v>
      </c>
      <c r="J44" s="8">
        <v>328432.80400724016</v>
      </c>
      <c r="K44" s="8">
        <v>431472.61495652993</v>
      </c>
      <c r="L44" s="8">
        <v>404312.74175163376</v>
      </c>
      <c r="M44" s="8">
        <v>376795.04035845818</v>
      </c>
      <c r="N44" s="8">
        <v>352144.89747314196</v>
      </c>
      <c r="O44" s="8">
        <v>329107.3807505233</v>
      </c>
      <c r="P44" s="8">
        <v>308391.09577166056</v>
      </c>
      <c r="Q44" s="8">
        <v>404007.5125970837</v>
      </c>
      <c r="R44" s="8">
        <v>413121.05512720678</v>
      </c>
      <c r="S44" s="8">
        <v>465832.118929533</v>
      </c>
      <c r="T44" s="8">
        <v>496821.5839023274</v>
      </c>
      <c r="U44" s="8">
        <v>476745.04933780752</v>
      </c>
      <c r="V44" s="8">
        <v>456398.53685743664</v>
      </c>
      <c r="W44" s="8">
        <v>546004.26365292666</v>
      </c>
      <c r="X44" s="8">
        <v>511634.97564956546</v>
      </c>
      <c r="Y44" s="8">
        <v>492196.83564452245</v>
      </c>
      <c r="Z44" s="8">
        <v>460624.04416299373</v>
      </c>
      <c r="AA44" s="8">
        <v>430489.76078009105</v>
      </c>
    </row>
    <row r="45" spans="1:27">
      <c r="A45" s="16" t="s">
        <v>23</v>
      </c>
      <c r="B45" s="16" t="s">
        <v>83</v>
      </c>
      <c r="C45" s="8">
        <v>1.4639338317768608E-2</v>
      </c>
      <c r="D45" s="8">
        <v>1.2064996417542058</v>
      </c>
      <c r="E45" s="8">
        <v>86067.742318370438</v>
      </c>
      <c r="F45" s="8">
        <v>354907.75590604241</v>
      </c>
      <c r="G45" s="8">
        <v>331689.4914085893</v>
      </c>
      <c r="H45" s="8">
        <v>310810.65873699298</v>
      </c>
      <c r="I45" s="8">
        <v>289656.74985970475</v>
      </c>
      <c r="J45" s="8">
        <v>270707.24278413766</v>
      </c>
      <c r="K45" s="8">
        <v>252997.42309227839</v>
      </c>
      <c r="L45" s="8">
        <v>237072.0139482423</v>
      </c>
      <c r="M45" s="8">
        <v>220936.78942076146</v>
      </c>
      <c r="N45" s="8">
        <v>230065.16842626277</v>
      </c>
      <c r="O45" s="8">
        <v>215014.17605802807</v>
      </c>
      <c r="P45" s="8">
        <v>257044.87074004178</v>
      </c>
      <c r="Q45" s="8">
        <v>239550.28486501382</v>
      </c>
      <c r="R45" s="8">
        <v>360256.73175290297</v>
      </c>
      <c r="S45" s="8">
        <v>336688.53435839515</v>
      </c>
      <c r="T45" s="8">
        <v>324721.77154596453</v>
      </c>
      <c r="U45" s="8">
        <v>328830.32573967503</v>
      </c>
      <c r="V45" s="8">
        <v>307318.06218518229</v>
      </c>
      <c r="W45" s="8">
        <v>353602.41514735942</v>
      </c>
      <c r="X45" s="8">
        <v>331343.92461979995</v>
      </c>
      <c r="Y45" s="8">
        <v>344800.87138487183</v>
      </c>
      <c r="Z45" s="8">
        <v>251381.09131836734</v>
      </c>
      <c r="AA45" s="8">
        <v>235745.13895992085</v>
      </c>
    </row>
    <row r="46" spans="1:27">
      <c r="A46" s="16" t="s">
        <v>23</v>
      </c>
      <c r="B46" s="16" t="s">
        <v>191</v>
      </c>
      <c r="C46" s="8">
        <v>0</v>
      </c>
      <c r="D46" s="8">
        <v>0</v>
      </c>
      <c r="E46" s="8">
        <v>2.5749097595141549E-2</v>
      </c>
      <c r="F46" s="8">
        <v>4.7714137500089078E-2</v>
      </c>
      <c r="G46" s="8">
        <v>4.4592651856821881E-2</v>
      </c>
      <c r="H46" s="8">
        <v>4.1785681661451878E-2</v>
      </c>
      <c r="I46" s="8">
        <v>3.8941729958400048E-2</v>
      </c>
      <c r="J46" s="8">
        <v>3.6844250085698901E-2</v>
      </c>
      <c r="K46" s="8">
        <v>3.4433878575174603E-2</v>
      </c>
      <c r="L46" s="8">
        <v>3.5265426153705315E-2</v>
      </c>
      <c r="M46" s="8">
        <v>3.3678756495150335E-2</v>
      </c>
      <c r="N46" s="8">
        <v>5.3139501240956746E-2</v>
      </c>
      <c r="O46" s="8">
        <v>4.9663085258089733E-2</v>
      </c>
      <c r="P46" s="8">
        <v>4.7497688486303695E-2</v>
      </c>
      <c r="Q46" s="8">
        <v>4.4264975109600188E-2</v>
      </c>
      <c r="R46" s="8">
        <v>4.4934047114451807E-2</v>
      </c>
      <c r="S46" s="8">
        <v>4.2119905540614372E-2</v>
      </c>
      <c r="T46" s="8">
        <v>4.3457603478790935E-2</v>
      </c>
      <c r="U46" s="8">
        <v>4.9981698028400731E-2</v>
      </c>
      <c r="V46" s="8">
        <v>4.7204928600768338E-2</v>
      </c>
      <c r="W46" s="8">
        <v>6.1392705359183529E-2</v>
      </c>
      <c r="X46" s="8">
        <v>5.7562337746704641E-2</v>
      </c>
      <c r="Y46" s="8">
        <v>5.8270408370512207E-2</v>
      </c>
      <c r="Z46" s="8">
        <v>5.4612301345326721E-2</v>
      </c>
      <c r="AA46" s="8">
        <v>5.2071308043637084E-2</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3.6697974129967857E-2</v>
      </c>
      <c r="D48" s="68">
        <v>1.2296227931520982</v>
      </c>
      <c r="E48" s="68">
        <v>86067.801005160465</v>
      </c>
      <c r="F48" s="68">
        <v>1976687.3700917747</v>
      </c>
      <c r="G48" s="68">
        <v>1847371.3738131332</v>
      </c>
      <c r="H48" s="68">
        <v>1731085.0313767772</v>
      </c>
      <c r="I48" s="68">
        <v>1613266.6413323286</v>
      </c>
      <c r="J48" s="68">
        <v>1534218.0670157615</v>
      </c>
      <c r="K48" s="68">
        <v>1761951.4730818963</v>
      </c>
      <c r="L48" s="68">
        <v>1651042.0535382275</v>
      </c>
      <c r="M48" s="68">
        <v>1538671.4127915045</v>
      </c>
      <c r="N48" s="68">
        <v>1650537.8266485888</v>
      </c>
      <c r="O48" s="68">
        <v>1542558.7161091371</v>
      </c>
      <c r="P48" s="68">
        <v>1501024.5804002967</v>
      </c>
      <c r="Q48" s="68">
        <v>1515469.8433287966</v>
      </c>
      <c r="R48" s="68">
        <v>1591299.4094101426</v>
      </c>
      <c r="S48" s="68">
        <v>1657617.6605665751</v>
      </c>
      <c r="T48" s="68">
        <v>1623027.7778955074</v>
      </c>
      <c r="U48" s="68">
        <v>1571766.9642408697</v>
      </c>
      <c r="V48" s="68">
        <v>1479783.5051020333</v>
      </c>
      <c r="W48" s="68">
        <v>1659251.4697963996</v>
      </c>
      <c r="X48" s="68">
        <v>1554806.3896006369</v>
      </c>
      <c r="Y48" s="68">
        <v>1535201.23638309</v>
      </c>
      <c r="Z48" s="68">
        <v>1364531.7984999921</v>
      </c>
      <c r="AA48" s="68">
        <v>1276072.9049200946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1.2728387597016799E-3</v>
      </c>
      <c r="D55" s="8">
        <v>1.286155625131058E-3</v>
      </c>
      <c r="E55" s="8">
        <v>1.6218999244646489E-3</v>
      </c>
      <c r="F55" s="8">
        <v>1.667328998817998E-3</v>
      </c>
      <c r="G55" s="8">
        <v>1.6667405926359899E-3</v>
      </c>
      <c r="H55" s="8">
        <v>1.5849257859779412E-3</v>
      </c>
      <c r="I55" s="8">
        <v>2.4159744285491202E-3</v>
      </c>
      <c r="J55" s="8">
        <v>2.2579200260525304E-3</v>
      </c>
      <c r="K55" s="8">
        <v>2.1102056312370552E-3</v>
      </c>
      <c r="L55" s="8">
        <v>5553.8805607763661</v>
      </c>
      <c r="M55" s="8">
        <v>5175.881029565232</v>
      </c>
      <c r="N55" s="8">
        <v>63621.121664515937</v>
      </c>
      <c r="O55" s="8">
        <v>59458.992193267055</v>
      </c>
      <c r="P55" s="8">
        <v>63570.441520364016</v>
      </c>
      <c r="Q55" s="8">
        <v>59243.809568051503</v>
      </c>
      <c r="R55" s="8">
        <v>106727.083612752</v>
      </c>
      <c r="S55" s="8">
        <v>99744.93792806167</v>
      </c>
      <c r="T55" s="8">
        <v>105431.82974856513</v>
      </c>
      <c r="U55" s="8">
        <v>98256.093476464404</v>
      </c>
      <c r="V55" s="8">
        <v>91828.124718782725</v>
      </c>
      <c r="W55" s="8">
        <v>85820.677283370198</v>
      </c>
      <c r="X55" s="8">
        <v>80418.529771390909</v>
      </c>
      <c r="Y55" s="8">
        <v>74945.209590730577</v>
      </c>
      <c r="Z55" s="8">
        <v>70042.251934445187</v>
      </c>
      <c r="AA55" s="8">
        <v>102310.55081084975</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1.0855297534732021E-2</v>
      </c>
      <c r="D58" s="8">
        <v>1.3662330942857123E-2</v>
      </c>
      <c r="E58" s="8">
        <v>180617.30229212533</v>
      </c>
      <c r="F58" s="8">
        <v>1160226.5315767969</v>
      </c>
      <c r="G58" s="8">
        <v>1084323.8609847142</v>
      </c>
      <c r="H58" s="8">
        <v>1016069.0115879782</v>
      </c>
      <c r="I58" s="8">
        <v>1118018.1694096208</v>
      </c>
      <c r="J58" s="8">
        <v>1203573.2672433937</v>
      </c>
      <c r="K58" s="8">
        <v>1305020.7739482992</v>
      </c>
      <c r="L58" s="8">
        <v>1417677.1012873563</v>
      </c>
      <c r="M58" s="8">
        <v>1513185.8567206969</v>
      </c>
      <c r="N58" s="8">
        <v>1591956.1778934684</v>
      </c>
      <c r="O58" s="8">
        <v>1651980.4212889385</v>
      </c>
      <c r="P58" s="8">
        <v>1699051.5941857449</v>
      </c>
      <c r="Q58" s="8">
        <v>1583413.4022805223</v>
      </c>
      <c r="R58" s="8">
        <v>1479825.6091957954</v>
      </c>
      <c r="S58" s="8">
        <v>1383014.5876482464</v>
      </c>
      <c r="T58" s="8">
        <v>1335233.6823588049</v>
      </c>
      <c r="U58" s="8">
        <v>1244357.0960820143</v>
      </c>
      <c r="V58" s="8">
        <v>1168437.9839985811</v>
      </c>
      <c r="W58" s="8">
        <v>1109282.8463651519</v>
      </c>
      <c r="X58" s="8">
        <v>1071715.1534623939</v>
      </c>
      <c r="Y58" s="8">
        <v>998773.7530969436</v>
      </c>
      <c r="Z58" s="8">
        <v>933433.41404112265</v>
      </c>
      <c r="AA58" s="8">
        <v>872367.67643096857</v>
      </c>
    </row>
    <row r="59" spans="1:27">
      <c r="A59" s="16" t="s">
        <v>24</v>
      </c>
      <c r="B59" s="16" t="s">
        <v>8</v>
      </c>
      <c r="C59" s="8">
        <v>1.7448016620918651E-3</v>
      </c>
      <c r="D59" s="8">
        <v>1.8879624870021142E-3</v>
      </c>
      <c r="E59" s="8">
        <v>2.5866283667318937E-3</v>
      </c>
      <c r="F59" s="8">
        <v>207835.10673408044</v>
      </c>
      <c r="G59" s="8">
        <v>194238.4174543859</v>
      </c>
      <c r="H59" s="8">
        <v>182011.7068667112</v>
      </c>
      <c r="I59" s="8">
        <v>169623.91078113252</v>
      </c>
      <c r="J59" s="8">
        <v>158527.01937746533</v>
      </c>
      <c r="K59" s="8">
        <v>187903.290090845</v>
      </c>
      <c r="L59" s="8">
        <v>176075.35627362138</v>
      </c>
      <c r="M59" s="8">
        <v>164091.59079632425</v>
      </c>
      <c r="N59" s="8">
        <v>153356.62687671135</v>
      </c>
      <c r="O59" s="8">
        <v>143323.95031214721</v>
      </c>
      <c r="P59" s="8">
        <v>134302.14874373167</v>
      </c>
      <c r="Q59" s="8">
        <v>125161.48598768632</v>
      </c>
      <c r="R59" s="8">
        <v>116973.35451275004</v>
      </c>
      <c r="S59" s="8">
        <v>109320.89267303377</v>
      </c>
      <c r="T59" s="8">
        <v>135849.45025141144</v>
      </c>
      <c r="U59" s="8">
        <v>126603.478747348</v>
      </c>
      <c r="V59" s="8">
        <v>118321.00814213602</v>
      </c>
      <c r="W59" s="8">
        <v>118358.52944622905</v>
      </c>
      <c r="X59" s="8">
        <v>114073.76513740561</v>
      </c>
      <c r="Y59" s="8">
        <v>106309.85511487488</v>
      </c>
      <c r="Z59" s="8">
        <v>99355.004752583976</v>
      </c>
      <c r="AA59" s="8">
        <v>92855.144602720509</v>
      </c>
    </row>
    <row r="60" spans="1:27">
      <c r="A60" s="16" t="s">
        <v>24</v>
      </c>
      <c r="B60" s="16" t="s">
        <v>83</v>
      </c>
      <c r="C60" s="8">
        <v>95843.493678587722</v>
      </c>
      <c r="D60" s="8">
        <v>89810.449434730835</v>
      </c>
      <c r="E60" s="8">
        <v>83697.96169950669</v>
      </c>
      <c r="F60" s="8">
        <v>326514.53473893151</v>
      </c>
      <c r="G60" s="8">
        <v>305153.77070769551</v>
      </c>
      <c r="H60" s="8">
        <v>285945.2799874862</v>
      </c>
      <c r="I60" s="8">
        <v>266483.71962361026</v>
      </c>
      <c r="J60" s="8">
        <v>249050.20519073075</v>
      </c>
      <c r="K60" s="8">
        <v>430747.47925103054</v>
      </c>
      <c r="L60" s="8">
        <v>403633.25110710657</v>
      </c>
      <c r="M60" s="8">
        <v>376161.7961433031</v>
      </c>
      <c r="N60" s="8">
        <v>351553.08040984318</v>
      </c>
      <c r="O60" s="8">
        <v>328554.28066535201</v>
      </c>
      <c r="P60" s="8">
        <v>307872.79986480688</v>
      </c>
      <c r="Q60" s="8">
        <v>286918.84294260544</v>
      </c>
      <c r="R60" s="8">
        <v>268148.4512898011</v>
      </c>
      <c r="S60" s="8">
        <v>250606.02917300467</v>
      </c>
      <c r="T60" s="8">
        <v>234831.15090787632</v>
      </c>
      <c r="U60" s="8">
        <v>218848.44044877874</v>
      </c>
      <c r="V60" s="8">
        <v>204531.25270492502</v>
      </c>
      <c r="W60" s="8">
        <v>166405.86840830778</v>
      </c>
      <c r="X60" s="8">
        <v>155931.12888120647</v>
      </c>
      <c r="Y60" s="8">
        <v>145318.37525217456</v>
      </c>
      <c r="Z60" s="8">
        <v>71707.612783334494</v>
      </c>
      <c r="AA60" s="8">
        <v>67016.470244366777</v>
      </c>
    </row>
    <row r="61" spans="1:27">
      <c r="A61" s="16" t="s">
        <v>24</v>
      </c>
      <c r="B61" s="16" t="s">
        <v>191</v>
      </c>
      <c r="C61" s="8">
        <v>0</v>
      </c>
      <c r="D61" s="8">
        <v>0</v>
      </c>
      <c r="E61" s="8">
        <v>9.2310180651638592E-3</v>
      </c>
      <c r="F61" s="8">
        <v>1.8911595771645012E-2</v>
      </c>
      <c r="G61" s="8">
        <v>1.7674388566708062E-2</v>
      </c>
      <c r="H61" s="8">
        <v>1.6561840201398219E-2</v>
      </c>
      <c r="I61" s="8">
        <v>1.6536041350694919E-2</v>
      </c>
      <c r="J61" s="8">
        <v>1.5454244248681491E-2</v>
      </c>
      <c r="K61" s="8">
        <v>2.7038203717648118E-2</v>
      </c>
      <c r="L61" s="8">
        <v>2.5687792956057307E-2</v>
      </c>
      <c r="M61" s="8">
        <v>2.3977480963590061E-2</v>
      </c>
      <c r="N61" s="8">
        <v>2.29001911672021E-2</v>
      </c>
      <c r="O61" s="8">
        <v>2.1402047813853999E-2</v>
      </c>
      <c r="P61" s="8">
        <v>2.0514834516289729E-2</v>
      </c>
      <c r="Q61" s="8">
        <v>1.9118585939250202E-2</v>
      </c>
      <c r="R61" s="8">
        <v>1.884552642153026E-2</v>
      </c>
      <c r="S61" s="8">
        <v>1.7612641510543259E-2</v>
      </c>
      <c r="T61" s="8">
        <v>1.8534281452818137E-2</v>
      </c>
      <c r="U61" s="8">
        <v>1.8342015098295233E-2</v>
      </c>
      <c r="V61" s="8">
        <v>1.7165999595682709E-2</v>
      </c>
      <c r="W61" s="8">
        <v>1.6500546933701572E-2</v>
      </c>
      <c r="X61" s="8">
        <v>1.5461888286556789E-2</v>
      </c>
      <c r="Y61" s="8">
        <v>1.445218944626637E-2</v>
      </c>
      <c r="Z61" s="8">
        <v>1.452769667792591E-2</v>
      </c>
      <c r="AA61" s="8">
        <v>1.514961940194467E-2</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95843.507551525676</v>
      </c>
      <c r="D63" s="68">
        <v>89810.466271179888</v>
      </c>
      <c r="E63" s="68">
        <v>264315.27743117837</v>
      </c>
      <c r="F63" s="68">
        <v>1694576.1936287337</v>
      </c>
      <c r="G63" s="68">
        <v>1583716.0684879248</v>
      </c>
      <c r="H63" s="68">
        <v>1484026.0165889417</v>
      </c>
      <c r="I63" s="68">
        <v>1554125.8187663795</v>
      </c>
      <c r="J63" s="68">
        <v>1611150.5095237542</v>
      </c>
      <c r="K63" s="68">
        <v>1923671.5724385842</v>
      </c>
      <c r="L63" s="68">
        <v>2002939.6149166536</v>
      </c>
      <c r="M63" s="68">
        <v>2058615.1486673704</v>
      </c>
      <c r="N63" s="68">
        <v>2160487.0297447299</v>
      </c>
      <c r="O63" s="68">
        <v>2183317.6658617528</v>
      </c>
      <c r="P63" s="68">
        <v>2204797.0048294822</v>
      </c>
      <c r="Q63" s="68">
        <v>2054737.5598974514</v>
      </c>
      <c r="R63" s="68">
        <v>1971674.5174566249</v>
      </c>
      <c r="S63" s="68">
        <v>1842686.465034988</v>
      </c>
      <c r="T63" s="68">
        <v>1811346.1318009391</v>
      </c>
      <c r="U63" s="68">
        <v>1688065.1270966206</v>
      </c>
      <c r="V63" s="68">
        <v>1583118.3867304244</v>
      </c>
      <c r="W63" s="68">
        <v>1479867.9380036059</v>
      </c>
      <c r="X63" s="68">
        <v>1422138.5927142852</v>
      </c>
      <c r="Y63" s="68">
        <v>1325347.207506913</v>
      </c>
      <c r="Z63" s="68">
        <v>1174538.298039183</v>
      </c>
      <c r="AA63" s="68">
        <v>1134549.8572385251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7.2765679286447907E-4</v>
      </c>
      <c r="D68" s="8">
        <v>9.2280578160104697E-4</v>
      </c>
      <c r="E68" s="8">
        <v>9.3691873246418904E-4</v>
      </c>
      <c r="F68" s="8">
        <v>8.7562498336750708E-4</v>
      </c>
      <c r="G68" s="8">
        <v>1.5484532159258499E-3</v>
      </c>
      <c r="H68" s="8">
        <v>1.4509828515262499E-3</v>
      </c>
      <c r="I68" s="8">
        <v>2.6794789479450101E-3</v>
      </c>
      <c r="J68" s="8">
        <v>2.5041859319614003E-3</v>
      </c>
      <c r="K68" s="8">
        <v>2.3403606834242201E-3</v>
      </c>
      <c r="L68" s="8">
        <v>2.1930421811319502E-3</v>
      </c>
      <c r="M68" s="8">
        <v>2.0437827746102098E-3</v>
      </c>
      <c r="N68" s="8">
        <v>2.2132661005952003E-3</v>
      </c>
      <c r="O68" s="8">
        <v>2.0684729906343402E-3</v>
      </c>
      <c r="P68" s="8">
        <v>1.93826898183754E-3</v>
      </c>
      <c r="Q68" s="8">
        <v>1.80634955028367E-3</v>
      </c>
      <c r="R68" s="8">
        <v>1.6881771493276201E-3</v>
      </c>
      <c r="S68" s="8">
        <v>1.57773565313778E-3</v>
      </c>
      <c r="T68" s="8">
        <v>1.47842204943576E-3</v>
      </c>
      <c r="U68" s="8">
        <v>1.3778000004911598E-3</v>
      </c>
      <c r="V68" s="8">
        <v>1.28766355150224E-3</v>
      </c>
      <c r="W68" s="8">
        <v>1.20342387957345E-3</v>
      </c>
      <c r="X68" s="8">
        <v>1.12767205002976E-3</v>
      </c>
      <c r="Y68" s="8">
        <v>1.05092219889296E-3</v>
      </c>
      <c r="Z68" s="8">
        <v>9.8217027906565891E-4</v>
      </c>
      <c r="AA68" s="8">
        <v>1.77175522379062E-3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1.2063721065981861E-3</v>
      </c>
      <c r="D70" s="8">
        <v>1.1496507976318591E-3</v>
      </c>
      <c r="E70" s="8">
        <v>1.145788436510883E-3</v>
      </c>
      <c r="F70" s="8">
        <v>1.1231117720600019E-3</v>
      </c>
      <c r="G70" s="8">
        <v>1.1314607016958131E-3</v>
      </c>
      <c r="H70" s="8">
        <v>1.1302206483584621E-3</v>
      </c>
      <c r="I70" s="8">
        <v>1.4248297762315251E-3</v>
      </c>
      <c r="J70" s="8">
        <v>1.3316166129296002E-3</v>
      </c>
      <c r="K70" s="8">
        <v>1.2445015070642149E-3</v>
      </c>
      <c r="L70" s="8">
        <v>2.2162685165623337E-3</v>
      </c>
      <c r="M70" s="8">
        <v>2.0654283155297241E-3</v>
      </c>
      <c r="N70" s="8">
        <v>4.6967498636374099E-3</v>
      </c>
      <c r="O70" s="8">
        <v>4.3894858526441604E-3</v>
      </c>
      <c r="P70" s="8">
        <v>4.1131812273679704E-3</v>
      </c>
      <c r="Q70" s="8">
        <v>3.833236320609985E-3</v>
      </c>
      <c r="R70" s="8">
        <v>3.6609121826003499E-3</v>
      </c>
      <c r="S70" s="8">
        <v>3.4214132538137299E-3</v>
      </c>
      <c r="T70" s="8">
        <v>3.48682227873294E-3</v>
      </c>
      <c r="U70" s="8">
        <v>3.2495076349708897E-3</v>
      </c>
      <c r="V70" s="8">
        <v>3.0369230224914202E-3</v>
      </c>
      <c r="W70" s="8">
        <v>2.838245814622021E-3</v>
      </c>
      <c r="X70" s="8">
        <v>2.6595869756196218E-3</v>
      </c>
      <c r="Y70" s="8">
        <v>2.4785743270762908E-3</v>
      </c>
      <c r="Z70" s="8">
        <v>2.3164246040990157E-3</v>
      </c>
      <c r="AA70" s="8">
        <v>2.5386426867790028E-3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1.4462938206881397E-2</v>
      </c>
      <c r="D73" s="8">
        <v>1.7840966529513353E-2</v>
      </c>
      <c r="E73" s="8">
        <v>59671.213660599948</v>
      </c>
      <c r="F73" s="8">
        <v>275638.50727505016</v>
      </c>
      <c r="G73" s="8">
        <v>257606.08149371686</v>
      </c>
      <c r="H73" s="8">
        <v>241390.57147604352</v>
      </c>
      <c r="I73" s="8">
        <v>224961.42415034462</v>
      </c>
      <c r="J73" s="8">
        <v>210244.32189454066</v>
      </c>
      <c r="K73" s="8">
        <v>196490.02040745987</v>
      </c>
      <c r="L73" s="8">
        <v>203412.92674165787</v>
      </c>
      <c r="M73" s="8">
        <v>189568.56636208159</v>
      </c>
      <c r="N73" s="8">
        <v>197464.80124300226</v>
      </c>
      <c r="O73" s="8">
        <v>229289.04021607334</v>
      </c>
      <c r="P73" s="8">
        <v>224508.86833003408</v>
      </c>
      <c r="Q73" s="8">
        <v>209228.70976952196</v>
      </c>
      <c r="R73" s="8">
        <v>195540.85121263505</v>
      </c>
      <c r="S73" s="8">
        <v>186419.77591245467</v>
      </c>
      <c r="T73" s="8">
        <v>174685.2248829288</v>
      </c>
      <c r="U73" s="8">
        <v>162796.0823009375</v>
      </c>
      <c r="V73" s="8">
        <v>152145.87147121195</v>
      </c>
      <c r="W73" s="8">
        <v>187775.04077005896</v>
      </c>
      <c r="X73" s="8">
        <v>177758.78765175122</v>
      </c>
      <c r="Y73" s="8">
        <v>165660.44711758301</v>
      </c>
      <c r="Z73" s="8">
        <v>154822.8477303196</v>
      </c>
      <c r="AA73" s="8">
        <v>144694.25017495081</v>
      </c>
    </row>
    <row r="74" spans="1:27">
      <c r="A74" s="16" t="s">
        <v>25</v>
      </c>
      <c r="B74" s="16" t="s">
        <v>8</v>
      </c>
      <c r="C74" s="8">
        <v>5586.0443423451816</v>
      </c>
      <c r="D74" s="8">
        <v>5234.4208191354392</v>
      </c>
      <c r="E74" s="8">
        <v>4878.1668102705653</v>
      </c>
      <c r="F74" s="8">
        <v>151031.71210785891</v>
      </c>
      <c r="G74" s="8">
        <v>141151.13277176904</v>
      </c>
      <c r="H74" s="8">
        <v>132266.1033726375</v>
      </c>
      <c r="I74" s="8">
        <v>123264.01473877764</v>
      </c>
      <c r="J74" s="8">
        <v>115200.01374247301</v>
      </c>
      <c r="K74" s="8">
        <v>107663.56421531401</v>
      </c>
      <c r="L74" s="8">
        <v>100886.47419496725</v>
      </c>
      <c r="M74" s="8">
        <v>94020.096922482568</v>
      </c>
      <c r="N74" s="8">
        <v>133385.89569993739</v>
      </c>
      <c r="O74" s="8">
        <v>124659.71557269664</v>
      </c>
      <c r="P74" s="8">
        <v>116812.77092954038</v>
      </c>
      <c r="Q74" s="8">
        <v>108862.44289579961</v>
      </c>
      <c r="R74" s="8">
        <v>142132.45342904495</v>
      </c>
      <c r="S74" s="8">
        <v>132834.07625365956</v>
      </c>
      <c r="T74" s="8">
        <v>177167.5620135458</v>
      </c>
      <c r="U74" s="8">
        <v>167871.57617026792</v>
      </c>
      <c r="V74" s="8">
        <v>156889.32347991728</v>
      </c>
      <c r="W74" s="8">
        <v>146625.5359832822</v>
      </c>
      <c r="X74" s="8">
        <v>137395.91006144101</v>
      </c>
      <c r="Y74" s="8">
        <v>128044.68454889678</v>
      </c>
      <c r="Z74" s="8">
        <v>119667.92945161951</v>
      </c>
      <c r="AA74" s="8">
        <v>111839.18637223326</v>
      </c>
    </row>
    <row r="75" spans="1:27">
      <c r="A75" s="16" t="s">
        <v>25</v>
      </c>
      <c r="B75" s="16" t="s">
        <v>83</v>
      </c>
      <c r="C75" s="8">
        <v>13258.176975865736</v>
      </c>
      <c r="D75" s="8">
        <v>16341.787235132635</v>
      </c>
      <c r="E75" s="8">
        <v>57869.78746344908</v>
      </c>
      <c r="F75" s="8">
        <v>164329.90183803733</v>
      </c>
      <c r="G75" s="8">
        <v>153579.34746940841</v>
      </c>
      <c r="H75" s="8">
        <v>143912.00020432254</v>
      </c>
      <c r="I75" s="8">
        <v>134117.28676692638</v>
      </c>
      <c r="J75" s="8">
        <v>125343.25863337524</v>
      </c>
      <c r="K75" s="8">
        <v>117143.23234460903</v>
      </c>
      <c r="L75" s="8">
        <v>109769.42776508849</v>
      </c>
      <c r="M75" s="8">
        <v>102298.4726961539</v>
      </c>
      <c r="N75" s="8">
        <v>102995.98259794853</v>
      </c>
      <c r="O75" s="8">
        <v>96257.927654168903</v>
      </c>
      <c r="P75" s="8">
        <v>105957.7641659278</v>
      </c>
      <c r="Q75" s="8">
        <v>98746.232578999217</v>
      </c>
      <c r="R75" s="8">
        <v>143214.57357134816</v>
      </c>
      <c r="S75" s="8">
        <v>133845.39584712652</v>
      </c>
      <c r="T75" s="8">
        <v>139687.1547060608</v>
      </c>
      <c r="U75" s="8">
        <v>130179.98750750395</v>
      </c>
      <c r="V75" s="8">
        <v>121663.53975709804</v>
      </c>
      <c r="W75" s="8">
        <v>110281.26798976172</v>
      </c>
      <c r="X75" s="8">
        <v>102327.80957831419</v>
      </c>
      <c r="Y75" s="8">
        <v>84354.497061639835</v>
      </c>
      <c r="Z75" s="8">
        <v>61710.872113910889</v>
      </c>
      <c r="AA75" s="8">
        <v>66096.924818346059</v>
      </c>
    </row>
    <row r="76" spans="1:27">
      <c r="A76" s="16" t="s">
        <v>25</v>
      </c>
      <c r="B76" s="16" t="s">
        <v>191</v>
      </c>
      <c r="C76" s="8">
        <v>0</v>
      </c>
      <c r="D76" s="8">
        <v>0</v>
      </c>
      <c r="E76" s="8">
        <v>5.5613796285078005E-3</v>
      </c>
      <c r="F76" s="8">
        <v>8.9258657857632304E-3</v>
      </c>
      <c r="G76" s="8">
        <v>8.3419306385767705E-3</v>
      </c>
      <c r="H76" s="8">
        <v>7.8168317781297306E-3</v>
      </c>
      <c r="I76" s="8">
        <v>8.7798726282199095E-3</v>
      </c>
      <c r="J76" s="8">
        <v>8.2054884353032504E-3</v>
      </c>
      <c r="K76" s="8">
        <v>7.6686807785213097E-3</v>
      </c>
      <c r="L76" s="8">
        <v>8.9461845770309086E-3</v>
      </c>
      <c r="M76" s="8">
        <v>8.3373033561907391E-3</v>
      </c>
      <c r="N76" s="8">
        <v>9.3209387531035404E-3</v>
      </c>
      <c r="O76" s="8">
        <v>8.7111577107545808E-3</v>
      </c>
      <c r="P76" s="8">
        <v>8.8419894858467601E-3</v>
      </c>
      <c r="Q76" s="8">
        <v>8.2401998283182492E-3</v>
      </c>
      <c r="R76" s="8">
        <v>8.8374385520779003E-3</v>
      </c>
      <c r="S76" s="8">
        <v>8.2907588347770293E-3</v>
      </c>
      <c r="T76" s="8">
        <v>8.7562886391451995E-3</v>
      </c>
      <c r="U76" s="8">
        <v>9.1899650789982589E-3</v>
      </c>
      <c r="V76" s="8">
        <v>8.71356539994389E-3</v>
      </c>
      <c r="W76" s="8">
        <v>8.6931727814930498E-3</v>
      </c>
      <c r="X76" s="8">
        <v>8.16756401447577E-3</v>
      </c>
      <c r="Y76" s="8">
        <v>7.7971724258580405E-3</v>
      </c>
      <c r="Z76" s="8">
        <v>8.4362581521489101E-3</v>
      </c>
      <c r="AA76" s="8">
        <v>8.33420046714025E-3</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18844.237715178024</v>
      </c>
      <c r="D78" s="68">
        <v>21576.227967691182</v>
      </c>
      <c r="E78" s="68">
        <v>122419.1755784064</v>
      </c>
      <c r="F78" s="68">
        <v>591000.13214554894</v>
      </c>
      <c r="G78" s="68">
        <v>552336.57275673898</v>
      </c>
      <c r="H78" s="68">
        <v>517568.68545103882</v>
      </c>
      <c r="I78" s="68">
        <v>482342.73854023003</v>
      </c>
      <c r="J78" s="68">
        <v>450787.60631167988</v>
      </c>
      <c r="K78" s="68">
        <v>421296.82822092593</v>
      </c>
      <c r="L78" s="68">
        <v>414068.84205720894</v>
      </c>
      <c r="M78" s="68">
        <v>385887.14842723252</v>
      </c>
      <c r="N78" s="68">
        <v>433846.69577184285</v>
      </c>
      <c r="O78" s="68">
        <v>450206.69861205545</v>
      </c>
      <c r="P78" s="68">
        <v>447279.41831894201</v>
      </c>
      <c r="Q78" s="68">
        <v>416837.39912410645</v>
      </c>
      <c r="R78" s="68">
        <v>480887.89239955606</v>
      </c>
      <c r="S78" s="68">
        <v>453099.26130314847</v>
      </c>
      <c r="T78" s="68">
        <v>491539.95532406837</v>
      </c>
      <c r="U78" s="68">
        <v>460847.65979598206</v>
      </c>
      <c r="V78" s="68">
        <v>430698.74774637923</v>
      </c>
      <c r="W78" s="68">
        <v>444681.85747794533</v>
      </c>
      <c r="X78" s="68">
        <v>417482.51924632944</v>
      </c>
      <c r="Y78" s="68">
        <v>378059.64005478856</v>
      </c>
      <c r="Z78" s="68">
        <v>336201.66103070299</v>
      </c>
      <c r="AA78" s="68">
        <v>322630.37401012849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4.4303058416227098E-4</v>
      </c>
      <c r="D83" s="8">
        <v>4.15143172366854E-4</v>
      </c>
      <c r="E83" s="8">
        <v>3.86888347146371E-4</v>
      </c>
      <c r="F83" s="8">
        <v>3.61577894428609E-4</v>
      </c>
      <c r="G83" s="8">
        <v>5.5738686982731401E-4</v>
      </c>
      <c r="H83" s="8">
        <v>5.52338854416025E-4</v>
      </c>
      <c r="I83" s="8">
        <v>5.6045161770248801E-4</v>
      </c>
      <c r="J83" s="8">
        <v>5.2378655845456801E-4</v>
      </c>
      <c r="K83" s="8">
        <v>4.8952014795203703E-4</v>
      </c>
      <c r="L83" s="8">
        <v>4.5870636119303601E-4</v>
      </c>
      <c r="M83" s="8">
        <v>4.45534770627218E-4</v>
      </c>
      <c r="N83" s="8">
        <v>4.3882969445839201E-4</v>
      </c>
      <c r="O83" s="8">
        <v>4.2958268925599101E-4</v>
      </c>
      <c r="P83" s="8">
        <v>4.1560086757249596E-4</v>
      </c>
      <c r="Q83" s="8">
        <v>4.0993236700307903E-4</v>
      </c>
      <c r="R83" s="8">
        <v>4.02610291382333E-4</v>
      </c>
      <c r="S83" s="8">
        <v>3.9315922121252797E-4</v>
      </c>
      <c r="T83" s="8">
        <v>3.778200906669E-4</v>
      </c>
      <c r="U83" s="8">
        <v>3.7259636232068197E-4</v>
      </c>
      <c r="V83" s="8">
        <v>3.6685362935537201E-4</v>
      </c>
      <c r="W83" s="8">
        <v>3.59584539327478E-4</v>
      </c>
      <c r="X83" s="8">
        <v>3.5571663306044099E-4</v>
      </c>
      <c r="Y83" s="8">
        <v>3.4880971786076698E-4</v>
      </c>
      <c r="Z83" s="8">
        <v>3.4487344525640102E-4</v>
      </c>
      <c r="AA83" s="8">
        <v>5.0985181061347095E-4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1.208087777131448E-3</v>
      </c>
      <c r="D85" s="8">
        <v>1.193897525633706E-3</v>
      </c>
      <c r="E85" s="8">
        <v>1.1881105743679671E-3</v>
      </c>
      <c r="F85" s="8">
        <v>1.1103837140533151E-3</v>
      </c>
      <c r="G85" s="8">
        <v>1.1911966593176539E-3</v>
      </c>
      <c r="H85" s="8">
        <v>1.189046073634036E-3</v>
      </c>
      <c r="I85" s="8">
        <v>1.1946440356734231E-3</v>
      </c>
      <c r="J85" s="8">
        <v>1.1884133089693489E-3</v>
      </c>
      <c r="K85" s="8">
        <v>1.1783249295716049E-3</v>
      </c>
      <c r="L85" s="8">
        <v>1.1827769988504828E-3</v>
      </c>
      <c r="M85" s="8">
        <v>1.1779099501291531E-3</v>
      </c>
      <c r="N85" s="8">
        <v>1.1796942728630371E-3</v>
      </c>
      <c r="O85" s="8">
        <v>1.1781254679914389E-3</v>
      </c>
      <c r="P85" s="8">
        <v>1.1810205929471979E-3</v>
      </c>
      <c r="Q85" s="8">
        <v>1.1684464579404189E-3</v>
      </c>
      <c r="R85" s="8">
        <v>1.1865706453514729E-3</v>
      </c>
      <c r="S85" s="8">
        <v>1.1718955261095002E-3</v>
      </c>
      <c r="T85" s="8">
        <v>1.171051277876853E-3</v>
      </c>
      <c r="U85" s="8">
        <v>1.1744469632325131E-3</v>
      </c>
      <c r="V85" s="8">
        <v>1.1794955001671892E-3</v>
      </c>
      <c r="W85" s="8">
        <v>1.175112825201924E-3</v>
      </c>
      <c r="X85" s="8">
        <v>1.182994173107324E-3</v>
      </c>
      <c r="Y85" s="8">
        <v>1.1788615179116322E-3</v>
      </c>
      <c r="Z85" s="8">
        <v>1.1850511607457881E-3</v>
      </c>
      <c r="AA85" s="8">
        <v>1.234466623149171E-3</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86693.490788799158</v>
      </c>
      <c r="D88" s="8">
        <v>159463.77535121609</v>
      </c>
      <c r="E88" s="8">
        <v>218773.91501796065</v>
      </c>
      <c r="F88" s="8">
        <v>270476.50257014099</v>
      </c>
      <c r="G88" s="8">
        <v>276751.73956964555</v>
      </c>
      <c r="H88" s="8">
        <v>280930.46304559015</v>
      </c>
      <c r="I88" s="8">
        <v>281223.18255742599</v>
      </c>
      <c r="J88" s="8">
        <v>280319.46654375736</v>
      </c>
      <c r="K88" s="8">
        <v>277749.76562576304</v>
      </c>
      <c r="L88" s="8">
        <v>274673.52732428379</v>
      </c>
      <c r="M88" s="8">
        <v>269224.87312340521</v>
      </c>
      <c r="N88" s="8">
        <v>263953.96412715304</v>
      </c>
      <c r="O88" s="8">
        <v>258193.29811672794</v>
      </c>
      <c r="P88" s="8">
        <v>252689.89521323817</v>
      </c>
      <c r="Q88" s="8">
        <v>235491.71082897825</v>
      </c>
      <c r="R88" s="8">
        <v>220085.71099382031</v>
      </c>
      <c r="S88" s="8">
        <v>205687.58031076656</v>
      </c>
      <c r="T88" s="8">
        <v>192740.18015739863</v>
      </c>
      <c r="U88" s="8">
        <v>179622.19950445078</v>
      </c>
      <c r="V88" s="8">
        <v>167871.21444338514</v>
      </c>
      <c r="W88" s="8">
        <v>156888.98541740992</v>
      </c>
      <c r="X88" s="8">
        <v>147013.30662928813</v>
      </c>
      <c r="Y88" s="8">
        <v>137007.51694436057</v>
      </c>
      <c r="Z88" s="8">
        <v>128044.40844047927</v>
      </c>
      <c r="AA88" s="8">
        <v>119667.67148073975</v>
      </c>
    </row>
    <row r="89" spans="1:27">
      <c r="A89" s="16" t="s">
        <v>26</v>
      </c>
      <c r="B89" s="16" t="s">
        <v>8</v>
      </c>
      <c r="C89" s="8">
        <v>2.4926706626193632E-3</v>
      </c>
      <c r="D89" s="8">
        <v>2.9570244165142982E-3</v>
      </c>
      <c r="E89" s="8">
        <v>3.213376235430665E-3</v>
      </c>
      <c r="F89" s="8">
        <v>4.7899924993794118E-3</v>
      </c>
      <c r="G89" s="8">
        <v>4.58826523771322E-3</v>
      </c>
      <c r="H89" s="8">
        <v>4.4495720907048505E-3</v>
      </c>
      <c r="I89" s="8">
        <v>4.2907156998879805E-3</v>
      </c>
      <c r="J89" s="8">
        <v>4.0100146716756128E-3</v>
      </c>
      <c r="K89" s="8">
        <v>3.7476772622044101E-3</v>
      </c>
      <c r="L89" s="8">
        <v>3.5117725124566182E-3</v>
      </c>
      <c r="M89" s="8">
        <v>3.4336297204777023E-3</v>
      </c>
      <c r="N89" s="8">
        <v>3.3921874573870068E-3</v>
      </c>
      <c r="O89" s="8">
        <v>3.3954711892878573E-3</v>
      </c>
      <c r="P89" s="8">
        <v>6.2714167409099906E-3</v>
      </c>
      <c r="Q89" s="8">
        <v>5.9270449359594612E-3</v>
      </c>
      <c r="R89" s="8">
        <v>5.6720561686728864E-3</v>
      </c>
      <c r="S89" s="8">
        <v>5.4531881222540154E-3</v>
      </c>
      <c r="T89" s="8">
        <v>5.1593553514188576E-3</v>
      </c>
      <c r="U89" s="8">
        <v>4.8942777014703261E-3</v>
      </c>
      <c r="V89" s="8">
        <v>4.6718759351206795E-3</v>
      </c>
      <c r="W89" s="8">
        <v>4.5044592165144198E-3</v>
      </c>
      <c r="X89" s="8">
        <v>4.3158073496467652E-3</v>
      </c>
      <c r="Y89" s="8">
        <v>4.1173473720108522E-3</v>
      </c>
      <c r="Z89" s="8">
        <v>3.9315482491846061E-3</v>
      </c>
      <c r="AA89" s="8">
        <v>3.7766458025278197E-3</v>
      </c>
    </row>
    <row r="90" spans="1:27">
      <c r="A90" s="16" t="s">
        <v>26</v>
      </c>
      <c r="B90" s="16" t="s">
        <v>83</v>
      </c>
      <c r="C90" s="8">
        <v>9.1242465311172707E-3</v>
      </c>
      <c r="D90" s="8">
        <v>1.3430606664821361E-2</v>
      </c>
      <c r="E90" s="8">
        <v>1.251651372248521E-2</v>
      </c>
      <c r="F90" s="8">
        <v>1.16976763728963E-2</v>
      </c>
      <c r="G90" s="8">
        <v>1.1494990141701852E-2</v>
      </c>
      <c r="H90" s="8">
        <v>1.1190116607499769E-2</v>
      </c>
      <c r="I90" s="8">
        <v>1.1168062977070009E-2</v>
      </c>
      <c r="J90" s="8">
        <v>1.168616619825041E-2</v>
      </c>
      <c r="K90" s="8">
        <v>1.1582061444064911E-2</v>
      </c>
      <c r="L90" s="8">
        <v>1.213570074760879E-2</v>
      </c>
      <c r="M90" s="8">
        <v>1.1899934211124801E-2</v>
      </c>
      <c r="N90" s="8">
        <v>1.2269731453259439E-2</v>
      </c>
      <c r="O90" s="8">
        <v>1.237463189975299E-2</v>
      </c>
      <c r="P90" s="8">
        <v>1.3494601124321779E-2</v>
      </c>
      <c r="Q90" s="8">
        <v>1.334563567963527E-2</v>
      </c>
      <c r="R90" s="8">
        <v>1.3675481460828649E-2</v>
      </c>
      <c r="S90" s="8">
        <v>1.328731656724586E-2</v>
      </c>
      <c r="T90" s="8">
        <v>1.3342686060920041E-2</v>
      </c>
      <c r="U90" s="8">
        <v>1.355560991018874E-2</v>
      </c>
      <c r="V90" s="8">
        <v>1.336141385639106E-2</v>
      </c>
      <c r="W90" s="8">
        <v>1.238161331401254E-2</v>
      </c>
      <c r="X90" s="8">
        <v>1.203110456397285E-2</v>
      </c>
      <c r="Y90" s="8">
        <v>1.1999302842539989E-2</v>
      </c>
      <c r="Z90" s="8">
        <v>1.211429960139691E-2</v>
      </c>
      <c r="AA90" s="8">
        <v>1.2006108229164659E-2</v>
      </c>
    </row>
    <row r="91" spans="1:27">
      <c r="A91" s="16" t="s">
        <v>26</v>
      </c>
      <c r="B91" s="16" t="s">
        <v>191</v>
      </c>
      <c r="C91" s="8">
        <v>0</v>
      </c>
      <c r="D91" s="8">
        <v>0</v>
      </c>
      <c r="E91" s="8">
        <v>9.2237816623865505E-3</v>
      </c>
      <c r="F91" s="8">
        <v>9.0868598486405997E-3</v>
      </c>
      <c r="G91" s="8">
        <v>1.1053089914749759E-2</v>
      </c>
      <c r="H91" s="8">
        <v>1.0973742213755499E-2</v>
      </c>
      <c r="I91" s="8">
        <v>1.148617481598624E-2</v>
      </c>
      <c r="J91" s="8">
        <v>1.161362625405059E-2</v>
      </c>
      <c r="K91" s="8">
        <v>1.1316245342631181E-2</v>
      </c>
      <c r="L91" s="8">
        <v>1.1484799516742751E-2</v>
      </c>
      <c r="M91" s="8">
        <v>1.12886455835093E-2</v>
      </c>
      <c r="N91" s="8">
        <v>1.134184695467147E-2</v>
      </c>
      <c r="O91" s="8">
        <v>1.129947221729591E-2</v>
      </c>
      <c r="P91" s="8">
        <v>1.1403293877395139E-2</v>
      </c>
      <c r="Q91" s="8">
        <v>1.1256399359033602E-2</v>
      </c>
      <c r="R91" s="8">
        <v>1.1515623300051701E-2</v>
      </c>
      <c r="S91" s="8">
        <v>1.1248234756108781E-2</v>
      </c>
      <c r="T91" s="8">
        <v>1.1307274544827968E-2</v>
      </c>
      <c r="U91" s="8">
        <v>1.154283676678961E-2</v>
      </c>
      <c r="V91" s="8">
        <v>1.136826782253884E-2</v>
      </c>
      <c r="W91" s="8">
        <v>1.1262906409044092E-2</v>
      </c>
      <c r="X91" s="8">
        <v>1.1305405717987811E-2</v>
      </c>
      <c r="Y91" s="8">
        <v>1.1236108575733299E-2</v>
      </c>
      <c r="Z91" s="8">
        <v>1.1361420939445489E-2</v>
      </c>
      <c r="AA91" s="8">
        <v>1.122834757047054E-2</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86693.504056834718</v>
      </c>
      <c r="D93" s="68">
        <v>159463.79334788784</v>
      </c>
      <c r="E93" s="68">
        <v>218773.94154663122</v>
      </c>
      <c r="F93" s="68">
        <v>270476.52961663133</v>
      </c>
      <c r="G93" s="68">
        <v>276751.7684545744</v>
      </c>
      <c r="H93" s="68">
        <v>280930.49140040594</v>
      </c>
      <c r="I93" s="68">
        <v>281223.21125747514</v>
      </c>
      <c r="J93" s="68">
        <v>280319.49556576437</v>
      </c>
      <c r="K93" s="68">
        <v>277749.79393959214</v>
      </c>
      <c r="L93" s="68">
        <v>274673.55609803984</v>
      </c>
      <c r="M93" s="68">
        <v>269224.9013690594</v>
      </c>
      <c r="N93" s="68">
        <v>263953.99274944287</v>
      </c>
      <c r="O93" s="68">
        <v>258193.3267940114</v>
      </c>
      <c r="P93" s="68">
        <v>252689.92797917136</v>
      </c>
      <c r="Q93" s="68">
        <v>235491.74293643702</v>
      </c>
      <c r="R93" s="68">
        <v>220085.74344616217</v>
      </c>
      <c r="S93" s="68">
        <v>205687.61186456075</v>
      </c>
      <c r="T93" s="68">
        <v>192740.21151558595</v>
      </c>
      <c r="U93" s="68">
        <v>179622.23104421847</v>
      </c>
      <c r="V93" s="68">
        <v>167871.24539129189</v>
      </c>
      <c r="W93" s="68">
        <v>156889.0151010862</v>
      </c>
      <c r="X93" s="68">
        <v>147013.33582031657</v>
      </c>
      <c r="Y93" s="68">
        <v>137007.54582479058</v>
      </c>
      <c r="Z93" s="68">
        <v>128044.43737767266</v>
      </c>
      <c r="AA93" s="68">
        <v>119667.70023615978</v>
      </c>
    </row>
  </sheetData>
  <sheetProtection algorithmName="SHA-512" hashValue="IaqV0OWCvsbWp5WGbUF5LaK7vwF4DlIIfdgyMnB3EII5zY31fSLzUJFpwUyJ31yzQbP5zG3CsnG3E1moiM5rzA==" saltValue="tktCSRI1jkKmDpncKgBah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73" t="s">
        <v>207</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53684.047926959756</v>
      </c>
      <c r="F6" s="8">
        <v>438594.21919470525</v>
      </c>
      <c r="G6" s="8">
        <v>0</v>
      </c>
      <c r="H6" s="8">
        <v>0</v>
      </c>
      <c r="I6" s="8">
        <v>0</v>
      </c>
      <c r="J6" s="8">
        <v>0</v>
      </c>
      <c r="K6" s="8">
        <v>11191.472573660049</v>
      </c>
      <c r="L6" s="8">
        <v>3351.0866543413472</v>
      </c>
      <c r="M6" s="8">
        <v>3.4868664939854998E-4</v>
      </c>
      <c r="N6" s="8">
        <v>0</v>
      </c>
      <c r="O6" s="8">
        <v>23833.013537242667</v>
      </c>
      <c r="P6" s="8">
        <v>0</v>
      </c>
      <c r="Q6" s="8">
        <v>35815.828426017455</v>
      </c>
      <c r="R6" s="8">
        <v>1.2137302397226201E-4</v>
      </c>
      <c r="S6" s="8">
        <v>2.6782774016072541E-3</v>
      </c>
      <c r="T6" s="8">
        <v>0</v>
      </c>
      <c r="U6" s="8">
        <v>0</v>
      </c>
      <c r="V6" s="8">
        <v>4.9532088900561303E-5</v>
      </c>
      <c r="W6" s="8">
        <v>0</v>
      </c>
      <c r="X6" s="8">
        <v>6.0398526365012002E-5</v>
      </c>
      <c r="Y6" s="8">
        <v>0</v>
      </c>
      <c r="Z6" s="8">
        <v>0</v>
      </c>
      <c r="AA6" s="8">
        <v>0</v>
      </c>
    </row>
    <row r="7" spans="1:27">
      <c r="A7" s="16" t="s">
        <v>16</v>
      </c>
      <c r="B7" s="16" t="s">
        <v>11</v>
      </c>
      <c r="C7" s="8">
        <v>0</v>
      </c>
      <c r="D7" s="8">
        <v>39995.129944338005</v>
      </c>
      <c r="E7" s="8">
        <v>1.8301267639435893E-2</v>
      </c>
      <c r="F7" s="8">
        <v>145104.61490650027</v>
      </c>
      <c r="G7" s="8">
        <v>55684.588898410999</v>
      </c>
      <c r="H7" s="8">
        <v>1.36152927213135E-2</v>
      </c>
      <c r="I7" s="8">
        <v>0</v>
      </c>
      <c r="J7" s="8">
        <v>0</v>
      </c>
      <c r="K7" s="8">
        <v>1.1669596826927192E-3</v>
      </c>
      <c r="L7" s="8">
        <v>0</v>
      </c>
      <c r="M7" s="8">
        <v>9.3134716760798805E-4</v>
      </c>
      <c r="N7" s="8">
        <v>0</v>
      </c>
      <c r="O7" s="8">
        <v>2.39542768969075E-4</v>
      </c>
      <c r="P7" s="8">
        <v>0</v>
      </c>
      <c r="Q7" s="8">
        <v>4.3919052252240597E-5</v>
      </c>
      <c r="R7" s="8">
        <v>0</v>
      </c>
      <c r="S7" s="8">
        <v>8.9309802826487992E-6</v>
      </c>
      <c r="T7" s="8">
        <v>0</v>
      </c>
      <c r="U7" s="8">
        <v>0</v>
      </c>
      <c r="V7" s="8">
        <v>1.8219828191952802E-5</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71">
        <v>0</v>
      </c>
      <c r="D18" s="71">
        <v>39995.129944338005</v>
      </c>
      <c r="E18" s="71">
        <v>53684.066228227399</v>
      </c>
      <c r="F18" s="71">
        <v>583698.83410120546</v>
      </c>
      <c r="G18" s="71">
        <v>55684.588898410999</v>
      </c>
      <c r="H18" s="71">
        <v>1.36152927213135E-2</v>
      </c>
      <c r="I18" s="71">
        <v>0</v>
      </c>
      <c r="J18" s="71">
        <v>0</v>
      </c>
      <c r="K18" s="71">
        <v>11191.473740619731</v>
      </c>
      <c r="L18" s="71">
        <v>3351.0866543413472</v>
      </c>
      <c r="M18" s="71">
        <v>1.280033817006538E-3</v>
      </c>
      <c r="N18" s="71">
        <v>0</v>
      </c>
      <c r="O18" s="71">
        <v>23833.013776785436</v>
      </c>
      <c r="P18" s="71">
        <v>0</v>
      </c>
      <c r="Q18" s="71">
        <v>35815.82846993651</v>
      </c>
      <c r="R18" s="71">
        <v>1.2137302397226201E-4</v>
      </c>
      <c r="S18" s="71">
        <v>2.6872083818899029E-3</v>
      </c>
      <c r="T18" s="71">
        <v>0</v>
      </c>
      <c r="U18" s="71">
        <v>0</v>
      </c>
      <c r="V18" s="71">
        <v>6.7751917092514108E-5</v>
      </c>
      <c r="W18" s="71">
        <v>0</v>
      </c>
      <c r="X18" s="71">
        <v>6.0398526365012002E-5</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24363.417469794495</v>
      </c>
      <c r="F21" s="8">
        <v>100512.40580536188</v>
      </c>
      <c r="G21" s="8">
        <v>0</v>
      </c>
      <c r="H21" s="8">
        <v>0</v>
      </c>
      <c r="I21" s="8">
        <v>0</v>
      </c>
      <c r="J21" s="8">
        <v>0</v>
      </c>
      <c r="K21" s="8">
        <v>7.987475196282751E-5</v>
      </c>
      <c r="L21" s="8">
        <v>3351.0356891757301</v>
      </c>
      <c r="M21" s="8">
        <v>0</v>
      </c>
      <c r="N21" s="8">
        <v>0</v>
      </c>
      <c r="O21" s="8">
        <v>10693.959678381299</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71">
        <v>0</v>
      </c>
      <c r="D33" s="71">
        <v>0</v>
      </c>
      <c r="E33" s="71">
        <v>24363.417469794495</v>
      </c>
      <c r="F33" s="71">
        <v>100512.40580536188</v>
      </c>
      <c r="G33" s="71">
        <v>0</v>
      </c>
      <c r="H33" s="71">
        <v>0</v>
      </c>
      <c r="I33" s="71">
        <v>0</v>
      </c>
      <c r="J33" s="71">
        <v>0</v>
      </c>
      <c r="K33" s="71">
        <v>7.987475196282751E-5</v>
      </c>
      <c r="L33" s="71">
        <v>3351.0356891757301</v>
      </c>
      <c r="M33" s="71">
        <v>0</v>
      </c>
      <c r="N33" s="71">
        <v>0</v>
      </c>
      <c r="O33" s="71">
        <v>10693.959678381299</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29320.630457165265</v>
      </c>
      <c r="F36" s="8">
        <v>338081.81338934338</v>
      </c>
      <c r="G36" s="8">
        <v>0</v>
      </c>
      <c r="H36" s="8">
        <v>0</v>
      </c>
      <c r="I36" s="8">
        <v>0</v>
      </c>
      <c r="J36" s="8">
        <v>0</v>
      </c>
      <c r="K36" s="8">
        <v>11191.472493785297</v>
      </c>
      <c r="L36" s="8">
        <v>5.0965165616914276E-2</v>
      </c>
      <c r="M36" s="8">
        <v>3.4868664939854998E-4</v>
      </c>
      <c r="N36" s="8">
        <v>0</v>
      </c>
      <c r="O36" s="8">
        <v>13139.053858861367</v>
      </c>
      <c r="P36" s="8">
        <v>0</v>
      </c>
      <c r="Q36" s="8">
        <v>35815.828426017455</v>
      </c>
      <c r="R36" s="8">
        <v>1.2137302397226201E-4</v>
      </c>
      <c r="S36" s="8">
        <v>2.6782774016072541E-3</v>
      </c>
      <c r="T36" s="8">
        <v>0</v>
      </c>
      <c r="U36" s="8">
        <v>0</v>
      </c>
      <c r="V36" s="8">
        <v>4.9532088900561303E-5</v>
      </c>
      <c r="W36" s="8">
        <v>0</v>
      </c>
      <c r="X36" s="8">
        <v>6.0398526365012002E-5</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1">
        <v>0</v>
      </c>
      <c r="D48" s="71">
        <v>0</v>
      </c>
      <c r="E48" s="71">
        <v>29320.630457165265</v>
      </c>
      <c r="F48" s="71">
        <v>338081.81338934338</v>
      </c>
      <c r="G48" s="71">
        <v>0</v>
      </c>
      <c r="H48" s="71">
        <v>0</v>
      </c>
      <c r="I48" s="71">
        <v>0</v>
      </c>
      <c r="J48" s="71">
        <v>0</v>
      </c>
      <c r="K48" s="71">
        <v>11191.472493785297</v>
      </c>
      <c r="L48" s="71">
        <v>5.0965165616914276E-2</v>
      </c>
      <c r="M48" s="71">
        <v>3.4868664939854998E-4</v>
      </c>
      <c r="N48" s="71">
        <v>0</v>
      </c>
      <c r="O48" s="71">
        <v>13139.053858861367</v>
      </c>
      <c r="P48" s="71">
        <v>0</v>
      </c>
      <c r="Q48" s="71">
        <v>35815.828426017455</v>
      </c>
      <c r="R48" s="71">
        <v>1.2137302397226201E-4</v>
      </c>
      <c r="S48" s="71">
        <v>2.6782774016072541E-3</v>
      </c>
      <c r="T48" s="71">
        <v>0</v>
      </c>
      <c r="U48" s="71">
        <v>0</v>
      </c>
      <c r="V48" s="71">
        <v>4.9532088900561303E-5</v>
      </c>
      <c r="W48" s="71">
        <v>0</v>
      </c>
      <c r="X48" s="71">
        <v>6.0398526365012002E-5</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39995.129944338005</v>
      </c>
      <c r="E52" s="8">
        <v>1.8301267639435893E-2</v>
      </c>
      <c r="F52" s="8">
        <v>145104.61490650027</v>
      </c>
      <c r="G52" s="8">
        <v>55684.588898410999</v>
      </c>
      <c r="H52" s="8">
        <v>1.36152927213135E-2</v>
      </c>
      <c r="I52" s="8">
        <v>0</v>
      </c>
      <c r="J52" s="8">
        <v>0</v>
      </c>
      <c r="K52" s="8">
        <v>1.1669596826927192E-3</v>
      </c>
      <c r="L52" s="8">
        <v>0</v>
      </c>
      <c r="M52" s="8">
        <v>9.3134716760798805E-4</v>
      </c>
      <c r="N52" s="8">
        <v>0</v>
      </c>
      <c r="O52" s="8">
        <v>2.39542768969075E-4</v>
      </c>
      <c r="P52" s="8">
        <v>0</v>
      </c>
      <c r="Q52" s="8">
        <v>4.3919052252240597E-5</v>
      </c>
      <c r="R52" s="8">
        <v>0</v>
      </c>
      <c r="S52" s="8">
        <v>8.9309802826487992E-6</v>
      </c>
      <c r="T52" s="8">
        <v>0</v>
      </c>
      <c r="U52" s="8">
        <v>0</v>
      </c>
      <c r="V52" s="8">
        <v>1.8219828191952802E-5</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1">
        <v>0</v>
      </c>
      <c r="D63" s="71">
        <v>39995.129944338005</v>
      </c>
      <c r="E63" s="71">
        <v>1.8301267639435893E-2</v>
      </c>
      <c r="F63" s="71">
        <v>145104.61490650027</v>
      </c>
      <c r="G63" s="71">
        <v>55684.588898410999</v>
      </c>
      <c r="H63" s="71">
        <v>1.36152927213135E-2</v>
      </c>
      <c r="I63" s="71">
        <v>0</v>
      </c>
      <c r="J63" s="71">
        <v>0</v>
      </c>
      <c r="K63" s="71">
        <v>1.1669596826927192E-3</v>
      </c>
      <c r="L63" s="71">
        <v>0</v>
      </c>
      <c r="M63" s="71">
        <v>9.3134716760798805E-4</v>
      </c>
      <c r="N63" s="71">
        <v>0</v>
      </c>
      <c r="O63" s="71">
        <v>2.39542768969075E-4</v>
      </c>
      <c r="P63" s="71">
        <v>0</v>
      </c>
      <c r="Q63" s="71">
        <v>4.3919052252240597E-5</v>
      </c>
      <c r="R63" s="71">
        <v>0</v>
      </c>
      <c r="S63" s="71">
        <v>8.9309802826487992E-6</v>
      </c>
      <c r="T63" s="71">
        <v>0</v>
      </c>
      <c r="U63" s="71">
        <v>0</v>
      </c>
      <c r="V63" s="71">
        <v>1.8219828191952802E-5</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b+EV4ARTgezfIed+Umh7M4vBZypMclf5HTVotHAwuujX1D9JdW4Kx3tXHSNo5S1r0WdY4Lxdar6qFepVj0aHuw==" saltValue="/A5mzvbnCZALsXa6sLgrV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4" width="9.42578125" customWidth="1"/>
    <col min="5" max="5" width="13.140625" bestFit="1" customWidth="1"/>
    <col min="6" max="31" width="9.42578125" customWidth="1"/>
  </cols>
  <sheetData>
    <row r="1" spans="1:27" ht="23.25" customHeight="1">
      <c r="A1" s="73" t="s">
        <v>208</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c r="A2" s="19" t="s">
        <v>68</v>
      </c>
      <c r="B2" s="82" t="s">
        <v>243</v>
      </c>
      <c r="C2" s="82"/>
      <c r="D2" s="82"/>
      <c r="E2" s="82"/>
      <c r="F2" s="82"/>
      <c r="G2" s="82"/>
      <c r="H2" s="82"/>
      <c r="I2" s="82"/>
      <c r="J2" s="82"/>
      <c r="K2" s="82"/>
      <c r="L2" s="82"/>
      <c r="M2" s="82"/>
      <c r="N2" s="82"/>
      <c r="O2" s="82"/>
      <c r="P2" s="82"/>
      <c r="Q2" s="82"/>
      <c r="R2" s="82"/>
      <c r="S2" s="82"/>
      <c r="T2" s="82"/>
      <c r="U2" s="82"/>
      <c r="V2" s="82"/>
      <c r="W2" s="82"/>
      <c r="X2" s="82"/>
      <c r="Y2" s="82"/>
      <c r="Z2" s="82"/>
      <c r="AA2" s="82"/>
    </row>
    <row r="3" spans="1:27">
      <c r="A3" s="19"/>
      <c r="B3" s="82"/>
      <c r="C3" s="82"/>
      <c r="D3" s="82"/>
      <c r="E3" s="82"/>
      <c r="F3" s="82"/>
      <c r="G3" s="82"/>
      <c r="H3" s="82"/>
      <c r="I3" s="82"/>
      <c r="J3" s="82"/>
      <c r="K3" s="82"/>
      <c r="L3" s="82"/>
      <c r="M3" s="82"/>
      <c r="N3" s="82"/>
      <c r="O3" s="82"/>
      <c r="P3" s="82"/>
      <c r="Q3" s="82"/>
      <c r="R3" s="82"/>
      <c r="S3" s="82"/>
      <c r="T3" s="82"/>
      <c r="U3" s="82"/>
      <c r="V3" s="82"/>
      <c r="W3" s="82"/>
      <c r="X3" s="82"/>
      <c r="Y3" s="82"/>
      <c r="Z3" s="82"/>
      <c r="AA3" s="82"/>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14</v>
      </c>
      <c r="C6" s="8">
        <v>6038.8281078184782</v>
      </c>
      <c r="D6" s="8">
        <v>13657.789267981298</v>
      </c>
      <c r="E6" s="8">
        <v>38373.940596048138</v>
      </c>
      <c r="F6" s="8">
        <v>48961.897122397939</v>
      </c>
      <c r="G6" s="8">
        <v>45758.78234474879</v>
      </c>
      <c r="H6" s="8">
        <v>42878.40782423201</v>
      </c>
      <c r="I6" s="8">
        <v>39960.08470254665</v>
      </c>
      <c r="J6" s="8">
        <v>37345.873543570313</v>
      </c>
      <c r="K6" s="8">
        <v>34902.685545205997</v>
      </c>
      <c r="L6" s="8">
        <v>32705.668907405146</v>
      </c>
      <c r="M6" s="8">
        <v>30479.706829498049</v>
      </c>
      <c r="N6" s="8">
        <v>28485.707310028614</v>
      </c>
      <c r="O6" s="8">
        <v>26622.156357761265</v>
      </c>
      <c r="P6" s="8">
        <v>24946.373548506323</v>
      </c>
      <c r="Q6" s="8">
        <v>23248.5124945059</v>
      </c>
      <c r="R6" s="8">
        <v>21727.581765269595</v>
      </c>
      <c r="S6" s="8">
        <v>20306.151177673102</v>
      </c>
      <c r="T6" s="8">
        <v>19027.941456353419</v>
      </c>
      <c r="U6" s="8">
        <v>17732.891469853625</v>
      </c>
      <c r="V6" s="8">
        <v>16572.795762586426</v>
      </c>
      <c r="W6" s="8">
        <v>15488.59417040018</v>
      </c>
      <c r="X6" s="8">
        <v>14513.634840023837</v>
      </c>
      <c r="Y6" s="8">
        <v>13525.830529262917</v>
      </c>
      <c r="Z6" s="8">
        <v>12640.963110547666</v>
      </c>
      <c r="AA6" s="8">
        <v>11813.984214806</v>
      </c>
    </row>
    <row r="7" spans="1:27">
      <c r="A7" s="16" t="s">
        <v>23</v>
      </c>
      <c r="B7" s="16" t="s">
        <v>14</v>
      </c>
      <c r="C7" s="8">
        <v>1.1646118764540637E-3</v>
      </c>
      <c r="D7" s="8">
        <v>1.169441159639528E-3</v>
      </c>
      <c r="E7" s="8">
        <v>1.1680337604436724E-3</v>
      </c>
      <c r="F7" s="8">
        <v>22269.55312405575</v>
      </c>
      <c r="G7" s="8">
        <v>20813.046876942692</v>
      </c>
      <c r="H7" s="8">
        <v>19506.053512864222</v>
      </c>
      <c r="I7" s="8">
        <v>18178.463087743821</v>
      </c>
      <c r="J7" s="8">
        <v>16990.048442022169</v>
      </c>
      <c r="K7" s="8">
        <v>17208.811100902902</v>
      </c>
      <c r="L7" s="8">
        <v>16130.808006020938</v>
      </c>
      <c r="M7" s="8">
        <v>15032.938260506267</v>
      </c>
      <c r="N7" s="8">
        <v>14055.209301515455</v>
      </c>
      <c r="O7" s="8">
        <v>13135.709700371381</v>
      </c>
      <c r="P7" s="8">
        <v>12308.857278292271</v>
      </c>
      <c r="Q7" s="8">
        <v>11526.866401024145</v>
      </c>
      <c r="R7" s="8">
        <v>14832.400581300626</v>
      </c>
      <c r="S7" s="8">
        <v>28707.586771122507</v>
      </c>
      <c r="T7" s="8">
        <v>26901.404360837081</v>
      </c>
      <c r="U7" s="8">
        <v>27007.903185937055</v>
      </c>
      <c r="V7" s="8">
        <v>28333.152097733724</v>
      </c>
      <c r="W7" s="8">
        <v>48651.67723952236</v>
      </c>
      <c r="X7" s="8">
        <v>45590.327574111914</v>
      </c>
      <c r="Y7" s="8">
        <v>42490.263101391989</v>
      </c>
      <c r="Z7" s="8">
        <v>39720.127556705083</v>
      </c>
      <c r="AA7" s="8">
        <v>37122.145548735672</v>
      </c>
    </row>
    <row r="8" spans="1:27">
      <c r="A8" s="16" t="s">
        <v>24</v>
      </c>
      <c r="B8" s="16" t="s">
        <v>14</v>
      </c>
      <c r="C8" s="8">
        <v>651.82007160344153</v>
      </c>
      <c r="D8" s="8">
        <v>762.50761498557029</v>
      </c>
      <c r="E8" s="8">
        <v>710.61101482760159</v>
      </c>
      <c r="F8" s="8">
        <v>664.12244386380041</v>
      </c>
      <c r="G8" s="8">
        <v>620.67518127917549</v>
      </c>
      <c r="H8" s="8">
        <v>581.60558906382039</v>
      </c>
      <c r="I8" s="8">
        <v>542.02125949555375</v>
      </c>
      <c r="J8" s="8">
        <v>506.56192486105721</v>
      </c>
      <c r="K8" s="8">
        <v>473.42235975779465</v>
      </c>
      <c r="L8" s="8">
        <v>443.62187950282402</v>
      </c>
      <c r="M8" s="8">
        <v>413.42878140974193</v>
      </c>
      <c r="N8" s="8">
        <v>386.3820389994886</v>
      </c>
      <c r="O8" s="8">
        <v>361.10470960550873</v>
      </c>
      <c r="P8" s="8">
        <v>338.37427982067823</v>
      </c>
      <c r="Q8" s="8">
        <v>315.34437922168951</v>
      </c>
      <c r="R8" s="8">
        <v>294.71437341086886</v>
      </c>
      <c r="S8" s="8">
        <v>275.43399422894191</v>
      </c>
      <c r="T8" s="8">
        <v>263.117736851747</v>
      </c>
      <c r="U8" s="8">
        <v>246.43704603653293</v>
      </c>
      <c r="V8" s="8">
        <v>230.31499694778458</v>
      </c>
      <c r="W8" s="8">
        <v>215.24766102280191</v>
      </c>
      <c r="X8" s="8">
        <v>201.69848361871718</v>
      </c>
      <c r="Y8" s="8">
        <v>187.97079738216613</v>
      </c>
      <c r="Z8" s="8">
        <v>175.67364288850294</v>
      </c>
      <c r="AA8" s="8">
        <v>164.18097557268928</v>
      </c>
    </row>
    <row r="9" spans="1:27">
      <c r="A9" s="16" t="s">
        <v>25</v>
      </c>
      <c r="B9" s="16" t="s">
        <v>14</v>
      </c>
      <c r="C9" s="8">
        <v>385.69280094552107</v>
      </c>
      <c r="D9" s="8">
        <v>361.41470771920979</v>
      </c>
      <c r="E9" s="8">
        <v>336.81680676246651</v>
      </c>
      <c r="F9" s="8">
        <v>314.7836178561634</v>
      </c>
      <c r="G9" s="8">
        <v>294.19029744775094</v>
      </c>
      <c r="H9" s="8">
        <v>275.67192407416519</v>
      </c>
      <c r="I9" s="8">
        <v>256.9095732376183</v>
      </c>
      <c r="J9" s="8">
        <v>240.10240529142956</v>
      </c>
      <c r="K9" s="8">
        <v>224.39477171313254</v>
      </c>
      <c r="L9" s="8">
        <v>210.2707144671019</v>
      </c>
      <c r="M9" s="8">
        <v>195.95959897609742</v>
      </c>
      <c r="N9" s="8">
        <v>183.13981302191354</v>
      </c>
      <c r="O9" s="8">
        <v>171.15883474893892</v>
      </c>
      <c r="P9" s="8">
        <v>160.38526451942957</v>
      </c>
      <c r="Q9" s="8">
        <v>149.47067957791569</v>
      </c>
      <c r="R9" s="8">
        <v>3772.3404891867367</v>
      </c>
      <c r="S9" s="8">
        <v>6852.6617012929464</v>
      </c>
      <c r="T9" s="8">
        <v>10425.645679840787</v>
      </c>
      <c r="U9" s="8">
        <v>10522.378252284519</v>
      </c>
      <c r="V9" s="8">
        <v>9833.9983688505381</v>
      </c>
      <c r="W9" s="8">
        <v>10295.31470101577</v>
      </c>
      <c r="X9" s="8">
        <v>9838.829969267148</v>
      </c>
      <c r="Y9" s="8">
        <v>9169.1949683688927</v>
      </c>
      <c r="Z9" s="8">
        <v>8569.3411009099291</v>
      </c>
      <c r="AA9" s="8">
        <v>8008.7300051749789</v>
      </c>
    </row>
    <row r="10" spans="1:27">
      <c r="A10" s="16" t="s">
        <v>26</v>
      </c>
      <c r="B10" s="16" t="s">
        <v>14</v>
      </c>
      <c r="C10" s="8">
        <v>609.78055895592206</v>
      </c>
      <c r="D10" s="8">
        <v>571.39674943947898</v>
      </c>
      <c r="E10" s="8">
        <v>7073.9787387938823</v>
      </c>
      <c r="F10" s="8">
        <v>7924.7745339106596</v>
      </c>
      <c r="G10" s="8">
        <v>7406.331338040568</v>
      </c>
      <c r="H10" s="8">
        <v>6940.1255766794075</v>
      </c>
      <c r="I10" s="8">
        <v>6467.777605594385</v>
      </c>
      <c r="J10" s="8">
        <v>6044.6519661616294</v>
      </c>
      <c r="K10" s="8">
        <v>5649.2074434374126</v>
      </c>
      <c r="L10" s="8">
        <v>5293.6072209589365</v>
      </c>
      <c r="M10" s="8">
        <v>4933.322006676497</v>
      </c>
      <c r="N10" s="8">
        <v>4610.5813133667634</v>
      </c>
      <c r="O10" s="8">
        <v>4308.9544972734566</v>
      </c>
      <c r="P10" s="8">
        <v>4037.7190729733388</v>
      </c>
      <c r="Q10" s="8">
        <v>3762.9101533280023</v>
      </c>
      <c r="R10" s="8">
        <v>3516.7384600747059</v>
      </c>
      <c r="S10" s="8">
        <v>3286.671457098324</v>
      </c>
      <c r="T10" s="8">
        <v>3079.785603983556</v>
      </c>
      <c r="U10" s="8">
        <v>2870.1740536815291</v>
      </c>
      <c r="V10" s="8">
        <v>2682.4056568991678</v>
      </c>
      <c r="W10" s="8">
        <v>2506.9211739738785</v>
      </c>
      <c r="X10" s="8">
        <v>2349.1182014105771</v>
      </c>
      <c r="Y10" s="8">
        <v>2189.236192934577</v>
      </c>
      <c r="Z10" s="8">
        <v>2046.0151335360219</v>
      </c>
      <c r="AA10" s="8">
        <v>1912.163677358837</v>
      </c>
    </row>
    <row r="11" spans="1:27">
      <c r="A11" s="72" t="s">
        <v>16</v>
      </c>
      <c r="B11" s="72" t="s">
        <v>82</v>
      </c>
      <c r="C11" s="71">
        <v>7686.1227039352398</v>
      </c>
      <c r="D11" s="71">
        <v>15353.109509566717</v>
      </c>
      <c r="E11" s="71">
        <v>46495.348324465849</v>
      </c>
      <c r="F11" s="71">
        <v>80135.130842084327</v>
      </c>
      <c r="G11" s="71">
        <v>74893.026038458993</v>
      </c>
      <c r="H11" s="71">
        <v>70181.864426913628</v>
      </c>
      <c r="I11" s="71">
        <v>65405.256228618018</v>
      </c>
      <c r="J11" s="71">
        <v>61127.238281906597</v>
      </c>
      <c r="K11" s="71">
        <v>58458.521221017239</v>
      </c>
      <c r="L11" s="71">
        <v>54783.976728354944</v>
      </c>
      <c r="M11" s="71">
        <v>51055.355477066652</v>
      </c>
      <c r="N11" s="71">
        <v>47721.019776932233</v>
      </c>
      <c r="O11" s="71">
        <v>44599.084099760556</v>
      </c>
      <c r="P11" s="71">
        <v>41791.709444112043</v>
      </c>
      <c r="Q11" s="71">
        <v>39003.104107657651</v>
      </c>
      <c r="R11" s="71">
        <v>44143.775669242532</v>
      </c>
      <c r="S11" s="71">
        <v>59428.505101415823</v>
      </c>
      <c r="T11" s="71">
        <v>59697.894837866588</v>
      </c>
      <c r="U11" s="71">
        <v>58379.784007793263</v>
      </c>
      <c r="V11" s="71">
        <v>57652.666883017635</v>
      </c>
      <c r="W11" s="71">
        <v>77157.754945934998</v>
      </c>
      <c r="X11" s="71">
        <v>72493.609068432183</v>
      </c>
      <c r="Y11" s="71">
        <v>67562.495589340542</v>
      </c>
      <c r="Z11" s="71">
        <v>63152.120544587204</v>
      </c>
      <c r="AA11" s="71">
        <v>59021.204421648174</v>
      </c>
    </row>
  </sheetData>
  <sheetProtection algorithmName="SHA-512" hashValue="BV5ElWUYbPpP1SHFAD1nIax6sTfeSkJ1p95MXf9YW50z7EmdhwQ+/+jFIbHW4OBVk+YUdA54wstMq+peCnN3IQ==" saltValue="00UOezfnog/NNPJchgjGhg=="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214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6</v>
      </c>
      <c r="C6" s="8">
        <v>3.3051828460000003E-3</v>
      </c>
      <c r="D6" s="8">
        <v>2583.067504569819</v>
      </c>
      <c r="E6" s="8">
        <v>454.73008909337102</v>
      </c>
      <c r="F6" s="8">
        <v>26140.494495868483</v>
      </c>
      <c r="G6" s="8">
        <v>3.6652879589999998E-3</v>
      </c>
      <c r="H6" s="8">
        <v>3.636654684999999E-3</v>
      </c>
      <c r="I6" s="8">
        <v>5392.8376722009434</v>
      </c>
      <c r="J6" s="8">
        <v>6429.6078744120759</v>
      </c>
      <c r="K6" s="8">
        <v>11.306930380984999</v>
      </c>
      <c r="L6" s="8">
        <v>102.08851239423701</v>
      </c>
      <c r="M6" s="8">
        <v>11.313213844248995</v>
      </c>
      <c r="N6" s="8">
        <v>15523.436088020027</v>
      </c>
      <c r="O6" s="8">
        <v>3.4944522333559997</v>
      </c>
      <c r="P6" s="8">
        <v>7299.4344890100738</v>
      </c>
      <c r="Q6" s="8">
        <v>160.88964305365997</v>
      </c>
      <c r="R6" s="8">
        <v>299.157877828631</v>
      </c>
      <c r="S6" s="8">
        <v>41.597232125529004</v>
      </c>
      <c r="T6" s="8">
        <v>322.29999653885494</v>
      </c>
      <c r="U6" s="8">
        <v>297.71222723946005</v>
      </c>
      <c r="V6" s="8">
        <v>142.33735421091404</v>
      </c>
      <c r="W6" s="8">
        <v>428.25670189691397</v>
      </c>
      <c r="X6" s="8">
        <v>288.74339558362095</v>
      </c>
      <c r="Y6" s="8">
        <v>4061.4503649514691</v>
      </c>
      <c r="Z6" s="8">
        <v>334.88666744260593</v>
      </c>
      <c r="AA6" s="8">
        <v>72.197370228357997</v>
      </c>
    </row>
    <row r="7" spans="1:27">
      <c r="A7" s="16" t="s">
        <v>23</v>
      </c>
      <c r="B7" s="16" t="s">
        <v>6</v>
      </c>
      <c r="C7" s="8">
        <v>2.8844190800000002E-3</v>
      </c>
      <c r="D7" s="8">
        <v>2.91355891E-3</v>
      </c>
      <c r="E7" s="8">
        <v>2993.1334308400601</v>
      </c>
      <c r="F7" s="8">
        <v>107572.58409999999</v>
      </c>
      <c r="G7" s="8">
        <v>3.1139103799999999E-3</v>
      </c>
      <c r="H7" s="8">
        <v>3.08874988E-3</v>
      </c>
      <c r="I7" s="8">
        <v>3268.0436679231998</v>
      </c>
      <c r="J7" s="8">
        <v>2419.7127658129598</v>
      </c>
      <c r="K7" s="8">
        <v>94.172664190609979</v>
      </c>
      <c r="L7" s="8">
        <v>476.63889224415993</v>
      </c>
      <c r="M7" s="8">
        <v>118.46200525436001</v>
      </c>
      <c r="N7" s="8">
        <v>26958.643919910639</v>
      </c>
      <c r="O7" s="8">
        <v>4.4510509100000005E-3</v>
      </c>
      <c r="P7" s="8">
        <v>15610.804574490769</v>
      </c>
      <c r="Q7" s="8">
        <v>4733.3642363639301</v>
      </c>
      <c r="R7" s="8">
        <v>3722.3286643818797</v>
      </c>
      <c r="S7" s="8">
        <v>2795.2912176709101</v>
      </c>
      <c r="T7" s="8">
        <v>4885.0631137559894</v>
      </c>
      <c r="U7" s="8">
        <v>4611.0612682875008</v>
      </c>
      <c r="V7" s="8">
        <v>6800.6806583014504</v>
      </c>
      <c r="W7" s="8">
        <v>25223.12857209261</v>
      </c>
      <c r="X7" s="8">
        <v>9518.2465401413901</v>
      </c>
      <c r="Y7" s="8">
        <v>28275.118271438849</v>
      </c>
      <c r="Z7" s="8">
        <v>14078.320859421381</v>
      </c>
      <c r="AA7" s="8">
        <v>3351.6767579142502</v>
      </c>
    </row>
    <row r="8" spans="1:27">
      <c r="A8" s="16" t="s">
        <v>24</v>
      </c>
      <c r="B8" s="16" t="s">
        <v>6</v>
      </c>
      <c r="C8" s="8">
        <v>3.6899449500000007E-3</v>
      </c>
      <c r="D8" s="8">
        <v>0.75929533393999982</v>
      </c>
      <c r="E8" s="8">
        <v>2.2925880678900001</v>
      </c>
      <c r="F8" s="8">
        <v>7792.2947758064502</v>
      </c>
      <c r="G8" s="8">
        <v>2.5685926064600002</v>
      </c>
      <c r="H8" s="8">
        <v>3.7626638599999999E-3</v>
      </c>
      <c r="I8" s="8">
        <v>17512.71641944614</v>
      </c>
      <c r="J8" s="8">
        <v>21.22143446526</v>
      </c>
      <c r="K8" s="8">
        <v>43.188049233359997</v>
      </c>
      <c r="L8" s="8">
        <v>122.13112881844998</v>
      </c>
      <c r="M8" s="8">
        <v>27.343472176379997</v>
      </c>
      <c r="N8" s="8">
        <v>47391.106331465337</v>
      </c>
      <c r="O8" s="8">
        <v>20.969611997700003</v>
      </c>
      <c r="P8" s="8">
        <v>21547.239458826851</v>
      </c>
      <c r="Q8" s="8">
        <v>134.31246832273999</v>
      </c>
      <c r="R8" s="8">
        <v>4610.8859468242008</v>
      </c>
      <c r="S8" s="8">
        <v>56.330378091389996</v>
      </c>
      <c r="T8" s="8">
        <v>195.23848329162999</v>
      </c>
      <c r="U8" s="8">
        <v>41457.43376172545</v>
      </c>
      <c r="V8" s="8">
        <v>214.03725536348998</v>
      </c>
      <c r="W8" s="8">
        <v>8829.4363624775397</v>
      </c>
      <c r="X8" s="8">
        <v>279.14592199920003</v>
      </c>
      <c r="Y8" s="8">
        <v>336.46342407899999</v>
      </c>
      <c r="Z8" s="8">
        <v>361.73494874915997</v>
      </c>
      <c r="AA8" s="8">
        <v>44.217763766740006</v>
      </c>
    </row>
    <row r="9" spans="1:27">
      <c r="A9" s="16" t="s">
        <v>25</v>
      </c>
      <c r="B9" s="16" t="s">
        <v>6</v>
      </c>
      <c r="C9" s="8">
        <v>11092.250096842499</v>
      </c>
      <c r="D9" s="8">
        <v>33.753430128159998</v>
      </c>
      <c r="E9" s="8">
        <v>241.87308020556998</v>
      </c>
      <c r="F9" s="8">
        <v>71121.409182959644</v>
      </c>
      <c r="G9" s="8">
        <v>230.52028398110002</v>
      </c>
      <c r="H9" s="8">
        <v>3.16168608E-3</v>
      </c>
      <c r="I9" s="8">
        <v>2322.7413791852496</v>
      </c>
      <c r="J9" s="8">
        <v>1169.48854675134</v>
      </c>
      <c r="K9" s="8">
        <v>3158.73058392233</v>
      </c>
      <c r="L9" s="8">
        <v>2369.1498158158197</v>
      </c>
      <c r="M9" s="8">
        <v>2335.8854981116997</v>
      </c>
      <c r="N9" s="8">
        <v>4747.3301795083598</v>
      </c>
      <c r="O9" s="8">
        <v>4155.2778231633702</v>
      </c>
      <c r="P9" s="8">
        <v>7945.1074809095999</v>
      </c>
      <c r="Q9" s="8">
        <v>7697.7569502684009</v>
      </c>
      <c r="R9" s="8">
        <v>7332.13766918483</v>
      </c>
      <c r="S9" s="8">
        <v>6808.6360600028993</v>
      </c>
      <c r="T9" s="8">
        <v>11106.08977331063</v>
      </c>
      <c r="U9" s="8">
        <v>8854.5564893133396</v>
      </c>
      <c r="V9" s="8">
        <v>10336.9435629295</v>
      </c>
      <c r="W9" s="8">
        <v>11675.668619149599</v>
      </c>
      <c r="X9" s="8">
        <v>11815.336667779449</v>
      </c>
      <c r="Y9" s="8">
        <v>12989.2995641413</v>
      </c>
      <c r="Z9" s="8">
        <v>13718.019264282</v>
      </c>
      <c r="AA9" s="8">
        <v>2155.6905424273996</v>
      </c>
    </row>
    <row r="10" spans="1:27">
      <c r="A10" s="16" t="s">
        <v>26</v>
      </c>
      <c r="B10" s="16" t="s">
        <v>6</v>
      </c>
      <c r="C10" s="8">
        <v>1.2025629300000001E-3</v>
      </c>
      <c r="D10" s="8">
        <v>1.1886403400000001E-3</v>
      </c>
      <c r="E10" s="8">
        <v>1.1817915000000001E-3</v>
      </c>
      <c r="F10" s="8">
        <v>1.1829095E-3</v>
      </c>
      <c r="G10" s="8">
        <v>1.1846210400000001E-3</v>
      </c>
      <c r="H10" s="8">
        <v>1.1826288699999998E-3</v>
      </c>
      <c r="I10" s="8">
        <v>1.19120794E-3</v>
      </c>
      <c r="J10" s="8">
        <v>1.1904210999999999E-3</v>
      </c>
      <c r="K10" s="8">
        <v>1.16215055E-3</v>
      </c>
      <c r="L10" s="8">
        <v>1.1668800999999999E-3</v>
      </c>
      <c r="M10" s="8">
        <v>1.1613071000000001E-3</v>
      </c>
      <c r="N10" s="8">
        <v>1.16240663E-3</v>
      </c>
      <c r="O10" s="8">
        <v>1.1615910999999998E-3</v>
      </c>
      <c r="P10" s="8">
        <v>1.16514125E-3</v>
      </c>
      <c r="Q10" s="8">
        <v>1.1604543399999999E-3</v>
      </c>
      <c r="R10" s="8">
        <v>47.010042710499995</v>
      </c>
      <c r="S10" s="8">
        <v>1.1607024500000002E-3</v>
      </c>
      <c r="T10" s="8">
        <v>1.16391944E-3</v>
      </c>
      <c r="U10" s="8">
        <v>1.1644939E-3</v>
      </c>
      <c r="V10" s="8">
        <v>1.27888989E-3</v>
      </c>
      <c r="W10" s="8">
        <v>1.1612313000000001E-3</v>
      </c>
      <c r="X10" s="8">
        <v>1.1655250200000001E-3</v>
      </c>
      <c r="Y10" s="8">
        <v>1.1599999099999999E-3</v>
      </c>
      <c r="Z10" s="8">
        <v>1.1623457E-3</v>
      </c>
      <c r="AA10" s="8">
        <v>1.5453393500000001E-3</v>
      </c>
    </row>
    <row r="11" spans="1:27">
      <c r="A11" s="72" t="s">
        <v>16</v>
      </c>
      <c r="B11" s="72" t="s">
        <v>82</v>
      </c>
      <c r="C11" s="71">
        <v>11092.261178952305</v>
      </c>
      <c r="D11" s="71">
        <v>2617.5843322311689</v>
      </c>
      <c r="E11" s="71">
        <v>3692.0303699983915</v>
      </c>
      <c r="F11" s="71">
        <v>212626.78373754409</v>
      </c>
      <c r="G11" s="71">
        <v>233.09684040693904</v>
      </c>
      <c r="H11" s="71">
        <v>1.4832383374999997E-2</v>
      </c>
      <c r="I11" s="71">
        <v>28496.34032996347</v>
      </c>
      <c r="J11" s="71">
        <v>10040.031811862737</v>
      </c>
      <c r="K11" s="71">
        <v>3307.3993898778349</v>
      </c>
      <c r="L11" s="71">
        <v>3070.0095161527665</v>
      </c>
      <c r="M11" s="71">
        <v>2493.0053506937888</v>
      </c>
      <c r="N11" s="71">
        <v>94620.517681310972</v>
      </c>
      <c r="O11" s="71">
        <v>4179.7475000364357</v>
      </c>
      <c r="P11" s="71">
        <v>52402.587168378544</v>
      </c>
      <c r="Q11" s="71">
        <v>12726.32445846307</v>
      </c>
      <c r="R11" s="71">
        <v>16011.520200930043</v>
      </c>
      <c r="S11" s="71">
        <v>9701.8560485931775</v>
      </c>
      <c r="T11" s="71">
        <v>16508.692530816545</v>
      </c>
      <c r="U11" s="71">
        <v>55220.764911059654</v>
      </c>
      <c r="V11" s="71">
        <v>17494.000109695244</v>
      </c>
      <c r="W11" s="71">
        <v>46156.491416847966</v>
      </c>
      <c r="X11" s="71">
        <v>21901.473691028681</v>
      </c>
      <c r="Y11" s="71">
        <v>45662.332784610531</v>
      </c>
      <c r="Z11" s="71">
        <v>28492.962902240844</v>
      </c>
      <c r="AA11" s="71">
        <v>5623.7839796760982</v>
      </c>
    </row>
  </sheetData>
  <sheetProtection algorithmName="SHA-512" hashValue="GMTE+OU5kT9RBn6wB8yQ/CXkOMHK9DP8AEaPAcBPBYk3huy69jjjwjJXKS2Ye/V7JtXMd8Rya5aDkxoslArLmQ==" saltValue="KbTqjP2ZJwJD9rIp903sY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F99B-C06E-4485-9DE7-EA24EF91C1C0}">
  <sheetPr codeName="Sheet56">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5703125" customWidth="1"/>
    <col min="28" max="29" width="9.42578125" customWidth="1"/>
  </cols>
  <sheetData>
    <row r="1" spans="1:27" ht="23.25" customHeight="1">
      <c r="A1" s="73" t="s">
        <v>257</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258</v>
      </c>
      <c r="C10" s="8">
        <v>0</v>
      </c>
      <c r="D10" s="8">
        <v>0</v>
      </c>
      <c r="E10" s="8">
        <v>0</v>
      </c>
      <c r="F10" s="8">
        <v>523.52381000000003</v>
      </c>
      <c r="G10" s="8">
        <v>1130.5476269999999</v>
      </c>
      <c r="H10" s="8">
        <v>1177.6403479999999</v>
      </c>
      <c r="I10" s="8">
        <v>895.6602226</v>
      </c>
      <c r="J10" s="8">
        <v>814.58579899999995</v>
      </c>
      <c r="K10" s="8">
        <v>900.0452037</v>
      </c>
      <c r="L10" s="8">
        <v>1066.6129394</v>
      </c>
      <c r="M10" s="8">
        <v>1059.1483387000001</v>
      </c>
      <c r="N10" s="8">
        <v>1017.5521541500001</v>
      </c>
      <c r="O10" s="8">
        <v>1009.6677922</v>
      </c>
      <c r="P10" s="8">
        <v>1074.92673765</v>
      </c>
      <c r="Q10" s="8">
        <v>1125.9310935999999</v>
      </c>
      <c r="R10" s="8">
        <v>1003.2923579</v>
      </c>
      <c r="S10" s="8">
        <v>873.42565920000004</v>
      </c>
      <c r="T10" s="8">
        <v>896.23696229999996</v>
      </c>
      <c r="U10" s="8">
        <v>923.92791207999994</v>
      </c>
      <c r="V10" s="8">
        <v>818.39947828100003</v>
      </c>
      <c r="W10" s="8">
        <v>691.83185380000009</v>
      </c>
      <c r="X10" s="8">
        <v>688.30200500000001</v>
      </c>
      <c r="Y10" s="8">
        <v>695.86692699999992</v>
      </c>
      <c r="Z10" s="8">
        <v>635.89939430000004</v>
      </c>
      <c r="AA10" s="8">
        <v>520.77833626000006</v>
      </c>
    </row>
    <row r="11" spans="1:27">
      <c r="A11" s="72" t="s">
        <v>16</v>
      </c>
      <c r="B11" s="72" t="s">
        <v>82</v>
      </c>
      <c r="C11" s="71">
        <f>SUM(C6:C10)</f>
        <v>0</v>
      </c>
      <c r="D11" s="71">
        <f t="shared" ref="D11:AA11" si="0">SUM(D6:D10)</f>
        <v>0</v>
      </c>
      <c r="E11" s="71">
        <f t="shared" si="0"/>
        <v>0</v>
      </c>
      <c r="F11" s="71">
        <f t="shared" si="0"/>
        <v>523.52381000000003</v>
      </c>
      <c r="G11" s="71">
        <f t="shared" si="0"/>
        <v>1130.5476269999999</v>
      </c>
      <c r="H11" s="71">
        <f t="shared" si="0"/>
        <v>1177.6403479999999</v>
      </c>
      <c r="I11" s="71">
        <f t="shared" si="0"/>
        <v>895.6602226</v>
      </c>
      <c r="J11" s="71">
        <f t="shared" si="0"/>
        <v>814.58579899999995</v>
      </c>
      <c r="K11" s="71">
        <f t="shared" si="0"/>
        <v>900.0452037</v>
      </c>
      <c r="L11" s="71">
        <f t="shared" si="0"/>
        <v>1066.6129394</v>
      </c>
      <c r="M11" s="71">
        <f t="shared" si="0"/>
        <v>1059.1483387000001</v>
      </c>
      <c r="N11" s="71">
        <f t="shared" si="0"/>
        <v>1017.5521541500001</v>
      </c>
      <c r="O11" s="71">
        <f t="shared" si="0"/>
        <v>1009.6677922</v>
      </c>
      <c r="P11" s="71">
        <f t="shared" si="0"/>
        <v>1074.92673765</v>
      </c>
      <c r="Q11" s="71">
        <f t="shared" si="0"/>
        <v>1125.9310935999999</v>
      </c>
      <c r="R11" s="71">
        <f t="shared" si="0"/>
        <v>1003.2923579</v>
      </c>
      <c r="S11" s="71">
        <f t="shared" si="0"/>
        <v>873.42565920000004</v>
      </c>
      <c r="T11" s="71">
        <f t="shared" si="0"/>
        <v>896.23696229999996</v>
      </c>
      <c r="U11" s="71">
        <f t="shared" si="0"/>
        <v>923.92791207999994</v>
      </c>
      <c r="V11" s="71">
        <f t="shared" si="0"/>
        <v>818.39947828100003</v>
      </c>
      <c r="W11" s="71">
        <f t="shared" si="0"/>
        <v>691.83185380000009</v>
      </c>
      <c r="X11" s="71">
        <f t="shared" si="0"/>
        <v>688.30200500000001</v>
      </c>
      <c r="Y11" s="71">
        <f t="shared" si="0"/>
        <v>695.86692699999992</v>
      </c>
      <c r="Z11" s="71">
        <f t="shared" si="0"/>
        <v>635.89939430000004</v>
      </c>
      <c r="AA11" s="71">
        <f t="shared" si="0"/>
        <v>520.77833626000006</v>
      </c>
    </row>
  </sheetData>
  <sheetProtection algorithmName="SHA-512" hashValue="QD6RNmaDrFT3IPuL14NiX08GrPmdlv985PH8X0MfdhPMt23KkMJrGg/zjznompkCq5THYGeq0YXJLN6rvLLN7g==" saltValue="MsnE6au9D39LE+D25WJxy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73" t="s">
        <v>212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72" t="s">
        <v>16</v>
      </c>
      <c r="B6" s="72" t="s">
        <v>82</v>
      </c>
      <c r="C6" s="71">
        <v>7334979.3337637391</v>
      </c>
      <c r="D6" s="71">
        <v>6935108.3926811954</v>
      </c>
      <c r="E6" s="71">
        <v>5448486.1607431723</v>
      </c>
      <c r="F6" s="71">
        <v>3247954.6769071263</v>
      </c>
      <c r="G6" s="71">
        <v>2203095.0195007874</v>
      </c>
      <c r="H6" s="71">
        <v>2162288.8919836711</v>
      </c>
      <c r="I6" s="71">
        <v>2206704.402705668</v>
      </c>
      <c r="J6" s="71">
        <v>2142325.5326335598</v>
      </c>
      <c r="K6" s="71">
        <v>1938350.8544544703</v>
      </c>
      <c r="L6" s="71">
        <v>1739605.8817673021</v>
      </c>
      <c r="M6" s="71">
        <v>1652229.6195677058</v>
      </c>
      <c r="N6" s="71">
        <v>1596995.9136686325</v>
      </c>
      <c r="O6" s="71">
        <v>1472361.5487990456</v>
      </c>
      <c r="P6" s="71">
        <v>1285894.9933265601</v>
      </c>
      <c r="Q6" s="71">
        <v>1038779.6352001779</v>
      </c>
      <c r="R6" s="71">
        <v>803711.20509981399</v>
      </c>
      <c r="S6" s="71">
        <v>656944.05698626302</v>
      </c>
      <c r="T6" s="71">
        <v>582478.5597490737</v>
      </c>
      <c r="U6" s="71">
        <v>510568.06677838671</v>
      </c>
      <c r="V6" s="71">
        <v>477702.47960857407</v>
      </c>
      <c r="W6" s="71">
        <v>488533.88897350576</v>
      </c>
      <c r="X6" s="71">
        <v>493612.51737406856</v>
      </c>
      <c r="Y6" s="71">
        <v>512442.78250642889</v>
      </c>
      <c r="Z6" s="71">
        <v>552849.62357340741</v>
      </c>
      <c r="AA6" s="71">
        <v>597549.69359134033</v>
      </c>
    </row>
  </sheetData>
  <sheetProtection algorithmName="SHA-512" hashValue="3qNTcwV4aRzGfQag/z/bcJ/2Sx9oAFuc8QkaFYZg01CzB6kbGt7lVxSeY1daL7gNUT8BsP9hlC6AAwsFaAJfbg==" saltValue="OZocZw/gKjzUWV3ffOdoe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sheetPr>
  <dimension ref="A1:B23"/>
  <sheetViews>
    <sheetView showGridLines="0" zoomScale="85" zoomScaleNormal="85" workbookViewId="0"/>
  </sheetViews>
  <sheetFormatPr defaultColWidth="9.42578125" defaultRowHeight="15"/>
  <cols>
    <col min="1" max="1" width="9.42578125" customWidth="1"/>
    <col min="2" max="2" width="126.5703125" customWidth="1"/>
    <col min="3" max="3" width="9.42578125" customWidth="1"/>
  </cols>
  <sheetData>
    <row r="1" spans="1:2">
      <c r="A1" s="1" t="s">
        <v>67</v>
      </c>
    </row>
    <row r="3" spans="1:2" ht="75" customHeight="1">
      <c r="A3" s="2"/>
      <c r="B3" s="79" t="s">
        <v>272</v>
      </c>
    </row>
    <row r="4" spans="1:2" ht="90" customHeight="1">
      <c r="A4" s="2"/>
      <c r="B4" s="79"/>
    </row>
    <row r="5" spans="1:2" ht="60" customHeight="1">
      <c r="A5" s="2"/>
      <c r="B5" s="79"/>
    </row>
    <row r="6" spans="1:2" ht="75" customHeight="1">
      <c r="A6" s="2"/>
      <c r="B6" s="79"/>
    </row>
    <row r="7" spans="1:2" ht="60" customHeight="1">
      <c r="A7" s="2"/>
      <c r="B7" s="79"/>
    </row>
    <row r="8" spans="1:2" ht="60" customHeight="1">
      <c r="A8" s="2"/>
      <c r="B8" s="79"/>
    </row>
    <row r="9" spans="1:2" ht="60" customHeight="1">
      <c r="A9" s="2"/>
      <c r="B9" s="79"/>
    </row>
    <row r="10" spans="1:2" ht="75" customHeight="1">
      <c r="A10" s="2"/>
      <c r="B10" s="79"/>
    </row>
    <row r="11" spans="1:2" ht="120" customHeight="1">
      <c r="A11" s="2"/>
      <c r="B11" s="79"/>
    </row>
    <row r="12" spans="1:2">
      <c r="A12" s="2"/>
      <c r="B12" s="79"/>
    </row>
    <row r="13" spans="1:2">
      <c r="A13" s="2"/>
      <c r="B13" s="79"/>
    </row>
    <row r="14" spans="1:2">
      <c r="A14" s="2"/>
      <c r="B14" s="79"/>
    </row>
    <row r="15" spans="1:2">
      <c r="A15" s="2"/>
      <c r="B15" s="79"/>
    </row>
    <row r="16" spans="1:2">
      <c r="A16" s="2"/>
      <c r="B16" s="79"/>
    </row>
    <row r="17" spans="1:2">
      <c r="A17" s="2"/>
      <c r="B17" s="79"/>
    </row>
    <row r="18" spans="1:2">
      <c r="A18" s="2"/>
      <c r="B18" s="79"/>
    </row>
    <row r="19" spans="1:2">
      <c r="A19" s="2"/>
      <c r="B19" s="79"/>
    </row>
    <row r="20" spans="1:2">
      <c r="A20" s="2"/>
      <c r="B20" s="79"/>
    </row>
    <row r="21" spans="1:2">
      <c r="A21" s="2"/>
      <c r="B21" s="79"/>
    </row>
    <row r="22" spans="1:2">
      <c r="B22" s="79"/>
    </row>
    <row r="23" spans="1:2">
      <c r="B23" s="79"/>
    </row>
  </sheetData>
  <sheetProtection algorithmName="SHA-512" hashValue="LIbKTw/ZJDg6xO9OdGlrSDv9o6Hl/f4swcmOJH+v7bUKFyDGm4f6h9A0k6VVwNC/upbM6yIAGN514Mua2ujmZQ==" saltValue="PpbNzlZGVDSOwhfIc5B8Iw=="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DCD6-E863-4606-AA27-0F260B54899F}">
  <sheetPr codeName="Sheet32">
    <tabColor rgb="FF188736"/>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216</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15">
        <v>0.48527369422098054</v>
      </c>
      <c r="D6" s="15">
        <v>0.4687553046535608</v>
      </c>
      <c r="E6" s="15">
        <v>0.60789365478608071</v>
      </c>
      <c r="F6" s="15">
        <v>0.52869431453965232</v>
      </c>
      <c r="G6" s="15">
        <v>0.6406492851261163</v>
      </c>
      <c r="H6" s="15">
        <v>0.59572031994435215</v>
      </c>
      <c r="I6" s="15">
        <v>0.6229426387178888</v>
      </c>
      <c r="J6" s="15">
        <v>0.62230399767181943</v>
      </c>
      <c r="K6" s="15">
        <v>0.56480208237950558</v>
      </c>
      <c r="L6" s="15">
        <v>0.56503483682132349</v>
      </c>
      <c r="M6" s="15">
        <v>0.51436062977127772</v>
      </c>
      <c r="N6" s="15">
        <v>0.54750024080723536</v>
      </c>
      <c r="O6" s="15">
        <v>0.54166661928358095</v>
      </c>
      <c r="P6" s="15">
        <v>0.55396583864595561</v>
      </c>
      <c r="Q6" s="15">
        <v>0.57411517238941934</v>
      </c>
      <c r="R6" s="15">
        <v>0.5155588416242467</v>
      </c>
      <c r="S6" s="15" t="s">
        <v>254</v>
      </c>
      <c r="T6" s="15" t="s">
        <v>254</v>
      </c>
      <c r="U6" s="15" t="s">
        <v>254</v>
      </c>
      <c r="V6" s="15" t="s">
        <v>254</v>
      </c>
      <c r="W6" s="15" t="s">
        <v>254</v>
      </c>
      <c r="X6" s="15" t="s">
        <v>254</v>
      </c>
      <c r="Y6" s="15" t="s">
        <v>254</v>
      </c>
      <c r="Z6" s="15" t="s">
        <v>254</v>
      </c>
      <c r="AA6" s="15" t="s">
        <v>254</v>
      </c>
    </row>
    <row r="7" spans="1:27">
      <c r="A7" s="16" t="s">
        <v>16</v>
      </c>
      <c r="B7" s="16" t="s">
        <v>11</v>
      </c>
      <c r="C7" s="15">
        <v>0.63114169889457117</v>
      </c>
      <c r="D7" s="15">
        <v>0.65117355174127511</v>
      </c>
      <c r="E7" s="15">
        <v>0.64880080312879707</v>
      </c>
      <c r="F7" s="15">
        <v>0.63798981505419416</v>
      </c>
      <c r="G7" s="15" t="s">
        <v>254</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c r="A8" s="16" t="s">
        <v>16</v>
      </c>
      <c r="B8" s="16" t="s">
        <v>7</v>
      </c>
      <c r="C8" s="15">
        <v>0.15942610644806177</v>
      </c>
      <c r="D8" s="15">
        <v>0.17841513427263039</v>
      </c>
      <c r="E8" s="15">
        <v>0.30654492192462918</v>
      </c>
      <c r="F8" s="15">
        <v>0.36054500932437999</v>
      </c>
      <c r="G8" s="15">
        <v>0.34172453414492904</v>
      </c>
      <c r="H8" s="15">
        <v>0.3028101357047121</v>
      </c>
      <c r="I8" s="15">
        <v>0.3751223005154864</v>
      </c>
      <c r="J8" s="15">
        <v>0.44139357585589722</v>
      </c>
      <c r="K8" s="15">
        <v>0.34216908689895331</v>
      </c>
      <c r="L8" s="15">
        <v>0.30770916263899339</v>
      </c>
      <c r="M8" s="15">
        <v>0.32218146442330653</v>
      </c>
      <c r="N8" s="15">
        <v>0.35620509700367387</v>
      </c>
      <c r="O8" s="15">
        <v>0.35430808750459541</v>
      </c>
      <c r="P8" s="15">
        <v>0.34928009886202854</v>
      </c>
      <c r="Q8" s="15">
        <v>0.36441543523613001</v>
      </c>
      <c r="R8" s="15">
        <v>0.33249992059109301</v>
      </c>
      <c r="S8" s="15">
        <v>0.36933844016832268</v>
      </c>
      <c r="T8" s="15">
        <v>0.33004829468674091</v>
      </c>
      <c r="U8" s="15">
        <v>0.25915353442412598</v>
      </c>
      <c r="V8" s="15">
        <v>0.33118270921874821</v>
      </c>
      <c r="W8" s="15">
        <v>0.30646731292972157</v>
      </c>
      <c r="X8" s="15">
        <v>0.2772455687093684</v>
      </c>
      <c r="Y8" s="15">
        <v>0.29268791162741781</v>
      </c>
      <c r="Z8" s="15">
        <v>0.28711005989734356</v>
      </c>
      <c r="AA8" s="15" t="s">
        <v>254</v>
      </c>
    </row>
    <row r="9" spans="1:27">
      <c r="A9" s="16" t="s">
        <v>16</v>
      </c>
      <c r="B9" s="16" t="s">
        <v>12</v>
      </c>
      <c r="C9" s="15">
        <v>1.061933789954338E-2</v>
      </c>
      <c r="D9" s="15">
        <v>8.8243737442922372E-3</v>
      </c>
      <c r="E9" s="15">
        <v>0.1079884703196347</v>
      </c>
      <c r="F9" s="15">
        <v>5.9182230593607305E-2</v>
      </c>
      <c r="G9" s="15">
        <v>0.16702499086757994</v>
      </c>
      <c r="H9" s="15">
        <v>0.11680146575342465</v>
      </c>
      <c r="I9" s="15">
        <v>0.21606593607305935</v>
      </c>
      <c r="J9" s="15">
        <v>0.23183452054794521</v>
      </c>
      <c r="K9" s="15">
        <v>0.1052327694063927</v>
      </c>
      <c r="L9" s="15">
        <v>7.5386242009132423E-2</v>
      </c>
      <c r="M9" s="15">
        <v>7.3104878995433789E-2</v>
      </c>
      <c r="N9" s="15">
        <v>7.2402739726027399E-2</v>
      </c>
      <c r="O9" s="15">
        <v>0.10115384246575343</v>
      </c>
      <c r="P9" s="15" t="s">
        <v>254</v>
      </c>
      <c r="Q9" s="15" t="s">
        <v>254</v>
      </c>
      <c r="R9" s="15" t="s">
        <v>254</v>
      </c>
      <c r="S9" s="15" t="s">
        <v>254</v>
      </c>
      <c r="T9" s="15" t="s">
        <v>254</v>
      </c>
      <c r="U9" s="15" t="s">
        <v>254</v>
      </c>
      <c r="V9" s="15" t="s">
        <v>254</v>
      </c>
      <c r="W9" s="15" t="s">
        <v>254</v>
      </c>
      <c r="X9" s="15" t="s">
        <v>254</v>
      </c>
      <c r="Y9" s="15" t="s">
        <v>254</v>
      </c>
      <c r="Z9" s="15" t="s">
        <v>254</v>
      </c>
      <c r="AA9" s="15" t="s">
        <v>254</v>
      </c>
    </row>
    <row r="10" spans="1:27">
      <c r="A10" s="16" t="s">
        <v>16</v>
      </c>
      <c r="B10" s="16" t="s">
        <v>4</v>
      </c>
      <c r="C10" s="15">
        <v>4.2903645415665421E-3</v>
      </c>
      <c r="D10" s="15">
        <v>3.6844149149006006E-3</v>
      </c>
      <c r="E10" s="15">
        <v>3.0739216740718032E-2</v>
      </c>
      <c r="F10" s="15">
        <v>9.4916395320929547E-2</v>
      </c>
      <c r="G10" s="15">
        <v>5.1809086238690211E-2</v>
      </c>
      <c r="H10" s="15">
        <v>4.6414418892969884E-2</v>
      </c>
      <c r="I10" s="15">
        <v>6.8965347835390906E-2</v>
      </c>
      <c r="J10" s="15">
        <v>8.9474167023830362E-2</v>
      </c>
      <c r="K10" s="15">
        <v>7.9109156551694856E-2</v>
      </c>
      <c r="L10" s="15">
        <v>6.5021336403063956E-2</v>
      </c>
      <c r="M10" s="15">
        <v>6.110643581319268E-2</v>
      </c>
      <c r="N10" s="15">
        <v>6.9872618144938156E-2</v>
      </c>
      <c r="O10" s="15">
        <v>0.10353978497631698</v>
      </c>
      <c r="P10" s="15">
        <v>0.11400132071941065</v>
      </c>
      <c r="Q10" s="15">
        <v>0.15077090918603853</v>
      </c>
      <c r="R10" s="15">
        <v>0.11363585407411507</v>
      </c>
      <c r="S10" s="15">
        <v>0.10077459057766519</v>
      </c>
      <c r="T10" s="15">
        <v>0.11960525249508003</v>
      </c>
      <c r="U10" s="15">
        <v>9.0267826805101245E-2</v>
      </c>
      <c r="V10" s="15">
        <v>0.10836180323714448</v>
      </c>
      <c r="W10" s="15">
        <v>0.11866249701636052</v>
      </c>
      <c r="X10" s="15">
        <v>0.12178617698602413</v>
      </c>
      <c r="Y10" s="15">
        <v>0.12510646143100046</v>
      </c>
      <c r="Z10" s="15">
        <v>0.13853655154254277</v>
      </c>
      <c r="AA10" s="15">
        <v>0.14752524658063382</v>
      </c>
    </row>
    <row r="11" spans="1:27">
      <c r="A11" s="16" t="s">
        <v>16</v>
      </c>
      <c r="B11" s="16" t="s">
        <v>2</v>
      </c>
      <c r="C11" s="15">
        <v>0.23299471941912095</v>
      </c>
      <c r="D11" s="15">
        <v>0.20618898582055215</v>
      </c>
      <c r="E11" s="15">
        <v>0.26242230736678041</v>
      </c>
      <c r="F11" s="15">
        <v>0.25540965429670759</v>
      </c>
      <c r="G11" s="15">
        <v>0.23837915498525006</v>
      </c>
      <c r="H11" s="15">
        <v>0.23744996566646007</v>
      </c>
      <c r="I11" s="15">
        <v>0.2233045451738388</v>
      </c>
      <c r="J11" s="15">
        <v>0.25537989243633091</v>
      </c>
      <c r="K11" s="15">
        <v>0.25624962762099296</v>
      </c>
      <c r="L11" s="15">
        <v>0.24417042517837287</v>
      </c>
      <c r="M11" s="15">
        <v>0.21422235985184288</v>
      </c>
      <c r="N11" s="15">
        <v>0.26077360148326695</v>
      </c>
      <c r="O11" s="15">
        <v>0.22641516840854453</v>
      </c>
      <c r="P11" s="15">
        <v>0.20904962746698583</v>
      </c>
      <c r="Q11" s="15">
        <v>0.20040763232154774</v>
      </c>
      <c r="R11" s="15">
        <v>0.19434653940360763</v>
      </c>
      <c r="S11" s="15">
        <v>0.20906156773177359</v>
      </c>
      <c r="T11" s="15">
        <v>0.21145539653154141</v>
      </c>
      <c r="U11" s="15">
        <v>0.19954681877545646</v>
      </c>
      <c r="V11" s="15">
        <v>0.18193132749056651</v>
      </c>
      <c r="W11" s="15">
        <v>0.23862049931517412</v>
      </c>
      <c r="X11" s="15">
        <v>0.20200065055067692</v>
      </c>
      <c r="Y11" s="15">
        <v>0.1934870697691726</v>
      </c>
      <c r="Z11" s="15">
        <v>0.19008894714508193</v>
      </c>
      <c r="AA11" s="15">
        <v>0.19688730473067781</v>
      </c>
    </row>
    <row r="12" spans="1:27">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c r="A13" s="16" t="s">
        <v>16</v>
      </c>
      <c r="B13" s="16" t="s">
        <v>9</v>
      </c>
      <c r="C13" s="15">
        <v>0.32347494917889491</v>
      </c>
      <c r="D13" s="15">
        <v>0.33458627451153689</v>
      </c>
      <c r="E13" s="15">
        <v>0.31603413691327731</v>
      </c>
      <c r="F13" s="15">
        <v>0.32418084516182327</v>
      </c>
      <c r="G13" s="15">
        <v>0.33026802106403685</v>
      </c>
      <c r="H13" s="15">
        <v>0.34707079044212763</v>
      </c>
      <c r="I13" s="15">
        <v>0.33123870291041912</v>
      </c>
      <c r="J13" s="15">
        <v>0.32850878971918396</v>
      </c>
      <c r="K13" s="15">
        <v>0.32913317142189064</v>
      </c>
      <c r="L13" s="15">
        <v>0.344133931022717</v>
      </c>
      <c r="M13" s="15">
        <v>0.34182297056756877</v>
      </c>
      <c r="N13" s="15">
        <v>0.32744255096898367</v>
      </c>
      <c r="O13" s="15">
        <v>0.32317545199552777</v>
      </c>
      <c r="P13" s="15">
        <v>0.31735167874243547</v>
      </c>
      <c r="Q13" s="15">
        <v>0.32327971218327184</v>
      </c>
      <c r="R13" s="15">
        <v>0.31612514113069951</v>
      </c>
      <c r="S13" s="15">
        <v>0.31092222223134974</v>
      </c>
      <c r="T13" s="15">
        <v>0.30672807332058544</v>
      </c>
      <c r="U13" s="15">
        <v>0.31676245876539039</v>
      </c>
      <c r="V13" s="15">
        <v>0.32370306574994723</v>
      </c>
      <c r="W13" s="15">
        <v>0.31696484590402568</v>
      </c>
      <c r="X13" s="15">
        <v>0.30930244252381289</v>
      </c>
      <c r="Y13" s="15">
        <v>0.30311845832636819</v>
      </c>
      <c r="Z13" s="15">
        <v>0.31077026867157909</v>
      </c>
      <c r="AA13" s="15">
        <v>0.30613757404831476</v>
      </c>
    </row>
    <row r="14" spans="1:27">
      <c r="A14" s="16" t="s">
        <v>16</v>
      </c>
      <c r="B14" s="16" t="s">
        <v>8</v>
      </c>
      <c r="C14" s="15">
        <v>0.19901164833372514</v>
      </c>
      <c r="D14" s="15">
        <v>0.20446105279710836</v>
      </c>
      <c r="E14" s="15">
        <v>0.19410724439532109</v>
      </c>
      <c r="F14" s="15">
        <v>0.2188070735097786</v>
      </c>
      <c r="G14" s="15">
        <v>0.24290405131525802</v>
      </c>
      <c r="H14" s="15">
        <v>0.24467957504679916</v>
      </c>
      <c r="I14" s="15">
        <v>0.2434009482956751</v>
      </c>
      <c r="J14" s="15">
        <v>0.23863875001944918</v>
      </c>
      <c r="K14" s="15">
        <v>0.23361927739892321</v>
      </c>
      <c r="L14" s="15">
        <v>0.24205436944380276</v>
      </c>
      <c r="M14" s="15">
        <v>0.23925172526804053</v>
      </c>
      <c r="N14" s="15">
        <v>0.204654484004966</v>
      </c>
      <c r="O14" s="15">
        <v>0.21611003613526952</v>
      </c>
      <c r="P14" s="15">
        <v>0.21783274816766313</v>
      </c>
      <c r="Q14" s="15">
        <v>0.21582120272145949</v>
      </c>
      <c r="R14" s="15">
        <v>0.22546738862193386</v>
      </c>
      <c r="S14" s="15">
        <v>0.21464444581082126</v>
      </c>
      <c r="T14" s="15">
        <v>0.20031075925723285</v>
      </c>
      <c r="U14" s="15">
        <v>0.205314134426859</v>
      </c>
      <c r="V14" s="15">
        <v>0.21140709795220095</v>
      </c>
      <c r="W14" s="15">
        <v>0.17737293068449844</v>
      </c>
      <c r="X14" s="15">
        <v>0.17827957483514131</v>
      </c>
      <c r="Y14" s="15">
        <v>0.17513715774265529</v>
      </c>
      <c r="Z14" s="15">
        <v>0.17433042131065415</v>
      </c>
      <c r="AA14" s="15">
        <v>0.18509105731437314</v>
      </c>
    </row>
    <row r="15" spans="1:27">
      <c r="A15" s="16" t="s">
        <v>16</v>
      </c>
      <c r="B15" s="16" t="s">
        <v>83</v>
      </c>
      <c r="C15" s="15">
        <v>9.5215160627545967E-2</v>
      </c>
      <c r="D15" s="15">
        <v>0.12608657406722948</v>
      </c>
      <c r="E15" s="15">
        <v>0.1464086039786997</v>
      </c>
      <c r="F15" s="15">
        <v>0.18776437853882422</v>
      </c>
      <c r="G15" s="15">
        <v>0.19978167598207625</v>
      </c>
      <c r="H15" s="15">
        <v>0.19561922320464575</v>
      </c>
      <c r="I15" s="15">
        <v>0.20236196541650228</v>
      </c>
      <c r="J15" s="15">
        <v>0.20035131262243394</v>
      </c>
      <c r="K15" s="15">
        <v>0.1707485134383997</v>
      </c>
      <c r="L15" s="15">
        <v>0.17970720566767365</v>
      </c>
      <c r="M15" s="15">
        <v>0.1763200348879429</v>
      </c>
      <c r="N15" s="15">
        <v>0.16903115055000956</v>
      </c>
      <c r="O15" s="15">
        <v>0.16991247022277614</v>
      </c>
      <c r="P15" s="15">
        <v>0.17082580136959657</v>
      </c>
      <c r="Q15" s="15">
        <v>0.16543974436182524</v>
      </c>
      <c r="R15" s="15">
        <v>0.18845927069499199</v>
      </c>
      <c r="S15" s="15">
        <v>0.18846397376694196</v>
      </c>
      <c r="T15" s="15">
        <v>0.18981012154062246</v>
      </c>
      <c r="U15" s="15">
        <v>0.19339162372457949</v>
      </c>
      <c r="V15" s="15">
        <v>0.20074183554612524</v>
      </c>
      <c r="W15" s="15">
        <v>0.19218338339948896</v>
      </c>
      <c r="X15" s="15">
        <v>0.19312224063523073</v>
      </c>
      <c r="Y15" s="15">
        <v>0.18802417597477245</v>
      </c>
      <c r="Z15" s="15">
        <v>0.19534711960291259</v>
      </c>
      <c r="AA15" s="15">
        <v>0.20809316837749911</v>
      </c>
    </row>
    <row r="16" spans="1:27">
      <c r="A16" s="16" t="s">
        <v>16</v>
      </c>
      <c r="B16" s="16" t="s">
        <v>191</v>
      </c>
      <c r="C16" s="15">
        <v>0.11858689344221449</v>
      </c>
      <c r="D16" s="15">
        <v>0.1175107207033064</v>
      </c>
      <c r="E16" s="15">
        <v>0.10659990576503962</v>
      </c>
      <c r="F16" s="15">
        <v>0.32720684988725912</v>
      </c>
      <c r="G16" s="15">
        <v>0.20601633695078825</v>
      </c>
      <c r="H16" s="15">
        <v>0.21190654753194241</v>
      </c>
      <c r="I16" s="15">
        <v>0.21057852771827035</v>
      </c>
      <c r="J16" s="15">
        <v>0.2153677482937684</v>
      </c>
      <c r="K16" s="15">
        <v>0.22530784100143222</v>
      </c>
      <c r="L16" s="15">
        <v>0.24615950337719106</v>
      </c>
      <c r="M16" s="15">
        <v>0.24105434936869993</v>
      </c>
      <c r="N16" s="15">
        <v>0.21938386887207309</v>
      </c>
      <c r="O16" s="15">
        <v>0.20601679337305767</v>
      </c>
      <c r="P16" s="15">
        <v>0.20968841072677019</v>
      </c>
      <c r="Q16" s="15">
        <v>0.2019843649570599</v>
      </c>
      <c r="R16" s="15">
        <v>0.18590520546612174</v>
      </c>
      <c r="S16" s="15">
        <v>0.19443763414859347</v>
      </c>
      <c r="T16" s="15">
        <v>0.18861290928083602</v>
      </c>
      <c r="U16" s="15">
        <v>0.18508331276476411</v>
      </c>
      <c r="V16" s="15">
        <v>0.18652864044059542</v>
      </c>
      <c r="W16" s="15">
        <v>0.18670589011329933</v>
      </c>
      <c r="X16" s="15">
        <v>0.15648512859599467</v>
      </c>
      <c r="Y16" s="15">
        <v>0.13371285285876283</v>
      </c>
      <c r="Z16" s="15">
        <v>0.16038873358134356</v>
      </c>
      <c r="AA16" s="15">
        <v>0.1996363942464088</v>
      </c>
    </row>
    <row r="17" spans="1:27">
      <c r="A17" s="16" t="s">
        <v>16</v>
      </c>
      <c r="B17" s="16" t="s">
        <v>15</v>
      </c>
      <c r="C17" s="15">
        <v>0.11234508925981299</v>
      </c>
      <c r="D17" s="15">
        <v>0.15217916318904628</v>
      </c>
      <c r="E17" s="15">
        <v>0.19550992181674756</v>
      </c>
      <c r="F17" s="15">
        <v>0.14606458495235239</v>
      </c>
      <c r="G17" s="15">
        <v>0.152491379172525</v>
      </c>
      <c r="H17" s="15">
        <v>0.15198269189757901</v>
      </c>
      <c r="I17" s="15">
        <v>0.14996861459990038</v>
      </c>
      <c r="J17" s="15">
        <v>0.15067542094422562</v>
      </c>
      <c r="K17" s="15">
        <v>0.1429019957002661</v>
      </c>
      <c r="L17" s="15">
        <v>0.14903471668469429</v>
      </c>
      <c r="M17" s="15">
        <v>0.14841376034723358</v>
      </c>
      <c r="N17" s="15">
        <v>0.14490363470608483</v>
      </c>
      <c r="O17" s="15">
        <v>0.14657786115504456</v>
      </c>
      <c r="P17" s="15">
        <v>0.14596653466415652</v>
      </c>
      <c r="Q17" s="15">
        <v>0.13757604257402195</v>
      </c>
      <c r="R17" s="15">
        <v>0.14058754904266307</v>
      </c>
      <c r="S17" s="15">
        <v>0.137767275269815</v>
      </c>
      <c r="T17" s="15">
        <v>0.1350365870646707</v>
      </c>
      <c r="U17" s="15">
        <v>0.13464526468106258</v>
      </c>
      <c r="V17" s="15">
        <v>0.13472251187065118</v>
      </c>
      <c r="W17" s="15">
        <v>0.13002681191388402</v>
      </c>
      <c r="X17" s="15">
        <v>0.12913062921466653</v>
      </c>
      <c r="Y17" s="15">
        <v>0.12729088715540218</v>
      </c>
      <c r="Z17" s="15">
        <v>0.12423474775053489</v>
      </c>
      <c r="AA17" s="15">
        <v>0.12338794926196234</v>
      </c>
    </row>
    <row r="18" spans="1:27">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15">
        <v>0.43035472545182457</v>
      </c>
      <c r="D21" s="15">
        <v>0.38602116038196099</v>
      </c>
      <c r="E21" s="15">
        <v>0.61099661583006615</v>
      </c>
      <c r="F21" s="15">
        <v>0.5090699508545794</v>
      </c>
      <c r="G21" s="15">
        <v>0.64654533937025571</v>
      </c>
      <c r="H21" s="15">
        <v>0.58393716508296711</v>
      </c>
      <c r="I21" s="15">
        <v>0.62904078088474935</v>
      </c>
      <c r="J21" s="15">
        <v>0.67813024375020536</v>
      </c>
      <c r="K21" s="15">
        <v>0.58928455865444629</v>
      </c>
      <c r="L21" s="15">
        <v>0.56365654625897821</v>
      </c>
      <c r="M21" s="15">
        <v>0.46526983888231782</v>
      </c>
      <c r="N21" s="15">
        <v>0.50412207895206052</v>
      </c>
      <c r="O21" s="15">
        <v>0.51489973819764967</v>
      </c>
      <c r="P21" s="15">
        <v>0.51785257462588596</v>
      </c>
      <c r="Q21" s="15" t="s">
        <v>254</v>
      </c>
      <c r="R21" s="15" t="s">
        <v>254</v>
      </c>
      <c r="S21" s="15" t="s">
        <v>254</v>
      </c>
      <c r="T21" s="15" t="s">
        <v>254</v>
      </c>
      <c r="U21" s="15" t="s">
        <v>254</v>
      </c>
      <c r="V21" s="15" t="s">
        <v>254</v>
      </c>
      <c r="W21" s="15" t="s">
        <v>254</v>
      </c>
      <c r="X21" s="15" t="s">
        <v>254</v>
      </c>
      <c r="Y21" s="15" t="s">
        <v>254</v>
      </c>
      <c r="Z21" s="15" t="s">
        <v>254</v>
      </c>
      <c r="AA21" s="15" t="s">
        <v>254</v>
      </c>
    </row>
    <row r="22" spans="1:27">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c r="A23" s="16" t="s">
        <v>22</v>
      </c>
      <c r="B23" s="16" t="s">
        <v>7</v>
      </c>
      <c r="C23" s="15">
        <v>0.27040693952716249</v>
      </c>
      <c r="D23" s="15">
        <v>0.26764225528190821</v>
      </c>
      <c r="E23" s="15">
        <v>0.40078453485783416</v>
      </c>
      <c r="F23" s="15">
        <v>0.44643140590203939</v>
      </c>
      <c r="G23" s="15">
        <v>0.43489145433028559</v>
      </c>
      <c r="H23" s="15">
        <v>0.37149084722489101</v>
      </c>
      <c r="I23" s="15">
        <v>0.5346116217847986</v>
      </c>
      <c r="J23" s="15">
        <v>0.53749430156563827</v>
      </c>
      <c r="K23" s="15">
        <v>0.4600274838142891</v>
      </c>
      <c r="L23" s="15">
        <v>0.40547510208140569</v>
      </c>
      <c r="M23" s="15">
        <v>0.35468478436558737</v>
      </c>
      <c r="N23" s="15">
        <v>0.36364081128046388</v>
      </c>
      <c r="O23" s="15">
        <v>0.33127803126709987</v>
      </c>
      <c r="P23" s="15">
        <v>0.39147040861667753</v>
      </c>
      <c r="Q23" s="15">
        <v>0.3863706266412118</v>
      </c>
      <c r="R23" s="15">
        <v>0.35977764176625671</v>
      </c>
      <c r="S23" s="15">
        <v>0.41854730783493049</v>
      </c>
      <c r="T23" s="15" t="s">
        <v>254</v>
      </c>
      <c r="U23" s="15" t="s">
        <v>254</v>
      </c>
      <c r="V23" s="15" t="s">
        <v>254</v>
      </c>
      <c r="W23" s="15" t="s">
        <v>254</v>
      </c>
      <c r="X23" s="15" t="s">
        <v>254</v>
      </c>
      <c r="Y23" s="15" t="s">
        <v>254</v>
      </c>
      <c r="Z23" s="15" t="s">
        <v>254</v>
      </c>
      <c r="AA23" s="15" t="s">
        <v>254</v>
      </c>
    </row>
    <row r="24" spans="1:27">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c r="A25" s="16" t="s">
        <v>22</v>
      </c>
      <c r="B25" s="16" t="s">
        <v>4</v>
      </c>
      <c r="C25" s="15">
        <v>1.3131044609757171E-3</v>
      </c>
      <c r="D25" s="15">
        <v>3.6964441128467954E-3</v>
      </c>
      <c r="E25" s="15">
        <v>2.5932887586607754E-2</v>
      </c>
      <c r="F25" s="15">
        <v>0.15340283724976192</v>
      </c>
      <c r="G25" s="15">
        <v>8.4365407883706167E-2</v>
      </c>
      <c r="H25" s="15">
        <v>8.1899939470441108E-2</v>
      </c>
      <c r="I25" s="15">
        <v>9.2221493569105584E-2</v>
      </c>
      <c r="J25" s="15">
        <v>0.15207161453790066</v>
      </c>
      <c r="K25" s="15">
        <v>0.11120405495197951</v>
      </c>
      <c r="L25" s="15">
        <v>8.8571179102912845E-2</v>
      </c>
      <c r="M25" s="15">
        <v>7.203415259777865E-2</v>
      </c>
      <c r="N25" s="15">
        <v>6.1902564580930235E-2</v>
      </c>
      <c r="O25" s="15">
        <v>0.12798321105635777</v>
      </c>
      <c r="P25" s="15">
        <v>0.1124018883391298</v>
      </c>
      <c r="Q25" s="15">
        <v>0.17001875448960327</v>
      </c>
      <c r="R25" s="15">
        <v>0.10626472300780346</v>
      </c>
      <c r="S25" s="15">
        <v>0.10345694911478262</v>
      </c>
      <c r="T25" s="15">
        <v>0.12433510851690845</v>
      </c>
      <c r="U25" s="15">
        <v>0.10254484474623053</v>
      </c>
      <c r="V25" s="15">
        <v>0.11555740920807256</v>
      </c>
      <c r="W25" s="15">
        <v>0.1374684224288221</v>
      </c>
      <c r="X25" s="15">
        <v>0.16264689182754283</v>
      </c>
      <c r="Y25" s="15">
        <v>0.16280857953460778</v>
      </c>
      <c r="Z25" s="15">
        <v>0.19432560843128113</v>
      </c>
      <c r="AA25" s="15">
        <v>0.18378336243908283</v>
      </c>
    </row>
    <row r="26" spans="1:27">
      <c r="A26" s="16" t="s">
        <v>22</v>
      </c>
      <c r="B26" s="16" t="s">
        <v>2</v>
      </c>
      <c r="C26" s="15">
        <v>0.15481784031827842</v>
      </c>
      <c r="D26" s="15">
        <v>0.12822086667570867</v>
      </c>
      <c r="E26" s="15">
        <v>0.1965714078394141</v>
      </c>
      <c r="F26" s="15">
        <v>0.15752893666078935</v>
      </c>
      <c r="G26" s="15">
        <v>0.1340841091369411</v>
      </c>
      <c r="H26" s="15">
        <v>0.13580657579456576</v>
      </c>
      <c r="I26" s="15">
        <v>0.12743992495139925</v>
      </c>
      <c r="J26" s="15">
        <v>0.15291542637551428</v>
      </c>
      <c r="K26" s="15">
        <v>0.15568017179800173</v>
      </c>
      <c r="L26" s="15">
        <v>0.15368612839640131</v>
      </c>
      <c r="M26" s="15">
        <v>0.12901042836475426</v>
      </c>
      <c r="N26" s="15">
        <v>0.18190512274515122</v>
      </c>
      <c r="O26" s="15">
        <v>0.14828712826077128</v>
      </c>
      <c r="P26" s="15">
        <v>0.13366111171391112</v>
      </c>
      <c r="Q26" s="15">
        <v>0.1285855603779556</v>
      </c>
      <c r="R26" s="15">
        <v>0.11763291495998913</v>
      </c>
      <c r="S26" s="15">
        <v>0.13918185795017859</v>
      </c>
      <c r="T26" s="15">
        <v>0.14602612821556127</v>
      </c>
      <c r="U26" s="15">
        <v>0.13915118490890185</v>
      </c>
      <c r="V26" s="15">
        <v>0.1131135803607758</v>
      </c>
      <c r="W26" s="15">
        <v>0.17497400470184005</v>
      </c>
      <c r="X26" s="15">
        <v>0.13406722862697229</v>
      </c>
      <c r="Y26" s="15">
        <v>0.11609518875175191</v>
      </c>
      <c r="Z26" s="15">
        <v>0.11916412514128125</v>
      </c>
      <c r="AA26" s="15">
        <v>0.12371585804059859</v>
      </c>
    </row>
    <row r="27" spans="1:27">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c r="A28" s="16" t="s">
        <v>22</v>
      </c>
      <c r="B28" s="16" t="s">
        <v>9</v>
      </c>
      <c r="C28" s="15">
        <v>0.32515590012050966</v>
      </c>
      <c r="D28" s="15">
        <v>0.31933065848152925</v>
      </c>
      <c r="E28" s="15">
        <v>0.30549978219855867</v>
      </c>
      <c r="F28" s="15">
        <v>0.29715222763527444</v>
      </c>
      <c r="G28" s="15">
        <v>0.3178434942954167</v>
      </c>
      <c r="H28" s="15">
        <v>0.32720817284194309</v>
      </c>
      <c r="I28" s="15">
        <v>0.3272707713050288</v>
      </c>
      <c r="J28" s="15">
        <v>0.3264891107266536</v>
      </c>
      <c r="K28" s="15">
        <v>0.32775905310284004</v>
      </c>
      <c r="L28" s="15">
        <v>0.34826521542057781</v>
      </c>
      <c r="M28" s="15">
        <v>0.33973693646450032</v>
      </c>
      <c r="N28" s="15">
        <v>0.33418643945886656</v>
      </c>
      <c r="O28" s="15">
        <v>0.30591896196052404</v>
      </c>
      <c r="P28" s="15">
        <v>0.31511865581163323</v>
      </c>
      <c r="Q28" s="15">
        <v>0.3094354355132562</v>
      </c>
      <c r="R28" s="15">
        <v>0.32022926539049662</v>
      </c>
      <c r="S28" s="15">
        <v>0.31084347810037954</v>
      </c>
      <c r="T28" s="15">
        <v>0.30055001126206826</v>
      </c>
      <c r="U28" s="15">
        <v>0.3103342967888793</v>
      </c>
      <c r="V28" s="15">
        <v>0.31856649352640914</v>
      </c>
      <c r="W28" s="15">
        <v>0.32654515313211691</v>
      </c>
      <c r="X28" s="15">
        <v>0.29027797281715789</v>
      </c>
      <c r="Y28" s="15">
        <v>0.29849433447647811</v>
      </c>
      <c r="Z28" s="15">
        <v>0.28395508023974203</v>
      </c>
      <c r="AA28" s="15">
        <v>0.29907346146788244</v>
      </c>
    </row>
    <row r="29" spans="1:27">
      <c r="A29" s="16" t="s">
        <v>22</v>
      </c>
      <c r="B29" s="16" t="s">
        <v>8</v>
      </c>
      <c r="C29" s="15">
        <v>0.2135619853043885</v>
      </c>
      <c r="D29" s="15">
        <v>0.21841364473425681</v>
      </c>
      <c r="E29" s="15">
        <v>0.20052320056192718</v>
      </c>
      <c r="F29" s="15">
        <v>0.23776442593501657</v>
      </c>
      <c r="G29" s="15">
        <v>0.259112286737058</v>
      </c>
      <c r="H29" s="15">
        <v>0.25426696808201521</v>
      </c>
      <c r="I29" s="15">
        <v>0.25765982131957738</v>
      </c>
      <c r="J29" s="15">
        <v>0.25218195271636679</v>
      </c>
      <c r="K29" s="15">
        <v>0.24580525732735495</v>
      </c>
      <c r="L29" s="15">
        <v>0.26228207964914796</v>
      </c>
      <c r="M29" s="15">
        <v>0.25111707954908269</v>
      </c>
      <c r="N29" s="15">
        <v>0.21613400018005954</v>
      </c>
      <c r="O29" s="15">
        <v>0.22447412299550473</v>
      </c>
      <c r="P29" s="15">
        <v>0.23010855160655549</v>
      </c>
      <c r="Q29" s="15">
        <v>0.21904193221121024</v>
      </c>
      <c r="R29" s="15">
        <v>0.23087343090511903</v>
      </c>
      <c r="S29" s="15">
        <v>0.21530179968947602</v>
      </c>
      <c r="T29" s="15">
        <v>0.19592485252442354</v>
      </c>
      <c r="U29" s="15">
        <v>0.20666512861411543</v>
      </c>
      <c r="V29" s="15">
        <v>0.21076449615888235</v>
      </c>
      <c r="W29" s="15">
        <v>0.18117382626969958</v>
      </c>
      <c r="X29" s="15">
        <v>0.17525849384188796</v>
      </c>
      <c r="Y29" s="15">
        <v>0.17643479548645374</v>
      </c>
      <c r="Z29" s="15">
        <v>0.16689880634097165</v>
      </c>
      <c r="AA29" s="15">
        <v>0.18298024977314098</v>
      </c>
    </row>
    <row r="30" spans="1:27">
      <c r="A30" s="16" t="s">
        <v>22</v>
      </c>
      <c r="B30" s="16" t="s">
        <v>83</v>
      </c>
      <c r="C30" s="15">
        <v>0.1337783673363602</v>
      </c>
      <c r="D30" s="15">
        <v>0.21979493142467424</v>
      </c>
      <c r="E30" s="15">
        <v>0.2178827897348857</v>
      </c>
      <c r="F30" s="15">
        <v>0.22134667095294025</v>
      </c>
      <c r="G30" s="15">
        <v>0.23869393883776566</v>
      </c>
      <c r="H30" s="15">
        <v>0.23126766726610865</v>
      </c>
      <c r="I30" s="15">
        <v>0.24139466852737296</v>
      </c>
      <c r="J30" s="15">
        <v>0.23273611157027432</v>
      </c>
      <c r="K30" s="15">
        <v>0.23124281793864554</v>
      </c>
      <c r="L30" s="15">
        <v>0.24852043201066129</v>
      </c>
      <c r="M30" s="15">
        <v>0.24478521082848875</v>
      </c>
      <c r="N30" s="15">
        <v>0.22134443750621044</v>
      </c>
      <c r="O30" s="15">
        <v>0.22278480508665877</v>
      </c>
      <c r="P30" s="15">
        <v>0.21952560858602513</v>
      </c>
      <c r="Q30" s="15">
        <v>0.21464215508314102</v>
      </c>
      <c r="R30" s="15">
        <v>0.22137961389238189</v>
      </c>
      <c r="S30" s="15">
        <v>0.21175666865881182</v>
      </c>
      <c r="T30" s="15">
        <v>0.21248573989471667</v>
      </c>
      <c r="U30" s="15">
        <v>0.22184874005073271</v>
      </c>
      <c r="V30" s="15">
        <v>0.22569224247845415</v>
      </c>
      <c r="W30" s="15">
        <v>0.2144380590862455</v>
      </c>
      <c r="X30" s="15">
        <v>0.2087745308477742</v>
      </c>
      <c r="Y30" s="15">
        <v>0.20573311008419695</v>
      </c>
      <c r="Z30" s="15">
        <v>0.21359280945103987</v>
      </c>
      <c r="AA30" s="15">
        <v>0.2285958169222925</v>
      </c>
    </row>
    <row r="31" spans="1:27">
      <c r="A31" s="16" t="s">
        <v>22</v>
      </c>
      <c r="B31" s="16" t="s">
        <v>191</v>
      </c>
      <c r="C31" s="15">
        <v>0.19502294996194824</v>
      </c>
      <c r="D31" s="15">
        <v>0.19271463089802129</v>
      </c>
      <c r="E31" s="15">
        <v>0.19571259928842388</v>
      </c>
      <c r="F31" s="15">
        <v>1.1518351785704399</v>
      </c>
      <c r="G31" s="15">
        <v>0.21185469765171783</v>
      </c>
      <c r="H31" s="15">
        <v>0.22416113933247575</v>
      </c>
      <c r="I31" s="15">
        <v>0.2186341432486664</v>
      </c>
      <c r="J31" s="15">
        <v>0.2222558246274591</v>
      </c>
      <c r="K31" s="15">
        <v>0.22688529562556495</v>
      </c>
      <c r="L31" s="15">
        <v>0.26059347384993481</v>
      </c>
      <c r="M31" s="15">
        <v>0.25456751264161165</v>
      </c>
      <c r="N31" s="15">
        <v>0.24626743047196645</v>
      </c>
      <c r="O31" s="15">
        <v>0.20123058934152804</v>
      </c>
      <c r="P31" s="15">
        <v>0.21488087296866099</v>
      </c>
      <c r="Q31" s="15">
        <v>0.18137011426071953</v>
      </c>
      <c r="R31" s="15">
        <v>0.17528032911391261</v>
      </c>
      <c r="S31" s="15">
        <v>0.1853699020724891</v>
      </c>
      <c r="T31" s="15">
        <v>0.16617059770828033</v>
      </c>
      <c r="U31" s="15">
        <v>0.16748984520546398</v>
      </c>
      <c r="V31" s="15">
        <v>0.16772754100863854</v>
      </c>
      <c r="W31" s="15">
        <v>0.20290585281855197</v>
      </c>
      <c r="X31" s="15">
        <v>0.13585955240976405</v>
      </c>
      <c r="Y31" s="15">
        <v>0.12841649389320825</v>
      </c>
      <c r="Z31" s="15">
        <v>0.15953219682757996</v>
      </c>
      <c r="AA31" s="15">
        <v>0.19407297131565676</v>
      </c>
    </row>
    <row r="32" spans="1:27">
      <c r="A32" s="16" t="s">
        <v>22</v>
      </c>
      <c r="B32" s="16" t="s">
        <v>15</v>
      </c>
      <c r="C32" s="15">
        <v>0.11778233269216934</v>
      </c>
      <c r="D32" s="15">
        <v>0.15975425307124441</v>
      </c>
      <c r="E32" s="15">
        <v>0.21504285317694022</v>
      </c>
      <c r="F32" s="15">
        <v>0.15218077000229141</v>
      </c>
      <c r="G32" s="15">
        <v>0.15298169110419579</v>
      </c>
      <c r="H32" s="15">
        <v>0.15052713151507455</v>
      </c>
      <c r="I32" s="15">
        <v>0.14550941796736611</v>
      </c>
      <c r="J32" s="15">
        <v>0.14527378518334291</v>
      </c>
      <c r="K32" s="15">
        <v>0.14424596153601765</v>
      </c>
      <c r="L32" s="15">
        <v>0.14982907884699401</v>
      </c>
      <c r="M32" s="15">
        <v>0.15031397418329848</v>
      </c>
      <c r="N32" s="15">
        <v>0.14854885034122517</v>
      </c>
      <c r="O32" s="15">
        <v>0.15615277448521567</v>
      </c>
      <c r="P32" s="15">
        <v>0.15514758577162976</v>
      </c>
      <c r="Q32" s="15">
        <v>0.15096928763234427</v>
      </c>
      <c r="R32" s="15">
        <v>0.15392289026970127</v>
      </c>
      <c r="S32" s="15">
        <v>0.15048833416767163</v>
      </c>
      <c r="T32" s="15">
        <v>0.14781022877477665</v>
      </c>
      <c r="U32" s="15">
        <v>0.14691434198684869</v>
      </c>
      <c r="V32" s="15">
        <v>0.14544443180674693</v>
      </c>
      <c r="W32" s="15">
        <v>0.1423012948326482</v>
      </c>
      <c r="X32" s="15">
        <v>0.14267742052110199</v>
      </c>
      <c r="Y32" s="15">
        <v>0.13860879742012147</v>
      </c>
      <c r="Z32" s="15">
        <v>0.13584894801822278</v>
      </c>
      <c r="AA32" s="15">
        <v>0.13289279988830396</v>
      </c>
    </row>
    <row r="33" spans="1:27">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15">
        <v>0.54157138187137066</v>
      </c>
      <c r="D36" s="15">
        <v>0.55356645673114213</v>
      </c>
      <c r="E36" s="15">
        <v>0.60586908803947237</v>
      </c>
      <c r="F36" s="15">
        <v>0.54436453046406541</v>
      </c>
      <c r="G36" s="15">
        <v>0.6359412372836285</v>
      </c>
      <c r="H36" s="15">
        <v>0.60512926608455375</v>
      </c>
      <c r="I36" s="15">
        <v>0.61807322200579162</v>
      </c>
      <c r="J36" s="15">
        <v>0.59244230816570587</v>
      </c>
      <c r="K36" s="15">
        <v>0.55017154004144442</v>
      </c>
      <c r="L36" s="15">
        <v>0.56564677640616923</v>
      </c>
      <c r="M36" s="15">
        <v>0.53615617783426162</v>
      </c>
      <c r="N36" s="15">
        <v>0.56675947037917385</v>
      </c>
      <c r="O36" s="15">
        <v>0.54564560538484452</v>
      </c>
      <c r="P36" s="15">
        <v>0.55933419572659049</v>
      </c>
      <c r="Q36" s="15">
        <v>0.57411517238941934</v>
      </c>
      <c r="R36" s="15">
        <v>0.5155588416242467</v>
      </c>
      <c r="S36" s="15" t="s">
        <v>254</v>
      </c>
      <c r="T36" s="15" t="s">
        <v>254</v>
      </c>
      <c r="U36" s="15" t="s">
        <v>254</v>
      </c>
      <c r="V36" s="15" t="s">
        <v>254</v>
      </c>
      <c r="W36" s="15" t="s">
        <v>254</v>
      </c>
      <c r="X36" s="15" t="s">
        <v>254</v>
      </c>
      <c r="Y36" s="15" t="s">
        <v>254</v>
      </c>
      <c r="Z36" s="15" t="s">
        <v>254</v>
      </c>
      <c r="AA36" s="15" t="s">
        <v>254</v>
      </c>
    </row>
    <row r="37" spans="1:27">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c r="A38" s="16" t="s">
        <v>23</v>
      </c>
      <c r="B38" s="16" t="s">
        <v>7</v>
      </c>
      <c r="C38" s="15">
        <v>0.14281156962650648</v>
      </c>
      <c r="D38" s="15">
        <v>0.15549509591120661</v>
      </c>
      <c r="E38" s="15">
        <v>0.27065063739629791</v>
      </c>
      <c r="F38" s="15">
        <v>0.38201071913820955</v>
      </c>
      <c r="G38" s="15">
        <v>0.33202878105068473</v>
      </c>
      <c r="H38" s="15">
        <v>0.30263596344332738</v>
      </c>
      <c r="I38" s="15">
        <v>0.35753246151599299</v>
      </c>
      <c r="J38" s="15">
        <v>0.46375340328988657</v>
      </c>
      <c r="K38" s="15">
        <v>0.34361673004513754</v>
      </c>
      <c r="L38" s="15">
        <v>0.31973510638478825</v>
      </c>
      <c r="M38" s="15">
        <v>0.37283393087734878</v>
      </c>
      <c r="N38" s="15">
        <v>0.41459320754756818</v>
      </c>
      <c r="O38" s="15">
        <v>0.42342285411154168</v>
      </c>
      <c r="P38" s="15">
        <v>0.39989920731756634</v>
      </c>
      <c r="Q38" s="15">
        <v>0.42631353487731971</v>
      </c>
      <c r="R38" s="15">
        <v>0.38599339679592443</v>
      </c>
      <c r="S38" s="15">
        <v>0.42097202636247844</v>
      </c>
      <c r="T38" s="15">
        <v>0.39429727309175583</v>
      </c>
      <c r="U38" s="15">
        <v>0.30960175483583913</v>
      </c>
      <c r="V38" s="15">
        <v>0.49364967080054067</v>
      </c>
      <c r="W38" s="15">
        <v>0.66060724961549977</v>
      </c>
      <c r="X38" s="15">
        <v>0.59761815601075596</v>
      </c>
      <c r="Y38" s="15">
        <v>0.63090498256344496</v>
      </c>
      <c r="Z38" s="15">
        <v>0.61888161301477673</v>
      </c>
      <c r="AA38" s="15" t="s">
        <v>254</v>
      </c>
    </row>
    <row r="39" spans="1:27">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c r="A40" s="16" t="s">
        <v>23</v>
      </c>
      <c r="B40" s="16" t="s">
        <v>4</v>
      </c>
      <c r="C40" s="15">
        <v>3.6490001140454498E-4</v>
      </c>
      <c r="D40" s="15">
        <v>4.3357631853603709E-4</v>
      </c>
      <c r="E40" s="15">
        <v>2.5357287684715122E-3</v>
      </c>
      <c r="F40" s="15">
        <v>6.324378933755069E-2</v>
      </c>
      <c r="G40" s="15">
        <v>1.0475486977007085E-2</v>
      </c>
      <c r="H40" s="15">
        <v>4.4908767088525032E-3</v>
      </c>
      <c r="I40" s="15">
        <v>2.3492170984971958E-2</v>
      </c>
      <c r="J40" s="15">
        <v>2.0076752914376082E-2</v>
      </c>
      <c r="K40" s="15">
        <v>5.0451606616427558E-2</v>
      </c>
      <c r="L40" s="15">
        <v>5.0300967095625627E-2</v>
      </c>
      <c r="M40" s="15">
        <v>6.9426715237501116E-2</v>
      </c>
      <c r="N40" s="15">
        <v>9.0694082371755858E-2</v>
      </c>
      <c r="O40" s="15">
        <v>0.11687979929169445</v>
      </c>
      <c r="P40" s="15">
        <v>0.12540725106518597</v>
      </c>
      <c r="Q40" s="15">
        <v>0.17053875406596442</v>
      </c>
      <c r="R40" s="15">
        <v>0.12944413689828926</v>
      </c>
      <c r="S40" s="15">
        <v>0.15589870023420296</v>
      </c>
      <c r="T40" s="15">
        <v>0.15300855553058768</v>
      </c>
      <c r="U40" s="15">
        <v>0.11880147261907763</v>
      </c>
      <c r="V40" s="15">
        <v>0.1548220699859208</v>
      </c>
      <c r="W40" s="15">
        <v>0.10012369246141146</v>
      </c>
      <c r="X40" s="15">
        <v>7.444658702861541E-2</v>
      </c>
      <c r="Y40" s="15">
        <v>6.1493705874358678E-2</v>
      </c>
      <c r="Z40" s="15">
        <v>3.2735950471366862E-2</v>
      </c>
      <c r="AA40" s="15">
        <v>1.9074571467412253E-2</v>
      </c>
    </row>
    <row r="41" spans="1:27">
      <c r="A41" s="16" t="s">
        <v>23</v>
      </c>
      <c r="B41" s="16" t="s">
        <v>2</v>
      </c>
      <c r="C41" s="15">
        <v>0.50857273966764727</v>
      </c>
      <c r="D41" s="15">
        <v>0.48754317786283763</v>
      </c>
      <c r="E41" s="15">
        <v>0.51413678190630896</v>
      </c>
      <c r="F41" s="15">
        <v>0.51110333834315747</v>
      </c>
      <c r="G41" s="15">
        <v>0.51945161514448168</v>
      </c>
      <c r="H41" s="15">
        <v>0.51948509019777844</v>
      </c>
      <c r="I41" s="15">
        <v>0.47225637418315408</v>
      </c>
      <c r="J41" s="15">
        <v>0.52296664555068839</v>
      </c>
      <c r="K41" s="15">
        <v>0.50366422121824916</v>
      </c>
      <c r="L41" s="15">
        <v>0.50780416922267646</v>
      </c>
      <c r="M41" s="15">
        <v>0.50806605215249612</v>
      </c>
      <c r="N41" s="15">
        <v>0.17232487782735381</v>
      </c>
      <c r="O41" s="15">
        <v>0.15472967372255103</v>
      </c>
      <c r="P41" s="15">
        <v>0.14616356563348343</v>
      </c>
      <c r="Q41" s="15">
        <v>0.14756282885369257</v>
      </c>
      <c r="R41" s="15">
        <v>0.15761012378299782</v>
      </c>
      <c r="S41" s="15">
        <v>1.4485331204816494E-10</v>
      </c>
      <c r="T41" s="15">
        <v>1.1330750494781566E-10</v>
      </c>
      <c r="U41" s="15">
        <v>1.0528777654382989E-10</v>
      </c>
      <c r="V41" s="15">
        <v>9.7690527431866475E-11</v>
      </c>
      <c r="W41" s="15">
        <v>9.5286293524563436E-11</v>
      </c>
      <c r="X41" s="15">
        <v>9.0756869379786589E-11</v>
      </c>
      <c r="Y41" s="15">
        <v>7.1616412171410378E-4</v>
      </c>
      <c r="Z41" s="15">
        <v>1.0102172593876439E-10</v>
      </c>
      <c r="AA41" s="15">
        <v>2.1709043964619166E-10</v>
      </c>
    </row>
    <row r="42" spans="1:27">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c r="A43" s="16" t="s">
        <v>23</v>
      </c>
      <c r="B43" s="16" t="s">
        <v>9</v>
      </c>
      <c r="C43" s="15">
        <v>0.30657461412337339</v>
      </c>
      <c r="D43" s="15">
        <v>0.31668696909390132</v>
      </c>
      <c r="E43" s="15">
        <v>0.32394550448360482</v>
      </c>
      <c r="F43" s="15">
        <v>0.31902018337176197</v>
      </c>
      <c r="G43" s="15">
        <v>0.3361012030109814</v>
      </c>
      <c r="H43" s="15">
        <v>0.33546787603644695</v>
      </c>
      <c r="I43" s="15">
        <v>0.33971739449875915</v>
      </c>
      <c r="J43" s="15">
        <v>0.32018807996373544</v>
      </c>
      <c r="K43" s="15">
        <v>0.31238232006960071</v>
      </c>
      <c r="L43" s="15">
        <v>0.31848888196473996</v>
      </c>
      <c r="M43" s="15">
        <v>0.31684339596959282</v>
      </c>
      <c r="N43" s="15">
        <v>0.31912735731567682</v>
      </c>
      <c r="O43" s="15">
        <v>0.31606480184186164</v>
      </c>
      <c r="P43" s="15">
        <v>0.32089919607511685</v>
      </c>
      <c r="Q43" s="15">
        <v>0.30886549894010401</v>
      </c>
      <c r="R43" s="15">
        <v>0.3208926585016475</v>
      </c>
      <c r="S43" s="15">
        <v>0.29823156063382583</v>
      </c>
      <c r="T43" s="15">
        <v>0.29614982186962979</v>
      </c>
      <c r="U43" s="15">
        <v>0.29815787847621961</v>
      </c>
      <c r="V43" s="15">
        <v>0.29462322144115438</v>
      </c>
      <c r="W43" s="15">
        <v>0.30072155400940997</v>
      </c>
      <c r="X43" s="15">
        <v>0.29412127808348953</v>
      </c>
      <c r="Y43" s="15">
        <v>0.29318185824344095</v>
      </c>
      <c r="Z43" s="15">
        <v>0.2884006198873208</v>
      </c>
      <c r="AA43" s="15">
        <v>0.30012390697140778</v>
      </c>
    </row>
    <row r="44" spans="1:27">
      <c r="A44" s="16" t="s">
        <v>23</v>
      </c>
      <c r="B44" s="16" t="s">
        <v>8</v>
      </c>
      <c r="C44" s="15">
        <v>0.1842798698600224</v>
      </c>
      <c r="D44" s="15">
        <v>0.18517458367186457</v>
      </c>
      <c r="E44" s="15">
        <v>0.18692411939260323</v>
      </c>
      <c r="F44" s="15">
        <v>0.21502316529873805</v>
      </c>
      <c r="G44" s="15">
        <v>0.24959268160603512</v>
      </c>
      <c r="H44" s="15">
        <v>0.26358483028324503</v>
      </c>
      <c r="I44" s="15">
        <v>0.25623883333847186</v>
      </c>
      <c r="J44" s="15">
        <v>0.25216501596019442</v>
      </c>
      <c r="K44" s="15">
        <v>0.23735042926231323</v>
      </c>
      <c r="L44" s="15">
        <v>0.24055064173782681</v>
      </c>
      <c r="M44" s="15">
        <v>0.24108424639047149</v>
      </c>
      <c r="N44" s="15">
        <v>0.20704508612497624</v>
      </c>
      <c r="O44" s="15">
        <v>0.22744403917477837</v>
      </c>
      <c r="P44" s="15">
        <v>0.22989712649853969</v>
      </c>
      <c r="Q44" s="15">
        <v>0.23016452385831837</v>
      </c>
      <c r="R44" s="15">
        <v>0.24238439247882027</v>
      </c>
      <c r="S44" s="15">
        <v>0.22876090779849159</v>
      </c>
      <c r="T44" s="15">
        <v>0.21740114781905107</v>
      </c>
      <c r="U44" s="15">
        <v>0.21584499551165834</v>
      </c>
      <c r="V44" s="15">
        <v>0.22214499870228008</v>
      </c>
      <c r="W44" s="15">
        <v>0.18066933449209388</v>
      </c>
      <c r="X44" s="15">
        <v>0.18975895362782771</v>
      </c>
      <c r="Y44" s="15">
        <v>0.18419696942481431</v>
      </c>
      <c r="Z44" s="15">
        <v>0.19039872118189674</v>
      </c>
      <c r="AA44" s="15">
        <v>0.1999710838155781</v>
      </c>
    </row>
    <row r="45" spans="1:27">
      <c r="A45" s="16" t="s">
        <v>23</v>
      </c>
      <c r="B45" s="16" t="s">
        <v>83</v>
      </c>
      <c r="C45" s="15">
        <v>6.9051762338582706E-2</v>
      </c>
      <c r="D45" s="15">
        <v>7.1077752627135352E-2</v>
      </c>
      <c r="E45" s="15">
        <v>0.1902844009454438</v>
      </c>
      <c r="F45" s="15">
        <v>0.23047398228991961</v>
      </c>
      <c r="G45" s="15">
        <v>0.23248595087302315</v>
      </c>
      <c r="H45" s="15">
        <v>0.23612548515730927</v>
      </c>
      <c r="I45" s="15">
        <v>0.23739927402927949</v>
      </c>
      <c r="J45" s="15">
        <v>0.23790480506238745</v>
      </c>
      <c r="K45" s="15">
        <v>0.23705498488699758</v>
      </c>
      <c r="L45" s="15">
        <v>0.24395771372684599</v>
      </c>
      <c r="M45" s="15">
        <v>0.2418796223914024</v>
      </c>
      <c r="N45" s="15">
        <v>0.22830126501900821</v>
      </c>
      <c r="O45" s="15">
        <v>0.24073135509511273</v>
      </c>
      <c r="P45" s="15">
        <v>0.23058406402523787</v>
      </c>
      <c r="Q45" s="15">
        <v>0.24064991630709917</v>
      </c>
      <c r="R45" s="15">
        <v>0.2389525803889605</v>
      </c>
      <c r="S45" s="15">
        <v>0.24687529538528749</v>
      </c>
      <c r="T45" s="15">
        <v>0.24061406383564837</v>
      </c>
      <c r="U45" s="15">
        <v>0.23707281980776079</v>
      </c>
      <c r="V45" s="15">
        <v>0.2444386027967306</v>
      </c>
      <c r="W45" s="15">
        <v>0.22272018002104832</v>
      </c>
      <c r="X45" s="15">
        <v>0.23301598038956711</v>
      </c>
      <c r="Y45" s="15">
        <v>0.2155695841211463</v>
      </c>
      <c r="Z45" s="15">
        <v>0.22783658186581093</v>
      </c>
      <c r="AA45" s="15">
        <v>0.24281665228888372</v>
      </c>
    </row>
    <row r="46" spans="1:27">
      <c r="A46" s="16" t="s">
        <v>23</v>
      </c>
      <c r="B46" s="16" t="s">
        <v>191</v>
      </c>
      <c r="C46" s="15">
        <v>9.6215364704731451E-2</v>
      </c>
      <c r="D46" s="15">
        <v>9.54998201585118E-2</v>
      </c>
      <c r="E46" s="15">
        <v>8.0518129701617216E-2</v>
      </c>
      <c r="F46" s="15">
        <v>8.5852199881376337E-2</v>
      </c>
      <c r="G46" s="15">
        <v>0.20129260362460522</v>
      </c>
      <c r="H46" s="15">
        <v>0.20199154111376999</v>
      </c>
      <c r="I46" s="15">
        <v>0.2040608442715178</v>
      </c>
      <c r="J46" s="15">
        <v>0.20979470216244667</v>
      </c>
      <c r="K46" s="15">
        <v>0.22403153392775149</v>
      </c>
      <c r="L46" s="15">
        <v>0.23448118895539857</v>
      </c>
      <c r="M46" s="15">
        <v>0.23012104501832736</v>
      </c>
      <c r="N46" s="15">
        <v>0.19763278194863584</v>
      </c>
      <c r="O46" s="15">
        <v>0.20988922120825756</v>
      </c>
      <c r="P46" s="15">
        <v>0.20548725439199964</v>
      </c>
      <c r="Q46" s="15">
        <v>0.21866301872920976</v>
      </c>
      <c r="R46" s="15">
        <v>0.19450160744322786</v>
      </c>
      <c r="S46" s="15">
        <v>0.20177417472493553</v>
      </c>
      <c r="T46" s="15">
        <v>0.20677061212180808</v>
      </c>
      <c r="U46" s="15">
        <v>0.1993178888953715</v>
      </c>
      <c r="V46" s="15">
        <v>0.20174029264549043</v>
      </c>
      <c r="W46" s="15">
        <v>0.17359872674637156</v>
      </c>
      <c r="X46" s="15">
        <v>0.17317293622585705</v>
      </c>
      <c r="Y46" s="15">
        <v>0.13799802931488664</v>
      </c>
      <c r="Z46" s="15">
        <v>0.16108171770009239</v>
      </c>
      <c r="AA46" s="15">
        <v>0.20413764076167154</v>
      </c>
    </row>
    <row r="47" spans="1:27">
      <c r="A47" s="16" t="s">
        <v>23</v>
      </c>
      <c r="B47" s="16" t="s">
        <v>15</v>
      </c>
      <c r="C47" s="15">
        <v>0.12103086119058498</v>
      </c>
      <c r="D47" s="15">
        <v>0.1683714596048079</v>
      </c>
      <c r="E47" s="15">
        <v>0.24141862747369769</v>
      </c>
      <c r="F47" s="15">
        <v>0.19420274777763388</v>
      </c>
      <c r="G47" s="15">
        <v>0.20130719452531268</v>
      </c>
      <c r="H47" s="15">
        <v>0.19839793538221939</v>
      </c>
      <c r="I47" s="15">
        <v>0.17557237820413341</v>
      </c>
      <c r="J47" s="15">
        <v>0.17323192855184172</v>
      </c>
      <c r="K47" s="15">
        <v>0.17112944104854047</v>
      </c>
      <c r="L47" s="15">
        <v>0.17248967050251032</v>
      </c>
      <c r="M47" s="15">
        <v>0.17193813360853782</v>
      </c>
      <c r="N47" s="15">
        <v>0.16795066224766206</v>
      </c>
      <c r="O47" s="15">
        <v>0.16857898912788588</v>
      </c>
      <c r="P47" s="15">
        <v>0.16530340393999071</v>
      </c>
      <c r="Q47" s="15">
        <v>0.16233972422098958</v>
      </c>
      <c r="R47" s="15">
        <v>0.16038098471255047</v>
      </c>
      <c r="S47" s="15">
        <v>0.15788655873921992</v>
      </c>
      <c r="T47" s="15">
        <v>0.15516241509776035</v>
      </c>
      <c r="U47" s="15">
        <v>0.15325476979242439</v>
      </c>
      <c r="V47" s="15">
        <v>0.15048899526598133</v>
      </c>
      <c r="W47" s="15">
        <v>0.14564031029003038</v>
      </c>
      <c r="X47" s="15">
        <v>0.14520186727681172</v>
      </c>
      <c r="Y47" s="15">
        <v>0.14160546535570723</v>
      </c>
      <c r="Z47" s="15">
        <v>0.14033956091752409</v>
      </c>
      <c r="AA47" s="15">
        <v>0.134791211625548</v>
      </c>
    </row>
    <row r="48" spans="1:27">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c r="A52" s="16" t="s">
        <v>24</v>
      </c>
      <c r="B52" s="16" t="s">
        <v>11</v>
      </c>
      <c r="C52" s="15">
        <v>0.63114169889457117</v>
      </c>
      <c r="D52" s="15">
        <v>0.65117355174127511</v>
      </c>
      <c r="E52" s="15">
        <v>0.64880080312879707</v>
      </c>
      <c r="F52" s="15">
        <v>0.63798981505419416</v>
      </c>
      <c r="G52" s="15" t="s">
        <v>254</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c r="A54" s="16" t="s">
        <v>24</v>
      </c>
      <c r="B54" s="16" t="s">
        <v>12</v>
      </c>
      <c r="C54" s="15">
        <v>1.061933789954338E-2</v>
      </c>
      <c r="D54" s="15">
        <v>8.8243737442922372E-3</v>
      </c>
      <c r="E54" s="15">
        <v>0.1079884703196347</v>
      </c>
      <c r="F54" s="15">
        <v>5.9182230593607305E-2</v>
      </c>
      <c r="G54" s="15">
        <v>0.16702499086757994</v>
      </c>
      <c r="H54" s="15">
        <v>0.11680146575342465</v>
      </c>
      <c r="I54" s="15">
        <v>0.21606593607305935</v>
      </c>
      <c r="J54" s="15">
        <v>0.23183452054794521</v>
      </c>
      <c r="K54" s="15">
        <v>0.1052327694063927</v>
      </c>
      <c r="L54" s="15">
        <v>7.5386242009132423E-2</v>
      </c>
      <c r="M54" s="15">
        <v>7.3104878995433789E-2</v>
      </c>
      <c r="N54" s="15">
        <v>7.2402739726027399E-2</v>
      </c>
      <c r="O54" s="15">
        <v>0.10115384246575343</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c r="A55" s="16" t="s">
        <v>24</v>
      </c>
      <c r="B55" s="16" t="s">
        <v>4</v>
      </c>
      <c r="C55" s="15">
        <v>3.3784718079888729E-3</v>
      </c>
      <c r="D55" s="15">
        <v>1.8136013046289414E-3</v>
      </c>
      <c r="E55" s="15">
        <v>2.5030746773548638E-2</v>
      </c>
      <c r="F55" s="15">
        <v>6.1875939895565502E-2</v>
      </c>
      <c r="G55" s="15">
        <v>3.933576606189098E-2</v>
      </c>
      <c r="H55" s="15">
        <v>2.9659188245455589E-2</v>
      </c>
      <c r="I55" s="15">
        <v>6.8083408486671756E-2</v>
      </c>
      <c r="J55" s="15">
        <v>4.5923180275172205E-2</v>
      </c>
      <c r="K55" s="15">
        <v>4.4617420272876608E-2</v>
      </c>
      <c r="L55" s="15">
        <v>3.5345181764397882E-2</v>
      </c>
      <c r="M55" s="15">
        <v>2.9832207812702936E-2</v>
      </c>
      <c r="N55" s="15">
        <v>5.4844703484402645E-2</v>
      </c>
      <c r="O55" s="15">
        <v>4.4772225738838593E-2</v>
      </c>
      <c r="P55" s="15">
        <v>0.11040448422830898</v>
      </c>
      <c r="Q55" s="15">
        <v>0.10642155583958933</v>
      </c>
      <c r="R55" s="15">
        <v>0.11368977313917419</v>
      </c>
      <c r="S55" s="15">
        <v>5.9722785790864791E-2</v>
      </c>
      <c r="T55" s="15">
        <v>9.406691803128156E-2</v>
      </c>
      <c r="U55" s="15">
        <v>6.1791661384623373E-2</v>
      </c>
      <c r="V55" s="15">
        <v>7.9801493495523068E-2</v>
      </c>
      <c r="W55" s="15">
        <v>0.10755267707725823</v>
      </c>
      <c r="X55" s="15">
        <v>9.1480182062094476E-2</v>
      </c>
      <c r="Y55" s="15">
        <v>0.14015425221444469</v>
      </c>
      <c r="Z55" s="15">
        <v>0.15428006281592027</v>
      </c>
      <c r="AA55" s="15">
        <v>0.18001595213364846</v>
      </c>
    </row>
    <row r="56" spans="1:27">
      <c r="A56" s="16" t="s">
        <v>24</v>
      </c>
      <c r="B56" s="16" t="s">
        <v>2</v>
      </c>
      <c r="C56" s="15">
        <v>0.16352998627955911</v>
      </c>
      <c r="D56" s="15">
        <v>0.13742782953101448</v>
      </c>
      <c r="E56" s="15">
        <v>0.20542695260920346</v>
      </c>
      <c r="F56" s="15">
        <v>0.17094965949136012</v>
      </c>
      <c r="G56" s="15">
        <v>0.1477574347736049</v>
      </c>
      <c r="H56" s="15">
        <v>0.14839476957158568</v>
      </c>
      <c r="I56" s="15">
        <v>0.13571697324027215</v>
      </c>
      <c r="J56" s="15">
        <v>0.16550010290050218</v>
      </c>
      <c r="K56" s="15">
        <v>0.17010629180009393</v>
      </c>
      <c r="L56" s="15">
        <v>0.16188037386911186</v>
      </c>
      <c r="M56" s="15">
        <v>0.13570775038833216</v>
      </c>
      <c r="N56" s="15">
        <v>0.20410403939359573</v>
      </c>
      <c r="O56" s="15">
        <v>0.17007306935701</v>
      </c>
      <c r="P56" s="15">
        <v>0.14830669523503595</v>
      </c>
      <c r="Q56" s="15">
        <v>0.14748287121217704</v>
      </c>
      <c r="R56" s="15">
        <v>0.13477117682894993</v>
      </c>
      <c r="S56" s="15">
        <v>0.16429772735629763</v>
      </c>
      <c r="T56" s="15">
        <v>0.17055191943703141</v>
      </c>
      <c r="U56" s="15">
        <v>0.16147586635614289</v>
      </c>
      <c r="V56" s="15">
        <v>0.13596084974504308</v>
      </c>
      <c r="W56" s="15">
        <v>0.20408987204474027</v>
      </c>
      <c r="X56" s="15">
        <v>0.17140086961673612</v>
      </c>
      <c r="Y56" s="15">
        <v>0.14793607104763143</v>
      </c>
      <c r="Z56" s="15">
        <v>0.14815251511906333</v>
      </c>
      <c r="AA56" s="15">
        <v>0.13454405805786709</v>
      </c>
    </row>
    <row r="57" spans="1:27">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c r="A58" s="16" t="s">
        <v>24</v>
      </c>
      <c r="B58" s="16" t="s">
        <v>9</v>
      </c>
      <c r="C58" s="15">
        <v>0.31596578656411595</v>
      </c>
      <c r="D58" s="15">
        <v>0.32352972335696428</v>
      </c>
      <c r="E58" s="15">
        <v>0.30305813145649452</v>
      </c>
      <c r="F58" s="15">
        <v>0.33339660407935745</v>
      </c>
      <c r="G58" s="15">
        <v>0.32317000700958021</v>
      </c>
      <c r="H58" s="15">
        <v>0.35846464069345985</v>
      </c>
      <c r="I58" s="15">
        <v>0.31635833510539241</v>
      </c>
      <c r="J58" s="15">
        <v>0.32422427643179985</v>
      </c>
      <c r="K58" s="15">
        <v>0.3355087375161524</v>
      </c>
      <c r="L58" s="15">
        <v>0.34996066403443676</v>
      </c>
      <c r="M58" s="15">
        <v>0.34744156240348445</v>
      </c>
      <c r="N58" s="15">
        <v>0.31719960064114511</v>
      </c>
      <c r="O58" s="15">
        <v>0.33267498134558376</v>
      </c>
      <c r="P58" s="15">
        <v>0.31048992068967401</v>
      </c>
      <c r="Q58" s="15">
        <v>0.33519715023135926</v>
      </c>
      <c r="R58" s="15">
        <v>0.30450452162380953</v>
      </c>
      <c r="S58" s="15">
        <v>0.31456320044227626</v>
      </c>
      <c r="T58" s="15">
        <v>0.3149147609778028</v>
      </c>
      <c r="U58" s="15">
        <v>0.32868098169209392</v>
      </c>
      <c r="V58" s="15">
        <v>0.34188549998148238</v>
      </c>
      <c r="W58" s="15">
        <v>0.31708275945186659</v>
      </c>
      <c r="X58" s="15">
        <v>0.32705353421491556</v>
      </c>
      <c r="Y58" s="15">
        <v>0.30998078114290345</v>
      </c>
      <c r="Z58" s="15">
        <v>0.34416726726396457</v>
      </c>
      <c r="AA58" s="15">
        <v>0.31101010073086527</v>
      </c>
    </row>
    <row r="59" spans="1:27">
      <c r="A59" s="16" t="s">
        <v>24</v>
      </c>
      <c r="B59" s="16" t="s">
        <v>8</v>
      </c>
      <c r="C59" s="15">
        <v>0.19222963190496353</v>
      </c>
      <c r="D59" s="15">
        <v>0.18684017898595057</v>
      </c>
      <c r="E59" s="15">
        <v>0.18585345501670031</v>
      </c>
      <c r="F59" s="15">
        <v>0.19667982245700885</v>
      </c>
      <c r="G59" s="15">
        <v>0.22073422391171396</v>
      </c>
      <c r="H59" s="15">
        <v>0.21144871349327665</v>
      </c>
      <c r="I59" s="15">
        <v>0.2152334990010269</v>
      </c>
      <c r="J59" s="15">
        <v>0.21096946034741015</v>
      </c>
      <c r="K59" s="15">
        <v>0.21858621647673537</v>
      </c>
      <c r="L59" s="15">
        <v>0.22643727279992462</v>
      </c>
      <c r="M59" s="15">
        <v>0.22681068976151852</v>
      </c>
      <c r="N59" s="15">
        <v>0.19541891474178785</v>
      </c>
      <c r="O59" s="15">
        <v>0.20114436678719749</v>
      </c>
      <c r="P59" s="15">
        <v>0.19263247836442041</v>
      </c>
      <c r="Q59" s="15">
        <v>0.18743239955930471</v>
      </c>
      <c r="R59" s="15">
        <v>0.19042955471136597</v>
      </c>
      <c r="S59" s="15">
        <v>0.18672042358271948</v>
      </c>
      <c r="T59" s="15">
        <v>0.17932166913207023</v>
      </c>
      <c r="U59" s="15">
        <v>0.19115599522063614</v>
      </c>
      <c r="V59" s="15">
        <v>0.19803093791916998</v>
      </c>
      <c r="W59" s="15">
        <v>0.16449363001753758</v>
      </c>
      <c r="X59" s="15">
        <v>0.15980578716712124</v>
      </c>
      <c r="Y59" s="15">
        <v>0.15733526032832734</v>
      </c>
      <c r="Z59" s="15">
        <v>0.15341485555402876</v>
      </c>
      <c r="AA59" s="15">
        <v>0.15794194321741351</v>
      </c>
    </row>
    <row r="60" spans="1:27">
      <c r="A60" s="16" t="s">
        <v>24</v>
      </c>
      <c r="B60" s="16" t="s">
        <v>83</v>
      </c>
      <c r="C60" s="15">
        <v>0.11096632825743852</v>
      </c>
      <c r="D60" s="15">
        <v>0.11973090446801558</v>
      </c>
      <c r="E60" s="15">
        <v>0.11014179112746596</v>
      </c>
      <c r="F60" s="15">
        <v>0.14838773259295046</v>
      </c>
      <c r="G60" s="15">
        <v>0.16254273616537815</v>
      </c>
      <c r="H60" s="15">
        <v>0.15695925388944656</v>
      </c>
      <c r="I60" s="15">
        <v>0.16445485049401029</v>
      </c>
      <c r="J60" s="15">
        <v>0.16505602645619116</v>
      </c>
      <c r="K60" s="15">
        <v>0.12680495230796435</v>
      </c>
      <c r="L60" s="15">
        <v>0.13405563177817584</v>
      </c>
      <c r="M60" s="15">
        <v>0.12998505298269036</v>
      </c>
      <c r="N60" s="15">
        <v>0.12122018866271339</v>
      </c>
      <c r="O60" s="15">
        <v>0.11708315525355939</v>
      </c>
      <c r="P60" s="15">
        <v>0.11617955690655403</v>
      </c>
      <c r="Q60" s="15">
        <v>0.10396685592752883</v>
      </c>
      <c r="R60" s="15">
        <v>0.11425954426559073</v>
      </c>
      <c r="S60" s="15">
        <v>0.11469779754052811</v>
      </c>
      <c r="T60" s="15">
        <v>0.11047259967399305</v>
      </c>
      <c r="U60" s="15">
        <v>0.11576351971569042</v>
      </c>
      <c r="V60" s="15">
        <v>0.12091409606683802</v>
      </c>
      <c r="W60" s="15">
        <v>0.11836312620755808</v>
      </c>
      <c r="X60" s="15">
        <v>0.11475602488524637</v>
      </c>
      <c r="Y60" s="15">
        <v>0.11681800277852954</v>
      </c>
      <c r="Z60" s="15">
        <v>0.10800689852246158</v>
      </c>
      <c r="AA60" s="15">
        <v>0.1139545453654265</v>
      </c>
    </row>
    <row r="61" spans="1:27">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c r="A62" s="16" t="s">
        <v>24</v>
      </c>
      <c r="B62" s="16" t="s">
        <v>15</v>
      </c>
      <c r="C62" s="15">
        <v>0.10941571950260556</v>
      </c>
      <c r="D62" s="15">
        <v>0.16541584366870393</v>
      </c>
      <c r="E62" s="15">
        <v>0.20103816173965502</v>
      </c>
      <c r="F62" s="15">
        <v>0.15670472777625749</v>
      </c>
      <c r="G62" s="15">
        <v>0.17301450262419449</v>
      </c>
      <c r="H62" s="15">
        <v>0.17269203918715134</v>
      </c>
      <c r="I62" s="15">
        <v>0.16510597649867659</v>
      </c>
      <c r="J62" s="15">
        <v>0.16516619534465671</v>
      </c>
      <c r="K62" s="15">
        <v>0.13831198170094466</v>
      </c>
      <c r="L62" s="15">
        <v>0.14891501482442257</v>
      </c>
      <c r="M62" s="15">
        <v>0.14293030902836798</v>
      </c>
      <c r="N62" s="15">
        <v>0.13338394243981194</v>
      </c>
      <c r="O62" s="15">
        <v>0.12773318159284802</v>
      </c>
      <c r="P62" s="15">
        <v>0.12932362678477394</v>
      </c>
      <c r="Q62" s="15">
        <v>0.10877664347212684</v>
      </c>
      <c r="R62" s="15">
        <v>0.11526759492203649</v>
      </c>
      <c r="S62" s="15">
        <v>0.11169908335754364</v>
      </c>
      <c r="T62" s="15">
        <v>0.10917892472082343</v>
      </c>
      <c r="U62" s="15">
        <v>0.10978037675410801</v>
      </c>
      <c r="V62" s="15">
        <v>0.11413551160611338</v>
      </c>
      <c r="W62" s="15">
        <v>0.10655223038255245</v>
      </c>
      <c r="X62" s="15">
        <v>0.10405247825595505</v>
      </c>
      <c r="Y62" s="15">
        <v>0.1064474437960856</v>
      </c>
      <c r="Z62" s="15">
        <v>0.10183109021883023</v>
      </c>
      <c r="AA62" s="15">
        <v>0.10774983510254638</v>
      </c>
    </row>
    <row r="63" spans="1:27">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c r="A68" s="16" t="s">
        <v>25</v>
      </c>
      <c r="B68" s="16" t="s">
        <v>7</v>
      </c>
      <c r="C68" s="15">
        <v>0.1747680405570963</v>
      </c>
      <c r="D68" s="15">
        <v>0.22703903166784334</v>
      </c>
      <c r="E68" s="15">
        <v>0.45711465823277031</v>
      </c>
      <c r="F68" s="15">
        <v>0.36603326901411382</v>
      </c>
      <c r="G68" s="15">
        <v>0.42788351438780159</v>
      </c>
      <c r="H68" s="15">
        <v>0.36527384755701509</v>
      </c>
      <c r="I68" s="15">
        <v>0.44309383031089589</v>
      </c>
      <c r="J68" s="15">
        <v>0.46747443566784164</v>
      </c>
      <c r="K68" s="15">
        <v>0.37430573155443136</v>
      </c>
      <c r="L68" s="15">
        <v>0.31105554372730965</v>
      </c>
      <c r="M68" s="15">
        <v>0.30568979365478871</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c r="A70" s="16" t="s">
        <v>25</v>
      </c>
      <c r="B70" s="16" t="s">
        <v>4</v>
      </c>
      <c r="C70" s="15">
        <v>1.6062001377352964E-2</v>
      </c>
      <c r="D70" s="15">
        <v>1.0792608397658042E-2</v>
      </c>
      <c r="E70" s="15">
        <v>9.3171608448338314E-2</v>
      </c>
      <c r="F70" s="15">
        <v>9.4743120647427917E-2</v>
      </c>
      <c r="G70" s="15">
        <v>8.5217702571955892E-2</v>
      </c>
      <c r="H70" s="15">
        <v>8.1390005596730708E-2</v>
      </c>
      <c r="I70" s="15">
        <v>0.12597319227689174</v>
      </c>
      <c r="J70" s="15">
        <v>0.14764150583695357</v>
      </c>
      <c r="K70" s="15">
        <v>0.1182938860762036</v>
      </c>
      <c r="L70" s="15">
        <v>9.1878152395449608E-2</v>
      </c>
      <c r="M70" s="15">
        <v>8.2962928259604107E-2</v>
      </c>
      <c r="N70" s="15">
        <v>0.10913675210281834</v>
      </c>
      <c r="O70" s="15">
        <v>0.12876252413101413</v>
      </c>
      <c r="P70" s="15">
        <v>0.12529987428185416</v>
      </c>
      <c r="Q70" s="15">
        <v>0.12850900055543174</v>
      </c>
      <c r="R70" s="15">
        <v>0.1196552799685307</v>
      </c>
      <c r="S70" s="15">
        <v>0.11420712310841116</v>
      </c>
      <c r="T70" s="15">
        <v>0.12072836092905642</v>
      </c>
      <c r="U70" s="15">
        <v>6.042038318491063E-2</v>
      </c>
      <c r="V70" s="15">
        <v>7.32584028593284E-2</v>
      </c>
      <c r="W70" s="15">
        <v>9.2827857576895184E-2</v>
      </c>
      <c r="X70" s="15">
        <v>8.6400148560038526E-2</v>
      </c>
      <c r="Y70" s="15">
        <v>0.10471431092318879</v>
      </c>
      <c r="Z70" s="15">
        <v>0.10813410787544012</v>
      </c>
      <c r="AA70" s="15">
        <v>0.14061665890424135</v>
      </c>
    </row>
    <row r="71" spans="1:27">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c r="A73" s="16" t="s">
        <v>25</v>
      </c>
      <c r="B73" s="16" t="s">
        <v>9</v>
      </c>
      <c r="C73" s="15">
        <v>0.31762765870652204</v>
      </c>
      <c r="D73" s="15">
        <v>0.34591892996574747</v>
      </c>
      <c r="E73" s="15">
        <v>0.32673683627838707</v>
      </c>
      <c r="F73" s="15">
        <v>0.31976378588997073</v>
      </c>
      <c r="G73" s="15">
        <v>0.32214653110801317</v>
      </c>
      <c r="H73" s="15">
        <v>0.33867594614816837</v>
      </c>
      <c r="I73" s="15">
        <v>0.30885252075986397</v>
      </c>
      <c r="J73" s="15">
        <v>0.31383141512793672</v>
      </c>
      <c r="K73" s="15">
        <v>0.30047290925816245</v>
      </c>
      <c r="L73" s="15">
        <v>0.3384016334555226</v>
      </c>
      <c r="M73" s="15">
        <v>0.33625229849057714</v>
      </c>
      <c r="N73" s="15">
        <v>0.32107258761886431</v>
      </c>
      <c r="O73" s="15">
        <v>0.32170940047987651</v>
      </c>
      <c r="P73" s="15">
        <v>0.32407938079564413</v>
      </c>
      <c r="Q73" s="15">
        <v>0.34145141795395839</v>
      </c>
      <c r="R73" s="15">
        <v>0.31041604980319715</v>
      </c>
      <c r="S73" s="15">
        <v>0.31429215467294741</v>
      </c>
      <c r="T73" s="15">
        <v>0.2913560554876039</v>
      </c>
      <c r="U73" s="15">
        <v>0.3206541162413265</v>
      </c>
      <c r="V73" s="15">
        <v>0.31799088200074677</v>
      </c>
      <c r="W73" s="15">
        <v>0.30453844112607126</v>
      </c>
      <c r="X73" s="15">
        <v>0.30199668944700764</v>
      </c>
      <c r="Y73" s="15">
        <v>0.2980309522427726</v>
      </c>
      <c r="Z73" s="15">
        <v>0.31037195072899715</v>
      </c>
      <c r="AA73" s="15">
        <v>0.29088054877521413</v>
      </c>
    </row>
    <row r="74" spans="1:27">
      <c r="A74" s="16" t="s">
        <v>25</v>
      </c>
      <c r="B74" s="16" t="s">
        <v>8</v>
      </c>
      <c r="C74" s="15">
        <v>0.16871032741795741</v>
      </c>
      <c r="D74" s="15">
        <v>0.20313407396186681</v>
      </c>
      <c r="E74" s="15">
        <v>0.18731757074331484</v>
      </c>
      <c r="F74" s="15">
        <v>0.20035765507789766</v>
      </c>
      <c r="G74" s="15">
        <v>0.19661329385419921</v>
      </c>
      <c r="H74" s="15">
        <v>0.20063884466323612</v>
      </c>
      <c r="I74" s="15">
        <v>0.19349832632980285</v>
      </c>
      <c r="J74" s="15">
        <v>0.18564258362351985</v>
      </c>
      <c r="K74" s="15">
        <v>0.20037683775089704</v>
      </c>
      <c r="L74" s="15">
        <v>0.20396625190387629</v>
      </c>
      <c r="M74" s="15">
        <v>0.21096217923511773</v>
      </c>
      <c r="N74" s="15">
        <v>0.18209557351436731</v>
      </c>
      <c r="O74" s="15">
        <v>0.18234473743640395</v>
      </c>
      <c r="P74" s="15">
        <v>0.18643388392414517</v>
      </c>
      <c r="Q74" s="15">
        <v>0.18954963140586417</v>
      </c>
      <c r="R74" s="15">
        <v>0.19517683785036311</v>
      </c>
      <c r="S74" s="15">
        <v>0.18691291982665828</v>
      </c>
      <c r="T74" s="15">
        <v>0.17612400598224021</v>
      </c>
      <c r="U74" s="15">
        <v>0.18067285959397764</v>
      </c>
      <c r="V74" s="15">
        <v>0.18942213038483391</v>
      </c>
      <c r="W74" s="15">
        <v>0.16419452913145707</v>
      </c>
      <c r="X74" s="15">
        <v>0.1579700809680904</v>
      </c>
      <c r="Y74" s="15">
        <v>0.15017990578366683</v>
      </c>
      <c r="Z74" s="15">
        <v>0.14742960859287391</v>
      </c>
      <c r="AA74" s="15">
        <v>0.15257296584243729</v>
      </c>
    </row>
    <row r="75" spans="1:27">
      <c r="A75" s="16" t="s">
        <v>25</v>
      </c>
      <c r="B75" s="16" t="s">
        <v>83</v>
      </c>
      <c r="C75" s="15">
        <v>5.0889878302140285E-2</v>
      </c>
      <c r="D75" s="15">
        <v>5.2315776560625554E-2</v>
      </c>
      <c r="E75" s="15">
        <v>0.10704750962025431</v>
      </c>
      <c r="F75" s="15">
        <v>0.13613922601923617</v>
      </c>
      <c r="G75" s="15">
        <v>0.1491055897350772</v>
      </c>
      <c r="H75" s="15">
        <v>0.14047925178353107</v>
      </c>
      <c r="I75" s="15">
        <v>0.14861710142614162</v>
      </c>
      <c r="J75" s="15">
        <v>0.14737546198609339</v>
      </c>
      <c r="K75" s="15">
        <v>0.14324231517515923</v>
      </c>
      <c r="L75" s="15">
        <v>0.14718553554130295</v>
      </c>
      <c r="M75" s="15">
        <v>0.14901781573413442</v>
      </c>
      <c r="N75" s="15">
        <v>0.16636794215122622</v>
      </c>
      <c r="O75" s="15">
        <v>0.16472278517175304</v>
      </c>
      <c r="P75" s="15">
        <v>0.17256544711936464</v>
      </c>
      <c r="Q75" s="15">
        <v>0.15917927321965272</v>
      </c>
      <c r="R75" s="15">
        <v>0.18362934006215728</v>
      </c>
      <c r="S75" s="15">
        <v>0.17790398040353886</v>
      </c>
      <c r="T75" s="15">
        <v>0.2059903332078461</v>
      </c>
      <c r="U75" s="15">
        <v>0.20665304881325749</v>
      </c>
      <c r="V75" s="15">
        <v>0.22241013395361486</v>
      </c>
      <c r="W75" s="15">
        <v>0.20162710947502319</v>
      </c>
      <c r="X75" s="15">
        <v>0.19281972573438863</v>
      </c>
      <c r="Y75" s="15">
        <v>0.19700593779497325</v>
      </c>
      <c r="Z75" s="15">
        <v>0.19398060348695864</v>
      </c>
      <c r="AA75" s="15">
        <v>0.20588190565498318</v>
      </c>
    </row>
    <row r="76" spans="1:27">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c r="A77" s="16" t="s">
        <v>25</v>
      </c>
      <c r="B77" s="16" t="s">
        <v>15</v>
      </c>
      <c r="C77" s="15">
        <v>0.10446042071790415</v>
      </c>
      <c r="D77" s="15">
        <v>0.12707574838282029</v>
      </c>
      <c r="E77" s="15">
        <v>0.14624567978008707</v>
      </c>
      <c r="F77" s="15">
        <v>0.10001266200891301</v>
      </c>
      <c r="G77" s="15">
        <v>9.8595035129001474E-2</v>
      </c>
      <c r="H77" s="15">
        <v>9.7657989902934533E-2</v>
      </c>
      <c r="I77" s="15">
        <v>0.11220802982195474</v>
      </c>
      <c r="J77" s="15">
        <v>0.11467525623467366</v>
      </c>
      <c r="K77" s="15">
        <v>0.11088865136026192</v>
      </c>
      <c r="L77" s="15">
        <v>0.11552851056608551</v>
      </c>
      <c r="M77" s="15">
        <v>0.11895462673058982</v>
      </c>
      <c r="N77" s="15">
        <v>0.11929112625193047</v>
      </c>
      <c r="O77" s="15">
        <v>0.12280936106762012</v>
      </c>
      <c r="P77" s="15">
        <v>0.12273082873082462</v>
      </c>
      <c r="Q77" s="15">
        <v>0.11694142713107279</v>
      </c>
      <c r="R77" s="15">
        <v>0.12129614746804203</v>
      </c>
      <c r="S77" s="15">
        <v>0.12139879039138469</v>
      </c>
      <c r="T77" s="15">
        <v>0.11923131855678676</v>
      </c>
      <c r="U77" s="15">
        <v>0.12107189445726782</v>
      </c>
      <c r="V77" s="15">
        <v>0.1225616181543529</v>
      </c>
      <c r="W77" s="15">
        <v>0.12079366562106286</v>
      </c>
      <c r="X77" s="15">
        <v>0.11995954600357744</v>
      </c>
      <c r="Y77" s="15">
        <v>0.11743957890485722</v>
      </c>
      <c r="Z77" s="15">
        <v>0.11258845014152855</v>
      </c>
      <c r="AA77" s="15">
        <v>0.11161281868722264</v>
      </c>
    </row>
    <row r="78" spans="1:27">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c r="A83" s="16" t="s">
        <v>26</v>
      </c>
      <c r="B83" s="16" t="s">
        <v>7</v>
      </c>
      <c r="C83" s="15">
        <v>2.8309769603969092E-9</v>
      </c>
      <c r="D83" s="15">
        <v>2.8329096417281345E-9</v>
      </c>
      <c r="E83" s="15">
        <v>2.8434869489813841E-9</v>
      </c>
      <c r="F83" s="15">
        <v>2.3506236279416931E-9</v>
      </c>
      <c r="G83" s="15">
        <v>7.1260740472427117E-9</v>
      </c>
      <c r="H83" s="15">
        <v>6.9386382595714779E-9</v>
      </c>
      <c r="I83" s="15">
        <v>7.2927061380400422E-9</v>
      </c>
      <c r="J83" s="15">
        <v>7.2352119555672643E-9</v>
      </c>
      <c r="K83" s="15">
        <v>6.8992058526519143E-9</v>
      </c>
      <c r="L83" s="15">
        <v>6.9256004127151386E-9</v>
      </c>
      <c r="M83" s="15">
        <v>6.7742327449947315E-9</v>
      </c>
      <c r="N83" s="15">
        <v>6.6910256410256413E-9</v>
      </c>
      <c r="O83" s="15">
        <v>6.5570238408851427E-9</v>
      </c>
      <c r="P83" s="15">
        <v>6.6958316868633645E-9</v>
      </c>
      <c r="Q83" s="15">
        <v>6.7484836011591147E-9</v>
      </c>
      <c r="R83" s="15">
        <v>7.0577318229715492E-9</v>
      </c>
      <c r="S83" s="15">
        <v>7.0142831269757644E-9</v>
      </c>
      <c r="T83" s="15">
        <v>7.7258413461538458E-9</v>
      </c>
      <c r="U83" s="15">
        <v>8.3329063487881986E-9</v>
      </c>
      <c r="V83" s="15">
        <v>8.3019389927994383E-9</v>
      </c>
      <c r="W83" s="15">
        <v>8.4393769757639618E-9</v>
      </c>
      <c r="X83" s="15">
        <v>8.4386964348436941E-9</v>
      </c>
      <c r="Y83" s="15">
        <v>1.0214564673340359E-8</v>
      </c>
      <c r="Z83" s="15">
        <v>1.0335933658236739E-8</v>
      </c>
      <c r="AA83" s="15" t="s">
        <v>254</v>
      </c>
    </row>
    <row r="84" spans="1:27">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c r="A85" s="16" t="s">
        <v>26</v>
      </c>
      <c r="B85" s="16" t="s">
        <v>4</v>
      </c>
      <c r="C85" s="15">
        <v>4.9390989431019437E-9</v>
      </c>
      <c r="D85" s="15">
        <v>5.026872081986558E-9</v>
      </c>
      <c r="E85" s="15">
        <v>5.5939035323995688E-9</v>
      </c>
      <c r="F85" s="15">
        <v>9.2283447141866754E-4</v>
      </c>
      <c r="G85" s="15">
        <v>8.3707534307693923E-3</v>
      </c>
      <c r="H85" s="15">
        <v>1.7704162329911883E-3</v>
      </c>
      <c r="I85" s="15">
        <v>1.3118991166056899E-2</v>
      </c>
      <c r="J85" s="15">
        <v>9.0212856029934976E-3</v>
      </c>
      <c r="K85" s="15">
        <v>9.2478432237122904E-3</v>
      </c>
      <c r="L85" s="15">
        <v>1.4706024397430992E-2</v>
      </c>
      <c r="M85" s="15">
        <v>4.6422871150241136E-3</v>
      </c>
      <c r="N85" s="15">
        <v>8.082860836920374E-3</v>
      </c>
      <c r="O85" s="15">
        <v>3.9389636286670127E-3</v>
      </c>
      <c r="P85" s="15">
        <v>1.1569801080954029E-2</v>
      </c>
      <c r="Q85" s="15">
        <v>1.1374860489087939E-2</v>
      </c>
      <c r="R85" s="15">
        <v>1.6263121054930326E-2</v>
      </c>
      <c r="S85" s="15">
        <v>4.3236128141826095E-3</v>
      </c>
      <c r="T85" s="15">
        <v>7.5001681226485985E-3</v>
      </c>
      <c r="U85" s="15">
        <v>1.2672744793166824E-2</v>
      </c>
      <c r="V85" s="15">
        <v>4.192512571226382E-3</v>
      </c>
      <c r="W85" s="15">
        <v>1.1083375308268386E-2</v>
      </c>
      <c r="X85" s="15">
        <v>7.4701724909955122E-3</v>
      </c>
      <c r="Y85" s="15">
        <v>2.1390986858208748E-2</v>
      </c>
      <c r="Z85" s="15">
        <v>3.59414429609589E-2</v>
      </c>
      <c r="AA85" s="15" t="s">
        <v>254</v>
      </c>
    </row>
    <row r="86" spans="1:27">
      <c r="A86" s="16" t="s">
        <v>26</v>
      </c>
      <c r="B86" s="16" t="s">
        <v>2</v>
      </c>
      <c r="C86" s="15">
        <v>0.3471167482584242</v>
      </c>
      <c r="D86" s="15">
        <v>0.31921571356095124</v>
      </c>
      <c r="E86" s="15">
        <v>0.35620738079562536</v>
      </c>
      <c r="F86" s="15">
        <v>0.4011650879301083</v>
      </c>
      <c r="G86" s="15">
        <v>0.39372793455494998</v>
      </c>
      <c r="H86" s="15">
        <v>0.38901094604712666</v>
      </c>
      <c r="I86" s="15">
        <v>0.37017483331199075</v>
      </c>
      <c r="J86" s="15">
        <v>0.40917973714506684</v>
      </c>
      <c r="K86" s="15">
        <v>0.40632939650435229</v>
      </c>
      <c r="L86" s="15">
        <v>0.38089265554146562</v>
      </c>
      <c r="M86" s="15">
        <v>0.34129672160470853</v>
      </c>
      <c r="N86" s="15">
        <v>0.38510462842631082</v>
      </c>
      <c r="O86" s="15">
        <v>0.34886521809440701</v>
      </c>
      <c r="P86" s="15">
        <v>0.33214402729787135</v>
      </c>
      <c r="Q86" s="15">
        <v>0.31318760574986071</v>
      </c>
      <c r="R86" s="15">
        <v>0.31624037854695058</v>
      </c>
      <c r="S86" s="15">
        <v>0.32195215600618626</v>
      </c>
      <c r="T86" s="15">
        <v>0.31719025331008899</v>
      </c>
      <c r="U86" s="15">
        <v>0.29764946825199007</v>
      </c>
      <c r="V86" s="15">
        <v>0.29334272275469331</v>
      </c>
      <c r="W86" s="15">
        <v>0.33894031951186676</v>
      </c>
      <c r="X86" s="15">
        <v>0.30096907530516792</v>
      </c>
      <c r="Y86" s="15">
        <v>0.31302740343694868</v>
      </c>
      <c r="Z86" s="15">
        <v>0.30054356495894757</v>
      </c>
      <c r="AA86" s="15">
        <v>0.3267010609751439</v>
      </c>
    </row>
    <row r="87" spans="1:27">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c r="A88" s="16" t="s">
        <v>26</v>
      </c>
      <c r="B88" s="16" t="s">
        <v>9</v>
      </c>
      <c r="C88" s="15">
        <v>0.43387851872578043</v>
      </c>
      <c r="D88" s="15">
        <v>0.46561726928281216</v>
      </c>
      <c r="E88" s="15">
        <v>0.38012856226166925</v>
      </c>
      <c r="F88" s="15">
        <v>0.44542008405733269</v>
      </c>
      <c r="G88" s="15">
        <v>0.41539675036682244</v>
      </c>
      <c r="H88" s="15">
        <v>0.44749068968713795</v>
      </c>
      <c r="I88" s="15">
        <v>0.42753618103432844</v>
      </c>
      <c r="J88" s="15">
        <v>0.41421795516334459</v>
      </c>
      <c r="K88" s="15">
        <v>0.42377951350536991</v>
      </c>
      <c r="L88" s="15">
        <v>0.41593811598133912</v>
      </c>
      <c r="M88" s="15">
        <v>0.42858682317347585</v>
      </c>
      <c r="N88" s="15">
        <v>0.39109001495111628</v>
      </c>
      <c r="O88" s="15">
        <v>0.38639337733677109</v>
      </c>
      <c r="P88" s="15">
        <v>0.34081676608004491</v>
      </c>
      <c r="Q88" s="15">
        <v>0.35661260315184934</v>
      </c>
      <c r="R88" s="15">
        <v>0.34649068112959391</v>
      </c>
      <c r="S88" s="15">
        <v>0.3432218270231307</v>
      </c>
      <c r="T88" s="15">
        <v>0.35405363409332685</v>
      </c>
      <c r="U88" s="15">
        <v>0.36116422229688178</v>
      </c>
      <c r="V88" s="15">
        <v>0.39245814330955775</v>
      </c>
      <c r="W88" s="15">
        <v>0.37348422830535605</v>
      </c>
      <c r="X88" s="15">
        <v>0.3852389816098884</v>
      </c>
      <c r="Y88" s="15">
        <v>0.34286673726851413</v>
      </c>
      <c r="Z88" s="15">
        <v>0.36589897399188959</v>
      </c>
      <c r="AA88" s="15">
        <v>0.3712254293311707</v>
      </c>
    </row>
    <row r="89" spans="1:27">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c r="A91" s="16" t="s">
        <v>26</v>
      </c>
      <c r="B91" s="16" t="s">
        <v>191</v>
      </c>
      <c r="C91" s="15" t="s">
        <v>254</v>
      </c>
      <c r="D91" s="15" t="s">
        <v>254</v>
      </c>
      <c r="E91" s="15" t="s">
        <v>254</v>
      </c>
      <c r="F91" s="15" t="s">
        <v>254</v>
      </c>
      <c r="G91" s="15" t="s">
        <v>254</v>
      </c>
      <c r="H91" s="15" t="s">
        <v>254</v>
      </c>
      <c r="I91" s="15" t="s">
        <v>254</v>
      </c>
      <c r="J91" s="15" t="s">
        <v>254</v>
      </c>
      <c r="K91" s="15" t="s">
        <v>254</v>
      </c>
      <c r="L91" s="15" t="s">
        <v>254</v>
      </c>
      <c r="M91" s="15" t="s">
        <v>254</v>
      </c>
      <c r="N91" s="15" t="s">
        <v>254</v>
      </c>
      <c r="O91" s="15" t="s">
        <v>254</v>
      </c>
      <c r="P91" s="15" t="s">
        <v>254</v>
      </c>
      <c r="Q91" s="15" t="s">
        <v>254</v>
      </c>
      <c r="R91" s="15" t="s">
        <v>254</v>
      </c>
      <c r="S91" s="15" t="s">
        <v>254</v>
      </c>
      <c r="T91" s="15" t="s">
        <v>254</v>
      </c>
      <c r="U91" s="15" t="s">
        <v>254</v>
      </c>
      <c r="V91" s="15" t="s">
        <v>254</v>
      </c>
      <c r="W91" s="15" t="s">
        <v>254</v>
      </c>
      <c r="X91" s="15" t="s">
        <v>254</v>
      </c>
      <c r="Y91" s="15" t="s">
        <v>254</v>
      </c>
      <c r="Z91" s="15" t="s">
        <v>254</v>
      </c>
      <c r="AA91" s="15" t="s">
        <v>254</v>
      </c>
    </row>
    <row r="92" spans="1:27">
      <c r="A92" s="16" t="s">
        <v>26</v>
      </c>
      <c r="B92" s="16" t="s">
        <v>15</v>
      </c>
      <c r="C92" s="15">
        <v>7.4905010011279333E-2</v>
      </c>
      <c r="D92" s="15">
        <v>0.13230536122338907</v>
      </c>
      <c r="E92" s="15">
        <v>0.17614189793452101</v>
      </c>
      <c r="F92" s="15">
        <v>0.14328447724439491</v>
      </c>
      <c r="G92" s="15">
        <v>0.17904772070015221</v>
      </c>
      <c r="H92" s="15">
        <v>0.15278376136253163</v>
      </c>
      <c r="I92" s="15">
        <v>0.1325509232389597</v>
      </c>
      <c r="J92" s="15">
        <v>0.13507569218451923</v>
      </c>
      <c r="K92" s="15">
        <v>0.11768154783690836</v>
      </c>
      <c r="L92" s="15">
        <v>0.12059899887613459</v>
      </c>
      <c r="M92" s="15">
        <v>0.12304971377347826</v>
      </c>
      <c r="N92" s="15">
        <v>0.13559591660247947</v>
      </c>
      <c r="O92" s="15">
        <v>0.11616635937265414</v>
      </c>
      <c r="P92" s="15">
        <v>0.11684862387411406</v>
      </c>
      <c r="Q92" s="15">
        <v>0.11517031117635985</v>
      </c>
      <c r="R92" s="15">
        <v>0.12264740990260101</v>
      </c>
      <c r="S92" s="15">
        <v>0.11703490720666175</v>
      </c>
      <c r="T92" s="15">
        <v>0.10429252486293981</v>
      </c>
      <c r="U92" s="15">
        <v>0.10445488186846331</v>
      </c>
      <c r="V92" s="15">
        <v>9.9019113448978804E-2</v>
      </c>
      <c r="W92" s="15">
        <v>9.3501813742409914E-2</v>
      </c>
      <c r="X92" s="15">
        <v>8.6691304763769558E-2</v>
      </c>
      <c r="Y92" s="15">
        <v>9.1225750196399308E-2</v>
      </c>
      <c r="Z92" s="15">
        <v>9.2469481190206787E-2</v>
      </c>
      <c r="AA92" s="15">
        <v>9.3540278270323074E-2</v>
      </c>
    </row>
    <row r="93" spans="1:27">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15">
        <v>0.11205181070235107</v>
      </c>
      <c r="D98" s="15">
        <v>0.14995716678447371</v>
      </c>
      <c r="E98" s="15">
        <v>0.17492081073290605</v>
      </c>
      <c r="F98" s="15">
        <v>0.22514270795708829</v>
      </c>
      <c r="G98" s="15">
        <v>0.23986329735770404</v>
      </c>
      <c r="H98" s="15">
        <v>0.23499869610139243</v>
      </c>
      <c r="I98" s="15">
        <v>0.2428052465537906</v>
      </c>
      <c r="J98" s="15">
        <v>0.24029716099568829</v>
      </c>
      <c r="K98" s="15">
        <v>0.20457237105337445</v>
      </c>
      <c r="L98" s="15">
        <v>0.21473183985743233</v>
      </c>
      <c r="M98" s="15">
        <v>0.21084694630928225</v>
      </c>
      <c r="N98" s="15">
        <v>0.20267722183449449</v>
      </c>
      <c r="O98" s="15">
        <v>0.20332657360869064</v>
      </c>
      <c r="P98" s="15">
        <v>0.20439039679151058</v>
      </c>
      <c r="Q98" s="15">
        <v>0.19886035421798617</v>
      </c>
      <c r="R98" s="15">
        <v>0.22586325144928723</v>
      </c>
      <c r="S98" s="15">
        <v>0.22642801694260881</v>
      </c>
      <c r="T98" s="15">
        <v>0.22765222539682825</v>
      </c>
      <c r="U98" s="15">
        <v>0.23214911502415286</v>
      </c>
      <c r="V98" s="15">
        <v>0.24147653773941763</v>
      </c>
      <c r="W98" s="15">
        <v>0.23054451566975201</v>
      </c>
      <c r="X98" s="15">
        <v>0.23211443797818815</v>
      </c>
      <c r="Y98" s="15">
        <v>0.22574944513051848</v>
      </c>
      <c r="Z98" s="15">
        <v>0.23471245938066529</v>
      </c>
      <c r="AA98" s="15">
        <v>0.24959003913836386</v>
      </c>
    </row>
    <row r="99" spans="1:27" collapsed="1">
      <c r="A99" s="16" t="s">
        <v>16</v>
      </c>
      <c r="B99" s="16" t="s">
        <v>192</v>
      </c>
      <c r="C99" s="15">
        <v>0.23945482674119353</v>
      </c>
      <c r="D99" s="15">
        <v>0.2371387404042106</v>
      </c>
      <c r="E99" s="15">
        <v>0.2477766968195686</v>
      </c>
      <c r="F99" s="15">
        <v>0.41528997113407479</v>
      </c>
      <c r="G99" s="15">
        <v>0.28457270674413321</v>
      </c>
      <c r="H99" s="15">
        <v>0.29274113085529729</v>
      </c>
      <c r="I99" s="15">
        <v>0.28665786832328621</v>
      </c>
      <c r="J99" s="15">
        <v>0.29281988770253747</v>
      </c>
      <c r="K99" s="15">
        <v>0.30359828639821396</v>
      </c>
      <c r="L99" s="15">
        <v>0.33389993085234759</v>
      </c>
      <c r="M99" s="15">
        <v>0.3331072656937113</v>
      </c>
      <c r="N99" s="15">
        <v>0.29810247796205758</v>
      </c>
      <c r="O99" s="15">
        <v>0.27649986399338156</v>
      </c>
      <c r="P99" s="15">
        <v>0.27651519442831191</v>
      </c>
      <c r="Q99" s="15">
        <v>0.27771277561860275</v>
      </c>
      <c r="R99" s="15">
        <v>0.24678865584964071</v>
      </c>
      <c r="S99" s="15">
        <v>0.26516248884233867</v>
      </c>
      <c r="T99" s="15">
        <v>0.24926842686245629</v>
      </c>
      <c r="U99" s="15">
        <v>0.25200624899420454</v>
      </c>
      <c r="V99" s="15">
        <v>0.25527622397362321</v>
      </c>
      <c r="W99" s="15">
        <v>0.24901929322779834</v>
      </c>
      <c r="X99" s="15">
        <v>0.21062144014328144</v>
      </c>
      <c r="Y99" s="15">
        <v>0.18266499384538093</v>
      </c>
      <c r="Z99" s="15">
        <v>0.21549121146612202</v>
      </c>
      <c r="AA99" s="15">
        <v>0.2677628030277221</v>
      </c>
    </row>
    <row r="100" spans="1:27">
      <c r="A100" s="16" t="s">
        <v>16</v>
      </c>
      <c r="B100" s="16" t="s">
        <v>92</v>
      </c>
      <c r="C100" s="15">
        <v>0.1319669956582914</v>
      </c>
      <c r="D100" s="15">
        <v>0.17943071804921998</v>
      </c>
      <c r="E100" s="15">
        <v>0.23023600745718387</v>
      </c>
      <c r="F100" s="15">
        <v>0.17149995998277207</v>
      </c>
      <c r="G100" s="15">
        <v>0.17952662914852202</v>
      </c>
      <c r="H100" s="15">
        <v>0.17888439148877142</v>
      </c>
      <c r="I100" s="15">
        <v>0.17645693410158694</v>
      </c>
      <c r="J100" s="15">
        <v>0.17718491384179513</v>
      </c>
      <c r="K100" s="15">
        <v>0.16833620867690188</v>
      </c>
      <c r="L100" s="15">
        <v>0.17522226899836305</v>
      </c>
      <c r="M100" s="15">
        <v>0.17454640469353222</v>
      </c>
      <c r="N100" s="15">
        <v>0.17078119698496011</v>
      </c>
      <c r="O100" s="15">
        <v>0.17247110032882329</v>
      </c>
      <c r="P100" s="15">
        <v>0.17148364450653389</v>
      </c>
      <c r="Q100" s="15">
        <v>0.16231080038848861</v>
      </c>
      <c r="R100" s="15">
        <v>0.16509320656520549</v>
      </c>
      <c r="S100" s="15">
        <v>0.16226963534698671</v>
      </c>
      <c r="T100" s="15">
        <v>0.1587378553488327</v>
      </c>
      <c r="U100" s="15">
        <v>0.15838478640852938</v>
      </c>
      <c r="V100" s="15">
        <v>0.15887374828399156</v>
      </c>
      <c r="W100" s="15">
        <v>0.15266294774191838</v>
      </c>
      <c r="X100" s="15">
        <v>0.15214587493044285</v>
      </c>
      <c r="Y100" s="15">
        <v>0.1495644166397645</v>
      </c>
      <c r="Z100" s="15">
        <v>0.14625458422738788</v>
      </c>
      <c r="AA100" s="15">
        <v>0.14501636824966552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15">
        <v>0.15709902584736657</v>
      </c>
      <c r="D103" s="15">
        <v>0.26375352116347645</v>
      </c>
      <c r="E103" s="15">
        <v>0.26157171602200274</v>
      </c>
      <c r="F103" s="15">
        <v>0.26607060355536022</v>
      </c>
      <c r="G103" s="15">
        <v>0.28742879052354903</v>
      </c>
      <c r="H103" s="15">
        <v>0.27812375107318349</v>
      </c>
      <c r="I103" s="15">
        <v>0.29042687176262189</v>
      </c>
      <c r="J103" s="15">
        <v>0.27993559266889384</v>
      </c>
      <c r="K103" s="15">
        <v>0.27893921343599803</v>
      </c>
      <c r="L103" s="15">
        <v>0.2983175313521273</v>
      </c>
      <c r="M103" s="15">
        <v>0.29454579712973111</v>
      </c>
      <c r="N103" s="15">
        <v>0.2671908809265911</v>
      </c>
      <c r="O103" s="15">
        <v>0.267329181628912</v>
      </c>
      <c r="P103" s="15">
        <v>0.26397239913350995</v>
      </c>
      <c r="Q103" s="15">
        <v>0.25912505517343543</v>
      </c>
      <c r="R103" s="15">
        <v>0.26593163659426916</v>
      </c>
      <c r="S103" s="15">
        <v>0.25490466157127745</v>
      </c>
      <c r="T103" s="15">
        <v>0.25578549993429472</v>
      </c>
      <c r="U103" s="15">
        <v>0.26706477070574203</v>
      </c>
      <c r="V103" s="15">
        <v>0.2725818250510898</v>
      </c>
      <c r="W103" s="15">
        <v>0.25725017177765791</v>
      </c>
      <c r="X103" s="15">
        <v>0.25147025856863847</v>
      </c>
      <c r="Y103" s="15">
        <v>0.24744978925948638</v>
      </c>
      <c r="Z103" s="15">
        <v>0.25680657663953821</v>
      </c>
      <c r="AA103" s="15">
        <v>0.27494898364431547</v>
      </c>
    </row>
    <row r="104" spans="1:27">
      <c r="A104" s="16" t="s">
        <v>22</v>
      </c>
      <c r="B104" s="16" t="s">
        <v>192</v>
      </c>
      <c r="C104" s="15">
        <v>0.30911919303109375</v>
      </c>
      <c r="D104" s="15">
        <v>0.3055413717656012</v>
      </c>
      <c r="E104" s="15">
        <v>0.34620723363993194</v>
      </c>
      <c r="F104" s="15">
        <v>0.65053350819290268</v>
      </c>
      <c r="G104" s="15">
        <v>0.29099865214832593</v>
      </c>
      <c r="H104" s="15">
        <v>0.30486020023802146</v>
      </c>
      <c r="I104" s="15">
        <v>0.29354512406664934</v>
      </c>
      <c r="J104" s="15">
        <v>0.29665815033526199</v>
      </c>
      <c r="K104" s="15">
        <v>0.29837127070107849</v>
      </c>
      <c r="L104" s="15">
        <v>0.34425068704715045</v>
      </c>
      <c r="M104" s="15">
        <v>0.34802970786417009</v>
      </c>
      <c r="N104" s="15">
        <v>0.3214215096300081</v>
      </c>
      <c r="O104" s="15">
        <v>0.26771357328809414</v>
      </c>
      <c r="P104" s="15">
        <v>0.27128331892544594</v>
      </c>
      <c r="Q104" s="15">
        <v>0.25430274365991173</v>
      </c>
      <c r="R104" s="15">
        <v>0.22836961637471861</v>
      </c>
      <c r="S104" s="15">
        <v>0.25392213470675207</v>
      </c>
      <c r="T104" s="15">
        <v>0.2180507624429617</v>
      </c>
      <c r="U104" s="15">
        <v>0.23118387677052307</v>
      </c>
      <c r="V104" s="15">
        <v>0.23377583438446789</v>
      </c>
      <c r="W104" s="15">
        <v>0.26054865696620599</v>
      </c>
      <c r="X104" s="15">
        <v>0.18546018317965879</v>
      </c>
      <c r="Y104" s="15">
        <v>0.17449118432178096</v>
      </c>
      <c r="Z104" s="15">
        <v>0.21063137885524044</v>
      </c>
      <c r="AA104" s="15">
        <v>0.25813759169763978</v>
      </c>
    </row>
    <row r="105" spans="1:27">
      <c r="A105" s="16" t="s">
        <v>22</v>
      </c>
      <c r="B105" s="16" t="s">
        <v>92</v>
      </c>
      <c r="C105" s="15">
        <v>0.13835913988559886</v>
      </c>
      <c r="D105" s="15">
        <v>0.18844853131969677</v>
      </c>
      <c r="E105" s="15">
        <v>0.25315576692252367</v>
      </c>
      <c r="F105" s="15">
        <v>0.17867567284329131</v>
      </c>
      <c r="G105" s="15">
        <v>0.18028119591329281</v>
      </c>
      <c r="H105" s="15">
        <v>0.17690339427148302</v>
      </c>
      <c r="I105" s="15">
        <v>0.17117900616649956</v>
      </c>
      <c r="J105" s="15">
        <v>0.17090580608832423</v>
      </c>
      <c r="K105" s="15">
        <v>0.17006424644922974</v>
      </c>
      <c r="L105" s="15">
        <v>0.17597477173408863</v>
      </c>
      <c r="M105" s="15">
        <v>0.17683972802274214</v>
      </c>
      <c r="N105" s="15">
        <v>0.17527640738611625</v>
      </c>
      <c r="O105" s="15">
        <v>0.18353473695232403</v>
      </c>
      <c r="P105" s="15">
        <v>0.18230365862620357</v>
      </c>
      <c r="Q105" s="15">
        <v>0.17813834068728901</v>
      </c>
      <c r="R105" s="15">
        <v>0.18063798473346884</v>
      </c>
      <c r="S105" s="15">
        <v>0.1770472713568291</v>
      </c>
      <c r="T105" s="15">
        <v>0.17389645299907353</v>
      </c>
      <c r="U105" s="15">
        <v>0.17283991756803674</v>
      </c>
      <c r="V105" s="15">
        <v>0.17161039815738383</v>
      </c>
      <c r="W105" s="15">
        <v>0.16697192612468637</v>
      </c>
      <c r="X105" s="15">
        <v>0.16805087162096372</v>
      </c>
      <c r="Y105" s="15">
        <v>0.16290922597712654</v>
      </c>
      <c r="Z105" s="15">
        <v>0.15980967048075487</v>
      </c>
      <c r="AA105" s="15">
        <v>0.15634499747582167</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15">
        <v>8.1326109484326684E-2</v>
      </c>
      <c r="D108" s="15">
        <v>8.3910551073061113E-2</v>
      </c>
      <c r="E108" s="15">
        <v>0.22924653450214508</v>
      </c>
      <c r="F108" s="15">
        <v>0.27725643538624667</v>
      </c>
      <c r="G108" s="15">
        <v>0.27990107135331554</v>
      </c>
      <c r="H108" s="15">
        <v>0.28503132771552159</v>
      </c>
      <c r="I108" s="15">
        <v>0.28507806298145016</v>
      </c>
      <c r="J108" s="15">
        <v>0.2864553869903621</v>
      </c>
      <c r="K108" s="15">
        <v>0.28546247020675802</v>
      </c>
      <c r="L108" s="15">
        <v>0.29410665153590981</v>
      </c>
      <c r="M108" s="15">
        <v>0.29076714722893821</v>
      </c>
      <c r="N108" s="15">
        <v>0.27575179784893056</v>
      </c>
      <c r="O108" s="15">
        <v>0.28907104831330888</v>
      </c>
      <c r="P108" s="15">
        <v>0.27767599681049471</v>
      </c>
      <c r="Q108" s="15">
        <v>0.29049012729243345</v>
      </c>
      <c r="R108" s="15">
        <v>0.28781891429933304</v>
      </c>
      <c r="S108" s="15">
        <v>0.29738387079960971</v>
      </c>
      <c r="T108" s="15">
        <v>0.28966488301579335</v>
      </c>
      <c r="U108" s="15">
        <v>0.28562610287320817</v>
      </c>
      <c r="V108" s="15">
        <v>0.29449229506960367</v>
      </c>
      <c r="W108" s="15">
        <v>0.26854432072377754</v>
      </c>
      <c r="X108" s="15">
        <v>0.28036377830655834</v>
      </c>
      <c r="Y108" s="15">
        <v>0.25995661218144495</v>
      </c>
      <c r="Z108" s="15">
        <v>0.27462048577793707</v>
      </c>
      <c r="AA108" s="15">
        <v>0.29202873398566759</v>
      </c>
    </row>
    <row r="109" spans="1:27">
      <c r="A109" s="16" t="s">
        <v>23</v>
      </c>
      <c r="B109" s="16" t="s">
        <v>192</v>
      </c>
      <c r="C109" s="15">
        <v>0.15817973273630995</v>
      </c>
      <c r="D109" s="15">
        <v>0.15733567048258815</v>
      </c>
      <c r="E109" s="15">
        <v>0.13294105233683898</v>
      </c>
      <c r="F109" s="15">
        <v>0.1408391520803077</v>
      </c>
      <c r="G109" s="15">
        <v>0.2777637492054657</v>
      </c>
      <c r="H109" s="15">
        <v>0.27989972371545713</v>
      </c>
      <c r="I109" s="15">
        <v>0.27936010004370315</v>
      </c>
      <c r="J109" s="15">
        <v>0.28875283996576723</v>
      </c>
      <c r="K109" s="15">
        <v>0.30913682822334754</v>
      </c>
      <c r="L109" s="15">
        <v>0.32293222417042677</v>
      </c>
      <c r="M109" s="15">
        <v>0.31729538724625328</v>
      </c>
      <c r="N109" s="15">
        <v>0.27339354974671659</v>
      </c>
      <c r="O109" s="15">
        <v>0.2858098197970983</v>
      </c>
      <c r="P109" s="15">
        <v>0.28205888202248125</v>
      </c>
      <c r="Q109" s="15">
        <v>0.30251808546086945</v>
      </c>
      <c r="R109" s="15">
        <v>0.26630549118528446</v>
      </c>
      <c r="S109" s="15">
        <v>0.27707276984514329</v>
      </c>
      <c r="T109" s="15">
        <v>0.28234671591752203</v>
      </c>
      <c r="U109" s="15">
        <v>0.27406965571553893</v>
      </c>
      <c r="V109" s="15">
        <v>0.27805805930230154</v>
      </c>
      <c r="W109" s="15">
        <v>0.23680271444482093</v>
      </c>
      <c r="X109" s="15">
        <v>0.23728233978503732</v>
      </c>
      <c r="Y109" s="15">
        <v>0.19132594978444556</v>
      </c>
      <c r="Z109" s="15">
        <v>0.22064066672635238</v>
      </c>
      <c r="AA109" s="15">
        <v>0.27796165823550711</v>
      </c>
    </row>
    <row r="110" spans="1:27">
      <c r="A110" s="16" t="s">
        <v>23</v>
      </c>
      <c r="B110" s="16" t="s">
        <v>92</v>
      </c>
      <c r="C110" s="15">
        <v>0.14219740184283372</v>
      </c>
      <c r="D110" s="15">
        <v>0.19809591635572749</v>
      </c>
      <c r="E110" s="15">
        <v>0.28476374079899297</v>
      </c>
      <c r="F110" s="15">
        <v>0.22807622009354497</v>
      </c>
      <c r="G110" s="15">
        <v>0.23684144112867794</v>
      </c>
      <c r="H110" s="15">
        <v>0.23389690931180079</v>
      </c>
      <c r="I110" s="15">
        <v>0.20624035736097709</v>
      </c>
      <c r="J110" s="15">
        <v>0.20388091494058233</v>
      </c>
      <c r="K110" s="15">
        <v>0.20131849718449304</v>
      </c>
      <c r="L110" s="15">
        <v>0.2032666381338212</v>
      </c>
      <c r="M110" s="15">
        <v>0.20198509837650688</v>
      </c>
      <c r="N110" s="15">
        <v>0.19814196982047561</v>
      </c>
      <c r="O110" s="15">
        <v>0.1979514988602869</v>
      </c>
      <c r="P110" s="15">
        <v>0.19441404064668452</v>
      </c>
      <c r="Q110" s="15">
        <v>0.19126856898044733</v>
      </c>
      <c r="R110" s="15">
        <v>0.18875329972008986</v>
      </c>
      <c r="S110" s="15">
        <v>0.18578146750531413</v>
      </c>
      <c r="T110" s="15">
        <v>0.1825362675109978</v>
      </c>
      <c r="U110" s="15">
        <v>0.1803383474932822</v>
      </c>
      <c r="V110" s="15">
        <v>0.17706876855658915</v>
      </c>
      <c r="W110" s="15">
        <v>0.17141436896198495</v>
      </c>
      <c r="X110" s="15">
        <v>0.17070741441559775</v>
      </c>
      <c r="Y110" s="15">
        <v>0.16673778527779987</v>
      </c>
      <c r="Z110" s="15">
        <v>0.16513788061347526</v>
      </c>
      <c r="AA110" s="15">
        <v>0.15833153310635789</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15">
        <v>0.13051661069459886</v>
      </c>
      <c r="D113" s="15">
        <v>0.14139615285999782</v>
      </c>
      <c r="E113" s="15">
        <v>0.12971460926175934</v>
      </c>
      <c r="F113" s="15">
        <v>0.17675409744921419</v>
      </c>
      <c r="G113" s="15">
        <v>0.19393221470793962</v>
      </c>
      <c r="H113" s="15">
        <v>0.18739417021514018</v>
      </c>
      <c r="I113" s="15">
        <v>0.1963898026839912</v>
      </c>
      <c r="J113" s="15">
        <v>0.19653126394367307</v>
      </c>
      <c r="K113" s="15">
        <v>0.15056861716715489</v>
      </c>
      <c r="L113" s="15">
        <v>0.15852945426075757</v>
      </c>
      <c r="M113" s="15">
        <v>0.15403060215727812</v>
      </c>
      <c r="N113" s="15">
        <v>0.14360273888001324</v>
      </c>
      <c r="O113" s="15">
        <v>0.13905507327242461</v>
      </c>
      <c r="P113" s="15">
        <v>0.1372619966688518</v>
      </c>
      <c r="Q113" s="15">
        <v>0.12360373195869491</v>
      </c>
      <c r="R113" s="15">
        <v>0.13475987116753516</v>
      </c>
      <c r="S113" s="15">
        <v>0.13633977634927572</v>
      </c>
      <c r="T113" s="15">
        <v>0.13030421906815884</v>
      </c>
      <c r="U113" s="15">
        <v>0.13700598777947046</v>
      </c>
      <c r="V113" s="15">
        <v>0.14371985759556852</v>
      </c>
      <c r="W113" s="15">
        <v>0.13966012166551972</v>
      </c>
      <c r="X113" s="15">
        <v>0.13647096870657699</v>
      </c>
      <c r="Y113" s="15">
        <v>0.13784255505198301</v>
      </c>
      <c r="Z113" s="15">
        <v>0.1272295562737627</v>
      </c>
      <c r="AA113" s="15">
        <v>0.13391205474560902</v>
      </c>
    </row>
    <row r="114" spans="1:27">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c r="A115" s="16" t="s">
        <v>24</v>
      </c>
      <c r="B115" s="16" t="s">
        <v>92</v>
      </c>
      <c r="C115" s="15">
        <v>0.12852108929897804</v>
      </c>
      <c r="D115" s="15">
        <v>0.19513648482172352</v>
      </c>
      <c r="E115" s="15">
        <v>0.23670504065249562</v>
      </c>
      <c r="F115" s="15">
        <v>0.18398362987557554</v>
      </c>
      <c r="G115" s="15">
        <v>0.20356028575046811</v>
      </c>
      <c r="H115" s="15">
        <v>0.20351985721366281</v>
      </c>
      <c r="I115" s="15">
        <v>0.19442558949220723</v>
      </c>
      <c r="J115" s="15">
        <v>0.19405011588813359</v>
      </c>
      <c r="K115" s="15">
        <v>0.16303856430999855</v>
      </c>
      <c r="L115" s="15">
        <v>0.17490874089091746</v>
      </c>
      <c r="M115" s="15">
        <v>0.16815329302216248</v>
      </c>
      <c r="N115" s="15">
        <v>0.1569284668150101</v>
      </c>
      <c r="O115" s="15">
        <v>0.1507575459148508</v>
      </c>
      <c r="P115" s="15">
        <v>0.15174261040691731</v>
      </c>
      <c r="Q115" s="15">
        <v>0.128541296292977</v>
      </c>
      <c r="R115" s="15">
        <v>0.13512828134479668</v>
      </c>
      <c r="S115" s="15">
        <v>0.13196145855228705</v>
      </c>
      <c r="T115" s="15">
        <v>0.12797158205322509</v>
      </c>
      <c r="U115" s="15">
        <v>0.12915337360499424</v>
      </c>
      <c r="V115" s="15">
        <v>0.13480622655625996</v>
      </c>
      <c r="W115" s="15">
        <v>0.12488882550990762</v>
      </c>
      <c r="X115" s="15">
        <v>0.12292737016302276</v>
      </c>
      <c r="Y115" s="15">
        <v>0.12477396935477099</v>
      </c>
      <c r="Z115" s="15">
        <v>0.12002816798986386</v>
      </c>
      <c r="AA115" s="15">
        <v>0.12656005174409718</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15">
        <v>6.0584548201967119E-2</v>
      </c>
      <c r="D118" s="15">
        <v>6.2594527214498569E-2</v>
      </c>
      <c r="E118" s="15">
        <v>0.12881171545537795</v>
      </c>
      <c r="F118" s="15">
        <v>0.16353828050510066</v>
      </c>
      <c r="G118" s="15">
        <v>0.17933067556380236</v>
      </c>
      <c r="H118" s="15">
        <v>0.16891468937174695</v>
      </c>
      <c r="I118" s="15">
        <v>0.17905974428258867</v>
      </c>
      <c r="J118" s="15">
        <v>0.17698272448679858</v>
      </c>
      <c r="K118" s="15">
        <v>0.17230982252903224</v>
      </c>
      <c r="L118" s="15">
        <v>0.17706871291167858</v>
      </c>
      <c r="M118" s="15">
        <v>0.17926930028305707</v>
      </c>
      <c r="N118" s="15">
        <v>0.20023747901413125</v>
      </c>
      <c r="O118" s="15">
        <v>0.19871937703995896</v>
      </c>
      <c r="P118" s="15">
        <v>0.20737568799640704</v>
      </c>
      <c r="Q118" s="15">
        <v>0.1923024136451216</v>
      </c>
      <c r="R118" s="15">
        <v>0.22071276810995005</v>
      </c>
      <c r="S118" s="15">
        <v>0.21456117019432444</v>
      </c>
      <c r="T118" s="15">
        <v>0.24805591080795161</v>
      </c>
      <c r="U118" s="15">
        <v>0.24870585293782271</v>
      </c>
      <c r="V118" s="15">
        <v>0.26876549450467341</v>
      </c>
      <c r="W118" s="15">
        <v>0.24203269080817622</v>
      </c>
      <c r="X118" s="15">
        <v>0.23311160419279306</v>
      </c>
      <c r="Y118" s="15">
        <v>0.23640457671212126</v>
      </c>
      <c r="Z118" s="15">
        <v>0.2339622508867728</v>
      </c>
      <c r="AA118" s="15">
        <v>0.2478336778730541</v>
      </c>
    </row>
    <row r="119" spans="1:27">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c r="A120" s="16" t="s">
        <v>25</v>
      </c>
      <c r="B120" s="16" t="s">
        <v>92</v>
      </c>
      <c r="C120" s="15">
        <v>0.12269023921833</v>
      </c>
      <c r="D120" s="15">
        <v>0.14987077182925385</v>
      </c>
      <c r="E120" s="15">
        <v>0.1721388616097124</v>
      </c>
      <c r="F120" s="15">
        <v>0.1173965427371113</v>
      </c>
      <c r="G120" s="15">
        <v>0.11601853346845173</v>
      </c>
      <c r="H120" s="15">
        <v>0.11485497001108989</v>
      </c>
      <c r="I120" s="15">
        <v>0.13226318462123643</v>
      </c>
      <c r="J120" s="15">
        <v>0.13472303857154319</v>
      </c>
      <c r="K120" s="15">
        <v>0.130437695092567</v>
      </c>
      <c r="L120" s="15">
        <v>0.13592243207912996</v>
      </c>
      <c r="M120" s="15">
        <v>0.13994430365333815</v>
      </c>
      <c r="N120" s="15">
        <v>0.1403467177127164</v>
      </c>
      <c r="O120" s="15">
        <v>0.14485882384792761</v>
      </c>
      <c r="P120" s="15">
        <v>0.14406000543641762</v>
      </c>
      <c r="Q120" s="15">
        <v>0.13798656119070751</v>
      </c>
      <c r="R120" s="15">
        <v>0.14234821705097281</v>
      </c>
      <c r="S120" s="15">
        <v>0.1430725608527702</v>
      </c>
      <c r="T120" s="15">
        <v>0.14028234416502583</v>
      </c>
      <c r="U120" s="15">
        <v>0.14223287871537207</v>
      </c>
      <c r="V120" s="15">
        <v>0.14458339653466618</v>
      </c>
      <c r="W120" s="15">
        <v>0.14175431254357346</v>
      </c>
      <c r="X120" s="15">
        <v>0.14152531497577794</v>
      </c>
      <c r="Y120" s="15">
        <v>0.13780247986708027</v>
      </c>
      <c r="Z120" s="15">
        <v>0.13265292746923193</v>
      </c>
      <c r="AA120" s="15">
        <v>0.13112939051682254</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15">
        <v>5.7577619292237442E-6</v>
      </c>
      <c r="D123" s="15">
        <v>9.5645958333333323E-6</v>
      </c>
      <c r="E123" s="15">
        <v>9.8338948059360753E-6</v>
      </c>
      <c r="F123" s="15">
        <v>1.0024645034246576E-5</v>
      </c>
      <c r="G123" s="15">
        <v>1.042733789954338E-5</v>
      </c>
      <c r="H123" s="15">
        <v>1.1799280079908674E-5</v>
      </c>
      <c r="I123" s="15">
        <v>1.4025026826484018E-5</v>
      </c>
      <c r="J123" s="15">
        <v>1.5234034075342467E-5</v>
      </c>
      <c r="K123" s="15">
        <v>1.8234032990867581E-5</v>
      </c>
      <c r="L123" s="15">
        <v>1.8957639497716895E-5</v>
      </c>
      <c r="M123" s="15">
        <v>2.1469823059360732E-5</v>
      </c>
      <c r="N123" s="15">
        <v>3.0258502853881274E-5</v>
      </c>
      <c r="O123" s="15">
        <v>3.3589055936073061E-5</v>
      </c>
      <c r="P123" s="15">
        <v>3.5537596461187213E-5</v>
      </c>
      <c r="Q123" s="15">
        <v>3.8674288242009135E-5</v>
      </c>
      <c r="R123" s="15">
        <v>5.2968011415525119E-5</v>
      </c>
      <c r="S123" s="15">
        <v>5.514522602739726E-5</v>
      </c>
      <c r="T123" s="15">
        <v>5.6252533105022823E-5</v>
      </c>
      <c r="U123" s="15">
        <v>6.628824771689497E-5</v>
      </c>
      <c r="V123" s="15">
        <v>6.8365026826484014E-5</v>
      </c>
      <c r="W123" s="15">
        <v>7.087452968036531E-5</v>
      </c>
      <c r="X123" s="15">
        <v>6.8398337328767138E-5</v>
      </c>
      <c r="Y123" s="15">
        <v>6.968438850206169E-5</v>
      </c>
      <c r="Z123" s="15">
        <v>7.6099479728020185E-5</v>
      </c>
      <c r="AA123" s="15">
        <v>9.0508187371647096E-5</v>
      </c>
    </row>
    <row r="124" spans="1:27">
      <c r="A124" s="16" t="s">
        <v>26</v>
      </c>
      <c r="B124" s="16" t="s">
        <v>192</v>
      </c>
      <c r="C124" s="15" t="s">
        <v>254</v>
      </c>
      <c r="D124" s="15" t="s">
        <v>254</v>
      </c>
      <c r="E124" s="15" t="s">
        <v>254</v>
      </c>
      <c r="F124" s="15" t="s">
        <v>254</v>
      </c>
      <c r="G124" s="15" t="s">
        <v>254</v>
      </c>
      <c r="H124" s="15" t="s">
        <v>254</v>
      </c>
      <c r="I124" s="15" t="s">
        <v>254</v>
      </c>
      <c r="J124" s="15" t="s">
        <v>254</v>
      </c>
      <c r="K124" s="15" t="s">
        <v>254</v>
      </c>
      <c r="L124" s="15" t="s">
        <v>254</v>
      </c>
      <c r="M124" s="15" t="s">
        <v>254</v>
      </c>
      <c r="N124" s="15" t="s">
        <v>254</v>
      </c>
      <c r="O124" s="15" t="s">
        <v>254</v>
      </c>
      <c r="P124" s="15" t="s">
        <v>254</v>
      </c>
      <c r="Q124" s="15" t="s">
        <v>254</v>
      </c>
      <c r="R124" s="15" t="s">
        <v>254</v>
      </c>
      <c r="S124" s="15" t="s">
        <v>254</v>
      </c>
      <c r="T124" s="15" t="s">
        <v>254</v>
      </c>
      <c r="U124" s="15" t="s">
        <v>254</v>
      </c>
      <c r="V124" s="15" t="s">
        <v>254</v>
      </c>
      <c r="W124" s="15" t="s">
        <v>254</v>
      </c>
      <c r="X124" s="15" t="s">
        <v>254</v>
      </c>
      <c r="Y124" s="15" t="s">
        <v>254</v>
      </c>
      <c r="Z124" s="15" t="s">
        <v>254</v>
      </c>
      <c r="AA124" s="15" t="s">
        <v>254</v>
      </c>
    </row>
    <row r="125" spans="1:27">
      <c r="A125" s="16" t="s">
        <v>26</v>
      </c>
      <c r="B125" s="16" t="s">
        <v>92</v>
      </c>
      <c r="C125" s="15">
        <v>8.7932859812306571E-2</v>
      </c>
      <c r="D125" s="15">
        <v>0.15589213044200942</v>
      </c>
      <c r="E125" s="15">
        <v>0.20700096407142529</v>
      </c>
      <c r="F125" s="15">
        <v>0.16859172785270152</v>
      </c>
      <c r="G125" s="15">
        <v>0.21064615677321158</v>
      </c>
      <c r="H125" s="15">
        <v>0.1797573994980394</v>
      </c>
      <c r="I125" s="15">
        <v>0.15594674475723172</v>
      </c>
      <c r="J125" s="15">
        <v>0.15892076285058587</v>
      </c>
      <c r="K125" s="15">
        <v>0.13892301877189903</v>
      </c>
      <c r="L125" s="15">
        <v>0.14149619751717393</v>
      </c>
      <c r="M125" s="15">
        <v>0.14528636228588224</v>
      </c>
      <c r="N125" s="15">
        <v>0.15909255075031342</v>
      </c>
      <c r="O125" s="15">
        <v>0.136671121994933</v>
      </c>
      <c r="P125" s="15">
        <v>0.13747007787383161</v>
      </c>
      <c r="Q125" s="15">
        <v>0.13557899189494596</v>
      </c>
      <c r="R125" s="15">
        <v>0.14469273732532728</v>
      </c>
      <c r="S125" s="15">
        <v>0.13780809977957151</v>
      </c>
      <c r="T125" s="15">
        <v>0.12277924812696722</v>
      </c>
      <c r="U125" s="15">
        <v>0.12242808882056194</v>
      </c>
      <c r="V125" s="15">
        <v>0.11701255083128152</v>
      </c>
      <c r="W125" s="15">
        <v>0.10954837830497741</v>
      </c>
      <c r="X125" s="15">
        <v>0.10228247697054214</v>
      </c>
      <c r="Y125" s="15">
        <v>0.1070638614736079</v>
      </c>
      <c r="Z125" s="15">
        <v>0.10923255080888201</v>
      </c>
      <c r="AA125" s="15">
        <v>0.10964624991959959</v>
      </c>
    </row>
  </sheetData>
  <sheetProtection algorithmName="SHA-512" hashValue="8tfQutDWLsL8ftdd27dCwg1iFarLmYx85rRQR07Xoaruy0ipJE3TU55WXMe02qvSv3Mqx41WHBXVVliQRTWs9A==" saltValue="Dm9mrpMgDXseZfwee5NcX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CD91D-6657-44F5-A73A-5DFA343ED951}">
  <sheetPr codeName="Sheet99">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1" width="9.42578125" customWidth="1"/>
    <col min="32" max="32" width="13.5703125" bestFit="1" customWidth="1"/>
  </cols>
  <sheetData>
    <row r="1" spans="1:27" ht="23.25" customHeight="1">
      <c r="A1" s="73" t="s">
        <v>217</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69954.415869999997</v>
      </c>
      <c r="D6" s="8">
        <v>67573.214690000008</v>
      </c>
      <c r="E6" s="8">
        <v>67133.2931828117</v>
      </c>
      <c r="F6" s="8">
        <v>21645.121417991046</v>
      </c>
      <c r="G6" s="8">
        <v>26228.637572877422</v>
      </c>
      <c r="H6" s="8">
        <v>24389.213770117254</v>
      </c>
      <c r="I6" s="8">
        <v>25503.714870136675</v>
      </c>
      <c r="J6" s="8">
        <v>21743.367271274794</v>
      </c>
      <c r="K6" s="8">
        <v>18385.527937862382</v>
      </c>
      <c r="L6" s="8">
        <v>16624.61384500908</v>
      </c>
      <c r="M6" s="8">
        <v>15133.663076646511</v>
      </c>
      <c r="N6" s="8">
        <v>16108.706030714411</v>
      </c>
      <c r="O6" s="8">
        <v>11474.803198119782</v>
      </c>
      <c r="P6" s="8">
        <v>11735.352983967357</v>
      </c>
      <c r="Q6" s="8">
        <v>3741.7618106802902</v>
      </c>
      <c r="R6" s="8">
        <v>3360.1243748662705</v>
      </c>
      <c r="S6" s="8">
        <v>4.6546926900000005E-4</v>
      </c>
      <c r="T6" s="8">
        <v>4.0945472899999997E-4</v>
      </c>
      <c r="U6" s="8">
        <v>3.5415184399999997E-4</v>
      </c>
      <c r="V6" s="8">
        <v>2.7935820100000001E-4</v>
      </c>
      <c r="W6" s="8">
        <v>2.6963169699999997E-4</v>
      </c>
      <c r="X6" s="8">
        <v>2.12629322E-4</v>
      </c>
      <c r="Y6" s="8">
        <v>2.1630863099999999E-4</v>
      </c>
      <c r="Z6" s="8">
        <v>2.3546052999999997E-4</v>
      </c>
      <c r="AA6" s="8">
        <v>3.0734540000000002E-4</v>
      </c>
    </row>
    <row r="7" spans="1:27">
      <c r="A7" s="16" t="s">
        <v>16</v>
      </c>
      <c r="B7" s="16" t="s">
        <v>11</v>
      </c>
      <c r="C7" s="8">
        <v>26731.754200000003</v>
      </c>
      <c r="D7" s="8">
        <v>25506.220699999998</v>
      </c>
      <c r="E7" s="8">
        <v>17172.212100000001</v>
      </c>
      <c r="F7" s="8">
        <v>3241.4986523273501</v>
      </c>
      <c r="G7" s="8">
        <v>6.1713244620000005E-3</v>
      </c>
      <c r="H7" s="8">
        <v>2.76236193E-4</v>
      </c>
      <c r="I7" s="8">
        <v>2.53135918E-4</v>
      </c>
      <c r="J7" s="8">
        <v>2.9523665100000005E-4</v>
      </c>
      <c r="K7" s="8">
        <v>1.7197598099999998E-4</v>
      </c>
      <c r="L7" s="8">
        <v>5.4937038000000003E-5</v>
      </c>
      <c r="M7" s="8">
        <v>5.2820233000000003E-5</v>
      </c>
      <c r="N7" s="8">
        <v>5.3881744999999999E-5</v>
      </c>
      <c r="O7" s="8">
        <v>3.3616769000000002E-5</v>
      </c>
      <c r="P7" s="8">
        <v>2.5503132000000001E-5</v>
      </c>
      <c r="Q7" s="8">
        <v>3.8135537999999998E-5</v>
      </c>
      <c r="R7" s="8">
        <v>3.8639788999999999E-5</v>
      </c>
      <c r="S7" s="8">
        <v>3.7179506999999998E-5</v>
      </c>
      <c r="T7" s="8">
        <v>3.8665280999999999E-5</v>
      </c>
      <c r="U7" s="8">
        <v>3.6704293999999997E-5</v>
      </c>
      <c r="V7" s="8">
        <v>2.8413381999999999E-5</v>
      </c>
      <c r="W7" s="8">
        <v>3.0764125000000001E-5</v>
      </c>
      <c r="X7" s="8">
        <v>0</v>
      </c>
      <c r="Y7" s="8">
        <v>0</v>
      </c>
      <c r="Z7" s="8">
        <v>0</v>
      </c>
      <c r="AA7" s="8">
        <v>0</v>
      </c>
    </row>
    <row r="8" spans="1:27">
      <c r="A8" s="16" t="s">
        <v>16</v>
      </c>
      <c r="B8" s="16" t="s">
        <v>7</v>
      </c>
      <c r="C8" s="8">
        <v>4126.7326404999849</v>
      </c>
      <c r="D8" s="8">
        <v>4618.2621815575467</v>
      </c>
      <c r="E8" s="8">
        <v>7451.5319573242286</v>
      </c>
      <c r="F8" s="8">
        <v>8764.1727749609963</v>
      </c>
      <c r="G8" s="8">
        <v>8306.6823315662514</v>
      </c>
      <c r="H8" s="8">
        <v>7360.7463109766804</v>
      </c>
      <c r="I8" s="8">
        <v>9118.5193760391176</v>
      </c>
      <c r="J8" s="8">
        <v>10729.449751108654</v>
      </c>
      <c r="K8" s="8">
        <v>8317.4885750118465</v>
      </c>
      <c r="L8" s="8">
        <v>7479.8324649125943</v>
      </c>
      <c r="M8" s="8">
        <v>6745.0377635632676</v>
      </c>
      <c r="N8" s="8">
        <v>5806.6716704786904</v>
      </c>
      <c r="O8" s="8">
        <v>5775.7476005830422</v>
      </c>
      <c r="P8" s="8">
        <v>5251.964177742846</v>
      </c>
      <c r="Q8" s="8">
        <v>5479.5472685454788</v>
      </c>
      <c r="R8" s="8">
        <v>4999.6483559647941</v>
      </c>
      <c r="S8" s="8">
        <v>5553.5722291285911</v>
      </c>
      <c r="T8" s="8">
        <v>3690.6462379483928</v>
      </c>
      <c r="U8" s="8">
        <v>2897.8911034253961</v>
      </c>
      <c r="V8" s="8">
        <v>1833.5334567019402</v>
      </c>
      <c r="W8" s="8">
        <v>1041.645620570572</v>
      </c>
      <c r="X8" s="8">
        <v>942.324418574898</v>
      </c>
      <c r="Y8" s="8">
        <v>994.81108907219789</v>
      </c>
      <c r="Z8" s="8">
        <v>975.852640383883</v>
      </c>
      <c r="AA8" s="8">
        <v>4.3649562200000002E-4</v>
      </c>
    </row>
    <row r="9" spans="1:27">
      <c r="A9" s="16" t="s">
        <v>16</v>
      </c>
      <c r="B9" s="16" t="s">
        <v>12</v>
      </c>
      <c r="C9" s="8">
        <v>46.512700000000002</v>
      </c>
      <c r="D9" s="8">
        <v>38.650756999999999</v>
      </c>
      <c r="E9" s="8">
        <v>472.98950000000002</v>
      </c>
      <c r="F9" s="8">
        <v>259.21816999999999</v>
      </c>
      <c r="G9" s="8">
        <v>731.56946000000005</v>
      </c>
      <c r="H9" s="8">
        <v>511.59041999999999</v>
      </c>
      <c r="I9" s="8">
        <v>946.36879999999996</v>
      </c>
      <c r="J9" s="8">
        <v>1015.4352</v>
      </c>
      <c r="K9" s="8">
        <v>460.91953000000001</v>
      </c>
      <c r="L9" s="8">
        <v>330.19173999999998</v>
      </c>
      <c r="M9" s="8">
        <v>320.19936999999999</v>
      </c>
      <c r="N9" s="8">
        <v>317.12400000000002</v>
      </c>
      <c r="O9" s="8">
        <v>443.05383</v>
      </c>
      <c r="P9" s="8">
        <v>0</v>
      </c>
      <c r="Q9" s="8">
        <v>0</v>
      </c>
      <c r="R9" s="8">
        <v>0</v>
      </c>
      <c r="S9" s="8">
        <v>0</v>
      </c>
      <c r="T9" s="8">
        <v>0</v>
      </c>
      <c r="U9" s="8">
        <v>0</v>
      </c>
      <c r="V9" s="8">
        <v>0</v>
      </c>
      <c r="W9" s="8">
        <v>0</v>
      </c>
      <c r="X9" s="8">
        <v>0</v>
      </c>
      <c r="Y9" s="8">
        <v>0</v>
      </c>
      <c r="Z9" s="8">
        <v>0</v>
      </c>
      <c r="AA9" s="8">
        <v>0</v>
      </c>
    </row>
    <row r="10" spans="1:27">
      <c r="A10" s="16" t="s">
        <v>16</v>
      </c>
      <c r="B10" s="16" t="s">
        <v>4</v>
      </c>
      <c r="C10" s="8">
        <v>328.33624674973601</v>
      </c>
      <c r="D10" s="8">
        <v>281.96367765651524</v>
      </c>
      <c r="E10" s="8">
        <v>2315.6778033636551</v>
      </c>
      <c r="F10" s="8">
        <v>7150.3380087371834</v>
      </c>
      <c r="G10" s="8">
        <v>3791.2880401592952</v>
      </c>
      <c r="H10" s="8">
        <v>3396.5167891428364</v>
      </c>
      <c r="I10" s="8">
        <v>4879.4886465620139</v>
      </c>
      <c r="J10" s="8">
        <v>5865.3626286823928</v>
      </c>
      <c r="K10" s="8">
        <v>5104.817293551735</v>
      </c>
      <c r="L10" s="8">
        <v>4150.1805056245421</v>
      </c>
      <c r="M10" s="8">
        <v>3900.3003123165472</v>
      </c>
      <c r="N10" s="8">
        <v>5477.3013124084373</v>
      </c>
      <c r="O10" s="8">
        <v>8116.4641485292996</v>
      </c>
      <c r="P10" s="8">
        <v>8661.9712549207416</v>
      </c>
      <c r="Q10" s="8">
        <v>11297.28287978665</v>
      </c>
      <c r="R10" s="8">
        <v>9606.0064772467867</v>
      </c>
      <c r="S10" s="8">
        <v>8435.8204252153209</v>
      </c>
      <c r="T10" s="8">
        <v>12149.829262451975</v>
      </c>
      <c r="U10" s="8">
        <v>8767.101041641472</v>
      </c>
      <c r="V10" s="8">
        <v>10524.446102882948</v>
      </c>
      <c r="W10" s="8">
        <v>11917.399965220618</v>
      </c>
      <c r="X10" s="8">
        <v>11608.075849673502</v>
      </c>
      <c r="Y10" s="8">
        <v>13175.138338486642</v>
      </c>
      <c r="Z10" s="8">
        <v>13959.631997237855</v>
      </c>
      <c r="AA10" s="8">
        <v>16776.836276394642</v>
      </c>
    </row>
    <row r="11" spans="1:27">
      <c r="A11" s="16" t="s">
        <v>16</v>
      </c>
      <c r="B11" s="16" t="s">
        <v>2</v>
      </c>
      <c r="C11" s="8">
        <v>15726.818081999998</v>
      </c>
      <c r="D11" s="8">
        <v>13917.468509999999</v>
      </c>
      <c r="E11" s="8">
        <v>17713.139159999999</v>
      </c>
      <c r="F11" s="8">
        <v>17239.794873999999</v>
      </c>
      <c r="G11" s="8">
        <v>16090.259961</v>
      </c>
      <c r="H11" s="8">
        <v>16027.54098</v>
      </c>
      <c r="I11" s="8">
        <v>15072.744857000002</v>
      </c>
      <c r="J11" s="8">
        <v>17237.785989999997</v>
      </c>
      <c r="K11" s="8">
        <v>17296.491900000001</v>
      </c>
      <c r="L11" s="8">
        <v>16481.162608999999</v>
      </c>
      <c r="M11" s="8">
        <v>14459.710035000002</v>
      </c>
      <c r="N11" s="8">
        <v>17601.853816000003</v>
      </c>
      <c r="O11" s="8">
        <v>15282.70758</v>
      </c>
      <c r="P11" s="8">
        <v>14110.557825</v>
      </c>
      <c r="Q11" s="8">
        <v>13527.235225</v>
      </c>
      <c r="R11" s="8">
        <v>13118.119920000001</v>
      </c>
      <c r="S11" s="8">
        <v>14111.363776193382</v>
      </c>
      <c r="T11" s="8">
        <v>14272.943876151267</v>
      </c>
      <c r="U11" s="8">
        <v>13469.131513140563</v>
      </c>
      <c r="V11" s="8">
        <v>12280.110459130419</v>
      </c>
      <c r="W11" s="8">
        <v>16106.550366127209</v>
      </c>
      <c r="X11" s="8">
        <v>13634.761730121163</v>
      </c>
      <c r="Y11" s="8">
        <v>13060.106920300002</v>
      </c>
      <c r="Z11" s="8">
        <v>12830.738390134866</v>
      </c>
      <c r="AA11" s="8">
        <v>13289.618030289821</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43707.687845060507</v>
      </c>
      <c r="D13" s="8">
        <v>48793.996461816801</v>
      </c>
      <c r="E13" s="8">
        <v>53230.155388640938</v>
      </c>
      <c r="F13" s="8">
        <v>90529.321812068054</v>
      </c>
      <c r="G13" s="8">
        <v>92232.629380685728</v>
      </c>
      <c r="H13" s="8">
        <v>97019.925058225432</v>
      </c>
      <c r="I13" s="8">
        <v>94893.468527060584</v>
      </c>
      <c r="J13" s="8">
        <v>96009.810385077144</v>
      </c>
      <c r="K13" s="8">
        <v>104808.34111958178</v>
      </c>
      <c r="L13" s="8">
        <v>110959.00199562285</v>
      </c>
      <c r="M13" s="8">
        <v>121622.51087314155</v>
      </c>
      <c r="N13" s="8">
        <v>129482.34245490479</v>
      </c>
      <c r="O13" s="8">
        <v>129550.67648145855</v>
      </c>
      <c r="P13" s="8">
        <v>130066.95870002787</v>
      </c>
      <c r="Q13" s="8">
        <v>130742.53210194955</v>
      </c>
      <c r="R13" s="8">
        <v>127334.23588742703</v>
      </c>
      <c r="S13" s="8">
        <v>128573.87215841233</v>
      </c>
      <c r="T13" s="8">
        <v>124244.1591809396</v>
      </c>
      <c r="U13" s="8">
        <v>127621.25739420111</v>
      </c>
      <c r="V13" s="8">
        <v>127449.55381870054</v>
      </c>
      <c r="W13" s="8">
        <v>130482.5712309519</v>
      </c>
      <c r="X13" s="8">
        <v>127983.52277406921</v>
      </c>
      <c r="Y13" s="8">
        <v>123975.4342272228</v>
      </c>
      <c r="Z13" s="8">
        <v>125005.30492298531</v>
      </c>
      <c r="AA13" s="8">
        <v>122162.05090992713</v>
      </c>
    </row>
    <row r="14" spans="1:27">
      <c r="A14" s="16" t="s">
        <v>16</v>
      </c>
      <c r="B14" s="16" t="s">
        <v>8</v>
      </c>
      <c r="C14" s="8">
        <v>23756.584660173619</v>
      </c>
      <c r="D14" s="8">
        <v>25535.983128175241</v>
      </c>
      <c r="E14" s="8">
        <v>24242.853346031527</v>
      </c>
      <c r="F14" s="8">
        <v>41711.2778759223</v>
      </c>
      <c r="G14" s="8">
        <v>46304.894161541109</v>
      </c>
      <c r="H14" s="8">
        <v>46630.245374190185</v>
      </c>
      <c r="I14" s="8">
        <v>46386.568810291836</v>
      </c>
      <c r="J14" s="8">
        <v>46242.508156510601</v>
      </c>
      <c r="K14" s="8">
        <v>50911.232587329723</v>
      </c>
      <c r="L14" s="8">
        <v>52749.441070092878</v>
      </c>
      <c r="M14" s="8">
        <v>51885.080563815209</v>
      </c>
      <c r="N14" s="8">
        <v>46575.681891171735</v>
      </c>
      <c r="O14" s="8">
        <v>49182.7596461012</v>
      </c>
      <c r="P14" s="8">
        <v>49574.817940486508</v>
      </c>
      <c r="Q14" s="8">
        <v>56469.355407460243</v>
      </c>
      <c r="R14" s="8">
        <v>66665.989308938762</v>
      </c>
      <c r="S14" s="8">
        <v>73101.537191639494</v>
      </c>
      <c r="T14" s="8">
        <v>83262.613743690832</v>
      </c>
      <c r="U14" s="8">
        <v>85837.370961882727</v>
      </c>
      <c r="V14" s="8">
        <v>89140.549970366003</v>
      </c>
      <c r="W14" s="8">
        <v>86877.798395685546</v>
      </c>
      <c r="X14" s="8">
        <v>87921.292536342546</v>
      </c>
      <c r="Y14" s="8">
        <v>86847.147520913975</v>
      </c>
      <c r="Z14" s="8">
        <v>84309.3794926259</v>
      </c>
      <c r="AA14" s="8">
        <v>88187.254365315632</v>
      </c>
    </row>
    <row r="15" spans="1:27">
      <c r="A15" s="16" t="s">
        <v>16</v>
      </c>
      <c r="B15" s="16" t="s">
        <v>83</v>
      </c>
      <c r="C15" s="8">
        <v>2058.3197849317198</v>
      </c>
      <c r="D15" s="8">
        <v>3224.5303753964063</v>
      </c>
      <c r="E15" s="8">
        <v>4577.8952387035679</v>
      </c>
      <c r="F15" s="8">
        <v>13348.088480935261</v>
      </c>
      <c r="G15" s="8">
        <v>14149.890335452672</v>
      </c>
      <c r="H15" s="8">
        <v>13855.077259943964</v>
      </c>
      <c r="I15" s="8">
        <v>14332.643895580608</v>
      </c>
      <c r="J15" s="8">
        <v>14093.127419567523</v>
      </c>
      <c r="K15" s="8">
        <v>16279.935013323038</v>
      </c>
      <c r="L15" s="8">
        <v>17134.097221618955</v>
      </c>
      <c r="M15" s="8">
        <v>16733.920875043132</v>
      </c>
      <c r="N15" s="8">
        <v>17232.308688138357</v>
      </c>
      <c r="O15" s="8">
        <v>17322.157054024025</v>
      </c>
      <c r="P15" s="8">
        <v>18846.1589633484</v>
      </c>
      <c r="Q15" s="8">
        <v>18251.948453391899</v>
      </c>
      <c r="R15" s="8">
        <v>27841.148710875816</v>
      </c>
      <c r="S15" s="8">
        <v>27841.843497489561</v>
      </c>
      <c r="T15" s="8">
        <v>28255.456316111948</v>
      </c>
      <c r="U15" s="8">
        <v>29561.736599930198</v>
      </c>
      <c r="V15" s="8">
        <v>30830.251306505466</v>
      </c>
      <c r="W15" s="8">
        <v>30755.772562235841</v>
      </c>
      <c r="X15" s="8">
        <v>30141.957037662753</v>
      </c>
      <c r="Y15" s="8">
        <v>31314.206540922034</v>
      </c>
      <c r="Z15" s="8">
        <v>24720.530573327167</v>
      </c>
      <c r="AA15" s="8">
        <v>27232.91204168331</v>
      </c>
    </row>
    <row r="16" spans="1:27">
      <c r="A16" s="16" t="s">
        <v>16</v>
      </c>
      <c r="B16" s="16" t="s">
        <v>191</v>
      </c>
      <c r="C16" s="8">
        <v>1101.1504577470268</v>
      </c>
      <c r="D16" s="8">
        <v>1091.1575481626219</v>
      </c>
      <c r="E16" s="8">
        <v>989.84408497185188</v>
      </c>
      <c r="F16" s="8">
        <v>3038.3119253131331</v>
      </c>
      <c r="G16" s="8">
        <v>9200.3764633900373</v>
      </c>
      <c r="H16" s="8">
        <v>9463.4243148243004</v>
      </c>
      <c r="I16" s="8">
        <v>9404.1169685358218</v>
      </c>
      <c r="J16" s="8">
        <v>9617.9962798222896</v>
      </c>
      <c r="K16" s="8">
        <v>10061.905711205642</v>
      </c>
      <c r="L16" s="8">
        <v>10993.10925838022</v>
      </c>
      <c r="M16" s="8">
        <v>10765.120840195099</v>
      </c>
      <c r="N16" s="8">
        <v>9797.3501203460983</v>
      </c>
      <c r="O16" s="8">
        <v>9200.3968465148282</v>
      </c>
      <c r="P16" s="8">
        <v>9364.3656966732524</v>
      </c>
      <c r="Q16" s="8">
        <v>9020.3147227475602</v>
      </c>
      <c r="R16" s="8">
        <v>8302.2439002046885</v>
      </c>
      <c r="S16" s="8">
        <v>8683.2891958722794</v>
      </c>
      <c r="T16" s="8">
        <v>8423.1658368600292</v>
      </c>
      <c r="U16" s="8">
        <v>8265.5394214389635</v>
      </c>
      <c r="V16" s="8">
        <v>8330.085558543522</v>
      </c>
      <c r="W16" s="8">
        <v>8338.0012595069766</v>
      </c>
      <c r="X16" s="8">
        <v>6988.3879857016564</v>
      </c>
      <c r="Y16" s="8">
        <v>5971.4127651360022</v>
      </c>
      <c r="Z16" s="8">
        <v>7162.71705086776</v>
      </c>
      <c r="AA16" s="8">
        <v>8915.4579197253624</v>
      </c>
    </row>
    <row r="17" spans="1:27">
      <c r="A17" s="16" t="s">
        <v>16</v>
      </c>
      <c r="B17" s="16" t="s">
        <v>15</v>
      </c>
      <c r="C17" s="8">
        <v>324.34400529999999</v>
      </c>
      <c r="D17" s="8">
        <v>439.34630020000003</v>
      </c>
      <c r="E17" s="8">
        <v>564.44364000000007</v>
      </c>
      <c r="F17" s="8">
        <v>717.45566670000005</v>
      </c>
      <c r="G17" s="8">
        <v>1012.3278693000001</v>
      </c>
      <c r="H17" s="8">
        <v>1331.0887606000001</v>
      </c>
      <c r="I17" s="8">
        <v>1759.5902000000001</v>
      </c>
      <c r="J17" s="8">
        <v>2216.1400959999996</v>
      </c>
      <c r="K17" s="8">
        <v>2585.8625730000003</v>
      </c>
      <c r="L17" s="8">
        <v>3284.3051219999998</v>
      </c>
      <c r="M17" s="8">
        <v>3938.1726659999995</v>
      </c>
      <c r="N17" s="8">
        <v>4534.4945640000005</v>
      </c>
      <c r="O17" s="8">
        <v>5395.6789760000001</v>
      </c>
      <c r="P17" s="8">
        <v>6340.4485910000003</v>
      </c>
      <c r="Q17" s="8">
        <v>7000.2194799999997</v>
      </c>
      <c r="R17" s="8">
        <v>8342.548182999999</v>
      </c>
      <c r="S17" s="8">
        <v>9439.0921769999986</v>
      </c>
      <c r="T17" s="8">
        <v>10579.236688999999</v>
      </c>
      <c r="U17" s="8">
        <v>11970.634169999999</v>
      </c>
      <c r="V17" s="8">
        <v>13538.39359</v>
      </c>
      <c r="W17" s="8">
        <v>14667.591100000001</v>
      </c>
      <c r="X17" s="8">
        <v>16257.652429999998</v>
      </c>
      <c r="Y17" s="8">
        <v>17756.791430000001</v>
      </c>
      <c r="Z17" s="8">
        <v>19083.854066000004</v>
      </c>
      <c r="AA17" s="8">
        <v>20772.527490000004</v>
      </c>
    </row>
    <row r="18" spans="1:27">
      <c r="A18" s="16" t="s">
        <v>16</v>
      </c>
      <c r="B18" s="16" t="s">
        <v>6</v>
      </c>
      <c r="C18" s="8">
        <v>0.12800943415696769</v>
      </c>
      <c r="D18" s="8">
        <v>0.42267549550763067</v>
      </c>
      <c r="E18" s="8">
        <v>1.6343892666587396</v>
      </c>
      <c r="F18" s="8">
        <v>725.62003969055513</v>
      </c>
      <c r="G18" s="8">
        <v>0.7790146000480509</v>
      </c>
      <c r="H18" s="8">
        <v>3.8015721702764495E-2</v>
      </c>
      <c r="I18" s="8">
        <v>10.59022424736683</v>
      </c>
      <c r="J18" s="8">
        <v>7.4262719079313433</v>
      </c>
      <c r="K18" s="8">
        <v>12.289858032961394</v>
      </c>
      <c r="L18" s="8">
        <v>16.65184372553027</v>
      </c>
      <c r="M18" s="8">
        <v>15.046307508795056</v>
      </c>
      <c r="N18" s="8">
        <v>61.687695091644578</v>
      </c>
      <c r="O18" s="8">
        <v>33.751005839028302</v>
      </c>
      <c r="P18" s="8">
        <v>117.64701637984254</v>
      </c>
      <c r="Q18" s="8">
        <v>119.07222853490705</v>
      </c>
      <c r="R18" s="8">
        <v>107.63077147076828</v>
      </c>
      <c r="S18" s="8">
        <v>87.49781644452861</v>
      </c>
      <c r="T18" s="8">
        <v>190.60611680757353</v>
      </c>
      <c r="U18" s="8">
        <v>172.8746479518789</v>
      </c>
      <c r="V18" s="8">
        <v>222.08330332492289</v>
      </c>
      <c r="W18" s="8">
        <v>302.16628786065098</v>
      </c>
      <c r="X18" s="8">
        <v>306.5907558066134</v>
      </c>
      <c r="Y18" s="8">
        <v>378.47134055344986</v>
      </c>
      <c r="Z18" s="8">
        <v>444.1737184450933</v>
      </c>
      <c r="AA18" s="8">
        <v>107.01203377042911</v>
      </c>
    </row>
    <row r="19" spans="1:27">
      <c r="A19" s="80" t="s">
        <v>82</v>
      </c>
      <c r="B19" s="80"/>
      <c r="C19" s="68">
        <v>187862.78450189673</v>
      </c>
      <c r="D19" s="68">
        <v>191021.21700546064</v>
      </c>
      <c r="E19" s="68">
        <v>195865.66979111414</v>
      </c>
      <c r="F19" s="68">
        <v>208370.21969864587</v>
      </c>
      <c r="G19" s="68">
        <v>218049.34076189704</v>
      </c>
      <c r="H19" s="68">
        <v>219985.40732997857</v>
      </c>
      <c r="I19" s="68">
        <v>222307.81542858991</v>
      </c>
      <c r="J19" s="68">
        <v>224778.40974518796</v>
      </c>
      <c r="K19" s="68">
        <v>234224.81227087506</v>
      </c>
      <c r="L19" s="68">
        <v>240202.58773092367</v>
      </c>
      <c r="M19" s="68">
        <v>245518.76273605035</v>
      </c>
      <c r="N19" s="68">
        <v>252995.5222971359</v>
      </c>
      <c r="O19" s="68">
        <v>251778.19640078655</v>
      </c>
      <c r="P19" s="68">
        <v>254070.24317504995</v>
      </c>
      <c r="Q19" s="68">
        <v>255649.26961623214</v>
      </c>
      <c r="R19" s="68">
        <v>269677.69592863467</v>
      </c>
      <c r="S19" s="68">
        <v>275827.88897004427</v>
      </c>
      <c r="T19" s="68">
        <v>285068.65770808159</v>
      </c>
      <c r="U19" s="68">
        <v>288563.53724446835</v>
      </c>
      <c r="V19" s="68">
        <v>294149.00787392736</v>
      </c>
      <c r="W19" s="68">
        <v>300489.49708855513</v>
      </c>
      <c r="X19" s="68">
        <v>295784.5657305817</v>
      </c>
      <c r="Y19" s="68">
        <v>293473.52038891567</v>
      </c>
      <c r="Z19" s="68">
        <v>288492.18308746838</v>
      </c>
      <c r="AA19" s="68">
        <v>297443.66981094738</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c r="A22" s="16" t="s">
        <v>22</v>
      </c>
      <c r="B22" s="16" t="s">
        <v>1</v>
      </c>
      <c r="C22" s="8">
        <v>31403.328600000001</v>
      </c>
      <c r="D22" s="8">
        <v>28168.27289</v>
      </c>
      <c r="E22" s="8">
        <v>26642.392540000001</v>
      </c>
      <c r="F22" s="8">
        <v>9253.3676147349852</v>
      </c>
      <c r="G22" s="8">
        <v>11752.258593817376</v>
      </c>
      <c r="H22" s="8">
        <v>10614.22942631614</v>
      </c>
      <c r="I22" s="8">
        <v>11434.078126998174</v>
      </c>
      <c r="J22" s="8">
        <v>8257.1851000000006</v>
      </c>
      <c r="K22" s="8">
        <v>7175.3644999999997</v>
      </c>
      <c r="L22" s="8">
        <v>5099.1306999999997</v>
      </c>
      <c r="M22" s="8">
        <v>4209.0733</v>
      </c>
      <c r="N22" s="8">
        <v>4560.5509000000002</v>
      </c>
      <c r="O22" s="8">
        <v>1411.6320805026</v>
      </c>
      <c r="P22" s="8">
        <v>1419.7274790941001</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1042.256507713495</v>
      </c>
      <c r="D24" s="8">
        <v>1031.6003087585871</v>
      </c>
      <c r="E24" s="8">
        <v>1544.7839111560359</v>
      </c>
      <c r="F24" s="8">
        <v>1720.7252109088206</v>
      </c>
      <c r="G24" s="8">
        <v>1676.2456215706529</v>
      </c>
      <c r="H24" s="8">
        <v>1431.87432154362</v>
      </c>
      <c r="I24" s="8">
        <v>2060.6070350073278</v>
      </c>
      <c r="J24" s="8">
        <v>2071.718035954596</v>
      </c>
      <c r="K24" s="8">
        <v>1773.1299336137959</v>
      </c>
      <c r="L24" s="8">
        <v>1562.86323346257</v>
      </c>
      <c r="M24" s="8">
        <v>1367.09703285872</v>
      </c>
      <c r="N24" s="8">
        <v>1401.6171429994199</v>
      </c>
      <c r="O24" s="8">
        <v>1276.8780437159098</v>
      </c>
      <c r="P24" s="8">
        <v>1508.8835429721219</v>
      </c>
      <c r="Q24" s="8">
        <v>1489.2269433258869</v>
      </c>
      <c r="R24" s="8">
        <v>1386.7269424238598</v>
      </c>
      <c r="S24" s="8">
        <v>1613.248743318956</v>
      </c>
      <c r="T24" s="8">
        <v>4.2637927000000001E-5</v>
      </c>
      <c r="U24" s="8">
        <v>4.1185249999999997E-5</v>
      </c>
      <c r="V24" s="8">
        <v>4.2253670000000003E-5</v>
      </c>
      <c r="W24" s="8">
        <v>4.7099657000000001E-5</v>
      </c>
      <c r="X24" s="8">
        <v>4.7326346E-5</v>
      </c>
      <c r="Y24" s="8">
        <v>4.7132175999999997E-5</v>
      </c>
      <c r="Z24" s="8">
        <v>4.7504699999999999E-5</v>
      </c>
      <c r="AA24" s="8">
        <v>1.01107165E-4</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30.355864626994901</v>
      </c>
      <c r="D26" s="8">
        <v>85.45303167080219</v>
      </c>
      <c r="E26" s="8">
        <v>599.50693060717526</v>
      </c>
      <c r="F26" s="8">
        <v>3546.3102131954588</v>
      </c>
      <c r="G26" s="8">
        <v>1950.3283836352398</v>
      </c>
      <c r="H26" s="8">
        <v>1893.3325941764219</v>
      </c>
      <c r="I26" s="8">
        <v>2131.9424750128996</v>
      </c>
      <c r="J26" s="8">
        <v>3515.5354975269024</v>
      </c>
      <c r="K26" s="8">
        <v>2570.774327875517</v>
      </c>
      <c r="L26" s="8">
        <v>2047.5558514998165</v>
      </c>
      <c r="M26" s="8">
        <v>1665.2589719736693</v>
      </c>
      <c r="N26" s="8">
        <v>2115.5821175616597</v>
      </c>
      <c r="O26" s="8">
        <v>4373.9543667042262</v>
      </c>
      <c r="P26" s="8">
        <v>3841.4470637890336</v>
      </c>
      <c r="Q26" s="8">
        <v>5810.5611469143705</v>
      </c>
      <c r="R26" s="8">
        <v>3631.7032944416619</v>
      </c>
      <c r="S26" s="8">
        <v>3535.7448106785955</v>
      </c>
      <c r="T26" s="8">
        <v>6102.1451159727994</v>
      </c>
      <c r="U26" s="8">
        <v>4764.0572705672239</v>
      </c>
      <c r="V26" s="8">
        <v>5368.59865425723</v>
      </c>
      <c r="W26" s="8">
        <v>6386.5466759069823</v>
      </c>
      <c r="X26" s="8">
        <v>7556.2950966840217</v>
      </c>
      <c r="Y26" s="8">
        <v>7563.8068297049304</v>
      </c>
      <c r="Z26" s="8">
        <v>9028.033832373374</v>
      </c>
      <c r="AA26" s="8">
        <v>9515.3373400976561</v>
      </c>
    </row>
    <row r="27" spans="1:27">
      <c r="A27" s="16" t="s">
        <v>22</v>
      </c>
      <c r="B27" s="16" t="s">
        <v>2</v>
      </c>
      <c r="C27" s="8">
        <v>3424.41581</v>
      </c>
      <c r="D27" s="8">
        <v>2836.11735</v>
      </c>
      <c r="E27" s="8">
        <v>4347.9629700000005</v>
      </c>
      <c r="F27" s="8">
        <v>3484.3825499999998</v>
      </c>
      <c r="G27" s="8">
        <v>2965.8064100000001</v>
      </c>
      <c r="H27" s="8">
        <v>3003.9056499999997</v>
      </c>
      <c r="I27" s="8">
        <v>2818.8437000000004</v>
      </c>
      <c r="J27" s="8">
        <v>3382.3363159999999</v>
      </c>
      <c r="K27" s="8">
        <v>3443.48972</v>
      </c>
      <c r="L27" s="8">
        <v>3399.3834740000002</v>
      </c>
      <c r="M27" s="8">
        <v>2853.5816649999997</v>
      </c>
      <c r="N27" s="8">
        <v>4023.5594099999998</v>
      </c>
      <c r="O27" s="8">
        <v>3279.96299</v>
      </c>
      <c r="P27" s="8">
        <v>2956.4501300000002</v>
      </c>
      <c r="Q27" s="8">
        <v>2844.1840099999999</v>
      </c>
      <c r="R27" s="8">
        <v>2601.9224459999996</v>
      </c>
      <c r="S27" s="8">
        <v>3078.5635160000002</v>
      </c>
      <c r="T27" s="8">
        <v>3229.9519299999997</v>
      </c>
      <c r="U27" s="8">
        <v>3077.8850590000002</v>
      </c>
      <c r="V27" s="8">
        <v>2501.959284</v>
      </c>
      <c r="W27" s="8">
        <v>3870.2500099999997</v>
      </c>
      <c r="X27" s="8">
        <v>2965.4330299999997</v>
      </c>
      <c r="Y27" s="8">
        <v>2567.9094800000003</v>
      </c>
      <c r="Z27" s="8">
        <v>2635.7912839999999</v>
      </c>
      <c r="AA27" s="8">
        <v>2736.4710640000003</v>
      </c>
    </row>
    <row r="28" spans="1:27">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11169.405780877392</v>
      </c>
      <c r="D29" s="8">
        <v>13598.02480107516</v>
      </c>
      <c r="E29" s="8">
        <v>17304.391659884961</v>
      </c>
      <c r="F29" s="8">
        <v>22149.401991480205</v>
      </c>
      <c r="G29" s="8">
        <v>23691.706374037018</v>
      </c>
      <c r="H29" s="8">
        <v>24389.739268821817</v>
      </c>
      <c r="I29" s="8">
        <v>24394.405289783426</v>
      </c>
      <c r="J29" s="8">
        <v>24336.141165334135</v>
      </c>
      <c r="K29" s="8">
        <v>24430.801280858137</v>
      </c>
      <c r="L29" s="8">
        <v>25959.308188218773</v>
      </c>
      <c r="M29" s="8">
        <v>33868.088475331802</v>
      </c>
      <c r="N29" s="8">
        <v>39061.714728431347</v>
      </c>
      <c r="O29" s="8">
        <v>35215.026436699591</v>
      </c>
      <c r="P29" s="8">
        <v>36335.548237327042</v>
      </c>
      <c r="Q29" s="8">
        <v>34888.505066961465</v>
      </c>
      <c r="R29" s="8">
        <v>35582.887199384488</v>
      </c>
      <c r="S29" s="8">
        <v>34539.967496169993</v>
      </c>
      <c r="T29" s="8">
        <v>31908.699665982491</v>
      </c>
      <c r="U29" s="8">
        <v>33596.610291878656</v>
      </c>
      <c r="V29" s="8">
        <v>33979.263132937347</v>
      </c>
      <c r="W29" s="8">
        <v>34482.767994547401</v>
      </c>
      <c r="X29" s="8">
        <v>30652.998198371206</v>
      </c>
      <c r="Y29" s="8">
        <v>30485.17101408204</v>
      </c>
      <c r="Z29" s="8">
        <v>28718.725599976722</v>
      </c>
      <c r="AA29" s="8">
        <v>30247.772524027761</v>
      </c>
    </row>
    <row r="30" spans="1:27">
      <c r="A30" s="16" t="s">
        <v>22</v>
      </c>
      <c r="B30" s="16" t="s">
        <v>8</v>
      </c>
      <c r="C30" s="8">
        <v>13082.633736307984</v>
      </c>
      <c r="D30" s="8">
        <v>14585.766287258793</v>
      </c>
      <c r="E30" s="8">
        <v>13391.033981086515</v>
      </c>
      <c r="F30" s="8">
        <v>16958.030027439079</v>
      </c>
      <c r="G30" s="8">
        <v>18480.619721330258</v>
      </c>
      <c r="H30" s="8">
        <v>18135.03791731731</v>
      </c>
      <c r="I30" s="8">
        <v>18377.025787685259</v>
      </c>
      <c r="J30" s="8">
        <v>17986.32873578482</v>
      </c>
      <c r="K30" s="8">
        <v>17531.524820281291</v>
      </c>
      <c r="L30" s="8">
        <v>18706.698299623029</v>
      </c>
      <c r="M30" s="8">
        <v>17910.378975532825</v>
      </c>
      <c r="N30" s="8">
        <v>15415.287003471713</v>
      </c>
      <c r="O30" s="8">
        <v>16010.128105460215</v>
      </c>
      <c r="P30" s="8">
        <v>16411.99145906289</v>
      </c>
      <c r="Q30" s="8">
        <v>16654.97773558064</v>
      </c>
      <c r="R30" s="8">
        <v>20482.299266350765</v>
      </c>
      <c r="S30" s="8">
        <v>23038.424266941285</v>
      </c>
      <c r="T30" s="8">
        <v>27450.354556828494</v>
      </c>
      <c r="U30" s="8">
        <v>28955.137553480326</v>
      </c>
      <c r="V30" s="8">
        <v>29462.871386374478</v>
      </c>
      <c r="W30" s="8">
        <v>29373.551283063411</v>
      </c>
      <c r="X30" s="8">
        <v>28801.82958123288</v>
      </c>
      <c r="Y30" s="8">
        <v>28917.863537602818</v>
      </c>
      <c r="Z30" s="8">
        <v>26486.163738618205</v>
      </c>
      <c r="AA30" s="8">
        <v>28129.763238157586</v>
      </c>
    </row>
    <row r="31" spans="1:27">
      <c r="A31" s="16" t="s">
        <v>22</v>
      </c>
      <c r="B31" s="16" t="s">
        <v>83</v>
      </c>
      <c r="C31" s="8">
        <v>307.03740644102703</v>
      </c>
      <c r="D31" s="8">
        <v>1346.698718612859</v>
      </c>
      <c r="E31" s="8">
        <v>1334.9828945976601</v>
      </c>
      <c r="F31" s="8">
        <v>4386.0110883438474</v>
      </c>
      <c r="G31" s="8">
        <v>4729.7493021092105</v>
      </c>
      <c r="H31" s="8">
        <v>4582.5968316526496</v>
      </c>
      <c r="I31" s="8">
        <v>4783.2645879548672</v>
      </c>
      <c r="J31" s="8">
        <v>4611.6942333761308</v>
      </c>
      <c r="K31" s="8">
        <v>4582.1044392432377</v>
      </c>
      <c r="L31" s="8">
        <v>4924.4624542849506</v>
      </c>
      <c r="M31" s="8">
        <v>4743.2326719298162</v>
      </c>
      <c r="N31" s="8">
        <v>4289.0179688050548</v>
      </c>
      <c r="O31" s="8">
        <v>4316.9281458498399</v>
      </c>
      <c r="P31" s="8">
        <v>4325.1045433824302</v>
      </c>
      <c r="Q31" s="8">
        <v>4228.8904977333696</v>
      </c>
      <c r="R31" s="8">
        <v>6727.8698443687608</v>
      </c>
      <c r="S31" s="8">
        <v>6435.4223066033801</v>
      </c>
      <c r="T31" s="8">
        <v>6457.5792644284102</v>
      </c>
      <c r="U31" s="8">
        <v>6742.1271905294197</v>
      </c>
      <c r="V31" s="8">
        <v>6858.9337437654194</v>
      </c>
      <c r="W31" s="8">
        <v>6516.9120605209901</v>
      </c>
      <c r="X31" s="8">
        <v>5544.78027619563</v>
      </c>
      <c r="Y31" s="8">
        <v>5712.0400365581299</v>
      </c>
      <c r="Z31" s="8">
        <v>3006.5898557452697</v>
      </c>
      <c r="AA31" s="8">
        <v>3513.6624023458799</v>
      </c>
    </row>
    <row r="32" spans="1:27">
      <c r="A32" s="16" t="s">
        <v>22</v>
      </c>
      <c r="B32" s="16" t="s">
        <v>191</v>
      </c>
      <c r="C32" s="8">
        <v>410.01625000000001</v>
      </c>
      <c r="D32" s="8">
        <v>405.16323999999997</v>
      </c>
      <c r="E32" s="8">
        <v>411.46616874398239</v>
      </c>
      <c r="F32" s="8">
        <v>2421.6182794264928</v>
      </c>
      <c r="G32" s="8">
        <v>4231.3315052582293</v>
      </c>
      <c r="H32" s="8">
        <v>4477.1256036596715</v>
      </c>
      <c r="I32" s="8">
        <v>4366.7360162769637</v>
      </c>
      <c r="J32" s="8">
        <v>4439.0711341193155</v>
      </c>
      <c r="K32" s="8">
        <v>4531.5346324702841</v>
      </c>
      <c r="L32" s="8">
        <v>5204.7813345099785</v>
      </c>
      <c r="M32" s="8">
        <v>5084.4260164883817</v>
      </c>
      <c r="N32" s="8">
        <v>4918.650135330492</v>
      </c>
      <c r="O32" s="8">
        <v>4019.1383148004716</v>
      </c>
      <c r="P32" s="8">
        <v>4291.7726996284728</v>
      </c>
      <c r="Q32" s="8">
        <v>3622.4690181064993</v>
      </c>
      <c r="R32" s="8">
        <v>3500.8389573263539</v>
      </c>
      <c r="S32" s="8">
        <v>3702.3559801134102</v>
      </c>
      <c r="T32" s="8">
        <v>3318.8921139079412</v>
      </c>
      <c r="U32" s="8">
        <v>3345.241180319691</v>
      </c>
      <c r="V32" s="8">
        <v>3349.9886310573361</v>
      </c>
      <c r="W32" s="8">
        <v>4052.5980171743749</v>
      </c>
      <c r="X32" s="8">
        <v>2713.4956683697355</v>
      </c>
      <c r="Y32" s="8">
        <v>2564.83694923027</v>
      </c>
      <c r="Z32" s="8">
        <v>3186.304660797889</v>
      </c>
      <c r="AA32" s="8">
        <v>3876.1806414933494</v>
      </c>
    </row>
    <row r="33" spans="1:27">
      <c r="A33" s="16" t="s">
        <v>22</v>
      </c>
      <c r="B33" s="16" t="s">
        <v>15</v>
      </c>
      <c r="C33" s="8">
        <v>123.85406</v>
      </c>
      <c r="D33" s="8">
        <v>167.98965000000001</v>
      </c>
      <c r="E33" s="8">
        <v>226.1284</v>
      </c>
      <c r="F33" s="8">
        <v>283.55112000000003</v>
      </c>
      <c r="G33" s="8">
        <v>385.06996500000002</v>
      </c>
      <c r="H33" s="8">
        <v>500.11211000000003</v>
      </c>
      <c r="I33" s="8">
        <v>649.98864000000003</v>
      </c>
      <c r="J33" s="8">
        <v>803.06043999999997</v>
      </c>
      <c r="K33" s="8">
        <v>968.24198000000001</v>
      </c>
      <c r="L33" s="8">
        <v>1215.7319299999999</v>
      </c>
      <c r="M33" s="8">
        <v>1452.53369</v>
      </c>
      <c r="N33" s="8">
        <v>1662.5125</v>
      </c>
      <c r="O33" s="8">
        <v>2023.1079</v>
      </c>
      <c r="P33" s="8">
        <v>2357.8222000000001</v>
      </c>
      <c r="Q33" s="8">
        <v>2672.1194999999998</v>
      </c>
      <c r="R33" s="8">
        <v>3165.3935999999999</v>
      </c>
      <c r="S33" s="8">
        <v>3563.5817000000002</v>
      </c>
      <c r="T33" s="8">
        <v>4001.0252</v>
      </c>
      <c r="U33" s="8">
        <v>4510.2494999999999</v>
      </c>
      <c r="V33" s="8">
        <v>5042.9755999999998</v>
      </c>
      <c r="W33" s="8">
        <v>5529.6499000000003</v>
      </c>
      <c r="X33" s="8">
        <v>6180.7790999999997</v>
      </c>
      <c r="Y33" s="8">
        <v>6644.0402000000004</v>
      </c>
      <c r="Z33" s="8">
        <v>7165.9968000000008</v>
      </c>
      <c r="AA33" s="8">
        <v>7673.0625999999993</v>
      </c>
    </row>
    <row r="34" spans="1:27">
      <c r="A34" s="16" t="s">
        <v>22</v>
      </c>
      <c r="B34" s="16" t="s">
        <v>6</v>
      </c>
      <c r="C34" s="8">
        <v>2.1948175227000003E-6</v>
      </c>
      <c r="D34" s="8">
        <v>0.27966745890657912</v>
      </c>
      <c r="E34" s="8">
        <v>5.8737356039813705E-2</v>
      </c>
      <c r="F34" s="8">
        <v>67.553536117801855</v>
      </c>
      <c r="G34" s="8">
        <v>3.5250755179999998E-6</v>
      </c>
      <c r="H34" s="8">
        <v>3.8003711146814501E-2</v>
      </c>
      <c r="I34" s="8">
        <v>0.830736659661923</v>
      </c>
      <c r="J34" s="8">
        <v>1.2760042030400003</v>
      </c>
      <c r="K34" s="8">
        <v>5.1004708118189995E-2</v>
      </c>
      <c r="L34" s="8">
        <v>7.6003671135686082E-2</v>
      </c>
      <c r="M34" s="8">
        <v>7.800502976245112E-2</v>
      </c>
      <c r="N34" s="8">
        <v>5.3333161705684757</v>
      </c>
      <c r="O34" s="8">
        <v>2.8007479849146002E-2</v>
      </c>
      <c r="P34" s="8">
        <v>5.1606658270855199</v>
      </c>
      <c r="Q34" s="8">
        <v>1.5000056022910624</v>
      </c>
      <c r="R34" s="8">
        <v>2.3384921295125483</v>
      </c>
      <c r="S34" s="8">
        <v>0.41401021573859648</v>
      </c>
      <c r="T34" s="8">
        <v>2.6495887510333582</v>
      </c>
      <c r="U34" s="8">
        <v>2.5146431089068058</v>
      </c>
      <c r="V34" s="8">
        <v>2.1014414770127909</v>
      </c>
      <c r="W34" s="8">
        <v>4.4995114103626568</v>
      </c>
      <c r="X34" s="8">
        <v>4.2719591843900568</v>
      </c>
      <c r="Y34" s="8">
        <v>8.4821509517673714</v>
      </c>
      <c r="Z34" s="8">
        <v>5.5959948146465219</v>
      </c>
      <c r="AA34" s="8">
        <v>1.2461544603228638</v>
      </c>
    </row>
    <row r="35" spans="1:27">
      <c r="A35" s="80" t="s">
        <v>82</v>
      </c>
      <c r="B35" s="80"/>
      <c r="C35" s="68">
        <v>60993.304018161703</v>
      </c>
      <c r="D35" s="68">
        <v>62225.36594483511</v>
      </c>
      <c r="E35" s="68">
        <v>65802.708193432365</v>
      </c>
      <c r="F35" s="68">
        <v>64270.951631646683</v>
      </c>
      <c r="G35" s="68">
        <v>69863.115880283061</v>
      </c>
      <c r="H35" s="68">
        <v>69027.99172719878</v>
      </c>
      <c r="I35" s="68">
        <v>71017.722395378572</v>
      </c>
      <c r="J35" s="68">
        <v>69404.346662298951</v>
      </c>
      <c r="K35" s="68">
        <v>67007.016639050387</v>
      </c>
      <c r="L35" s="68">
        <v>68119.991469270244</v>
      </c>
      <c r="M35" s="68">
        <v>73153.748804144983</v>
      </c>
      <c r="N35" s="68">
        <v>77453.825222770247</v>
      </c>
      <c r="O35" s="68">
        <v>71926.784391212699</v>
      </c>
      <c r="P35" s="68">
        <v>73453.908021083174</v>
      </c>
      <c r="Q35" s="68">
        <v>72212.433924224533</v>
      </c>
      <c r="R35" s="68">
        <v>77081.980042425392</v>
      </c>
      <c r="S35" s="68">
        <v>79507.722830041341</v>
      </c>
      <c r="T35" s="68">
        <v>82471.297478509106</v>
      </c>
      <c r="U35" s="68">
        <v>84993.822730069485</v>
      </c>
      <c r="V35" s="68">
        <v>86566.691916122509</v>
      </c>
      <c r="W35" s="68">
        <v>90216.775499723182</v>
      </c>
      <c r="X35" s="68">
        <v>84419.8829573642</v>
      </c>
      <c r="Y35" s="68">
        <v>84464.150245262135</v>
      </c>
      <c r="Z35" s="68">
        <v>80233.201813830819</v>
      </c>
      <c r="AA35" s="68">
        <v>85693.496065689746</v>
      </c>
    </row>
    <row r="36" spans="1:27">
      <c r="A36" s="19"/>
      <c r="B36" s="19"/>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c r="A38" s="16" t="s">
        <v>23</v>
      </c>
      <c r="B38" s="16" t="s">
        <v>1</v>
      </c>
      <c r="C38" s="8">
        <v>38551.087270000004</v>
      </c>
      <c r="D38" s="8">
        <v>39404.941800000008</v>
      </c>
      <c r="E38" s="8">
        <v>40490.900642811699</v>
      </c>
      <c r="F38" s="8">
        <v>12391.753803256061</v>
      </c>
      <c r="G38" s="8">
        <v>14476.378979060046</v>
      </c>
      <c r="H38" s="8">
        <v>13774.984343801114</v>
      </c>
      <c r="I38" s="8">
        <v>14069.636743138499</v>
      </c>
      <c r="J38" s="8">
        <v>13486.182171274791</v>
      </c>
      <c r="K38" s="8">
        <v>11210.163437862382</v>
      </c>
      <c r="L38" s="8">
        <v>11525.483145009081</v>
      </c>
      <c r="M38" s="8">
        <v>10924.589776646511</v>
      </c>
      <c r="N38" s="8">
        <v>11548.155130714411</v>
      </c>
      <c r="O38" s="8">
        <v>10063.171117617181</v>
      </c>
      <c r="P38" s="8">
        <v>10315.625504873256</v>
      </c>
      <c r="Q38" s="8">
        <v>3741.7618106802902</v>
      </c>
      <c r="R38" s="8">
        <v>3360.1243748662705</v>
      </c>
      <c r="S38" s="8">
        <v>4.6546926900000005E-4</v>
      </c>
      <c r="T38" s="8">
        <v>4.0945472899999997E-4</v>
      </c>
      <c r="U38" s="8">
        <v>3.5415184399999997E-4</v>
      </c>
      <c r="V38" s="8">
        <v>2.7935820100000001E-4</v>
      </c>
      <c r="W38" s="8">
        <v>2.6963169699999997E-4</v>
      </c>
      <c r="X38" s="8">
        <v>2.12629322E-4</v>
      </c>
      <c r="Y38" s="8">
        <v>2.1630863099999999E-4</v>
      </c>
      <c r="Z38" s="8">
        <v>2.3546052999999997E-4</v>
      </c>
      <c r="AA38" s="8">
        <v>3.0734540000000002E-4</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1999.0197906145879</v>
      </c>
      <c r="D40" s="8">
        <v>2176.5587681932639</v>
      </c>
      <c r="E40" s="8">
        <v>3788.4604301501458</v>
      </c>
      <c r="F40" s="8">
        <v>5347.2347498269874</v>
      </c>
      <c r="G40" s="8">
        <v>4647.6073759976716</v>
      </c>
      <c r="H40" s="8">
        <v>4236.1783562571964</v>
      </c>
      <c r="I40" s="8">
        <v>5004.5977943299922</v>
      </c>
      <c r="J40" s="8">
        <v>6491.4364681087181</v>
      </c>
      <c r="K40" s="8">
        <v>4809.8108965746496</v>
      </c>
      <c r="L40" s="8">
        <v>4475.5253869769249</v>
      </c>
      <c r="M40" s="8">
        <v>3961.361986973317</v>
      </c>
      <c r="N40" s="8">
        <v>4405.0544663987703</v>
      </c>
      <c r="O40" s="8">
        <v>4498.8694959874811</v>
      </c>
      <c r="P40" s="8">
        <v>3743.0805744448598</v>
      </c>
      <c r="Q40" s="8">
        <v>3990.3202652638051</v>
      </c>
      <c r="R40" s="8">
        <v>3612.9213536136604</v>
      </c>
      <c r="S40" s="8">
        <v>3940.3234250743799</v>
      </c>
      <c r="T40" s="8">
        <v>3690.64613397522</v>
      </c>
      <c r="U40" s="8">
        <v>2897.8910013687441</v>
      </c>
      <c r="V40" s="8">
        <v>1833.5333532742002</v>
      </c>
      <c r="W40" s="8">
        <v>1041.64551119372</v>
      </c>
      <c r="X40" s="8">
        <v>942.32430839775998</v>
      </c>
      <c r="Y40" s="8">
        <v>994.81097650603999</v>
      </c>
      <c r="Z40" s="8">
        <v>975.85252740169994</v>
      </c>
      <c r="AA40" s="8">
        <v>2.0718892000000001E-4</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7.5262159932235297</v>
      </c>
      <c r="D42" s="8">
        <v>8.9426936718595496</v>
      </c>
      <c r="E42" s="8">
        <v>52.300470855807696</v>
      </c>
      <c r="F42" s="8">
        <v>1304.4297174785047</v>
      </c>
      <c r="G42" s="8">
        <v>216.06131860530147</v>
      </c>
      <c r="H42" s="8">
        <v>92.626218288300592</v>
      </c>
      <c r="I42" s="8">
        <v>484.53589327686029</v>
      </c>
      <c r="J42" s="8">
        <v>339.60951852830345</v>
      </c>
      <c r="K42" s="8">
        <v>801.70831816326836</v>
      </c>
      <c r="L42" s="8">
        <v>799.31455976843245</v>
      </c>
      <c r="M42" s="8">
        <v>1103.2349382216448</v>
      </c>
      <c r="N42" s="8">
        <v>1441.1870130999187</v>
      </c>
      <c r="O42" s="8">
        <v>1857.2948138165716</v>
      </c>
      <c r="P42" s="8">
        <v>1992.8014800664869</v>
      </c>
      <c r="Q42" s="8">
        <v>2709.9699469107768</v>
      </c>
      <c r="R42" s="8">
        <v>2056.9501795614315</v>
      </c>
      <c r="S42" s="8">
        <v>2477.3301218896349</v>
      </c>
      <c r="T42" s="8">
        <v>2431.4038728565779</v>
      </c>
      <c r="U42" s="8">
        <v>1887.8317007408186</v>
      </c>
      <c r="V42" s="8">
        <v>2460.2221273060954</v>
      </c>
      <c r="W42" s="8">
        <v>2057.2945329101699</v>
      </c>
      <c r="X42" s="8">
        <v>1529.6934493983058</v>
      </c>
      <c r="Y42" s="8">
        <v>1878.2469501781679</v>
      </c>
      <c r="Z42" s="8">
        <v>851.04589202716897</v>
      </c>
      <c r="AA42" s="8">
        <v>438.07284128015903</v>
      </c>
    </row>
    <row r="43" spans="1:27">
      <c r="A43" s="16" t="s">
        <v>23</v>
      </c>
      <c r="B43" s="16" t="s">
        <v>2</v>
      </c>
      <c r="C43" s="8">
        <v>678.95681999999999</v>
      </c>
      <c r="D43" s="8">
        <v>650.88184999999999</v>
      </c>
      <c r="E43" s="8">
        <v>686.38495</v>
      </c>
      <c r="F43" s="8">
        <v>682.33523000000002</v>
      </c>
      <c r="G43" s="8">
        <v>693.48037999999997</v>
      </c>
      <c r="H43" s="8">
        <v>693.52506999999991</v>
      </c>
      <c r="I43" s="8">
        <v>630.47360000000003</v>
      </c>
      <c r="J43" s="8">
        <v>698.17303000000004</v>
      </c>
      <c r="K43" s="8">
        <v>672.40382999999997</v>
      </c>
      <c r="L43" s="8">
        <v>677.93075999999996</v>
      </c>
      <c r="M43" s="8">
        <v>678.28038000000004</v>
      </c>
      <c r="N43" s="8">
        <v>230.05785</v>
      </c>
      <c r="O43" s="8">
        <v>206.56782999999999</v>
      </c>
      <c r="P43" s="8">
        <v>195.13186999999999</v>
      </c>
      <c r="Q43" s="8">
        <v>196.99992</v>
      </c>
      <c r="R43" s="8">
        <v>210.41329999999999</v>
      </c>
      <c r="S43" s="8">
        <v>1.9338265000000001E-7</v>
      </c>
      <c r="T43" s="8">
        <v>1.5126824E-7</v>
      </c>
      <c r="U43" s="8">
        <v>1.4056170999999999E-7</v>
      </c>
      <c r="V43" s="8">
        <v>1.3041920000000001E-7</v>
      </c>
      <c r="W43" s="8">
        <v>1.2720948999999999E-7</v>
      </c>
      <c r="X43" s="8">
        <v>1.2116259999999999E-7</v>
      </c>
      <c r="Y43" s="8">
        <v>0.95609630000000001</v>
      </c>
      <c r="Z43" s="8">
        <v>1.3486643000000001E-7</v>
      </c>
      <c r="AA43" s="8">
        <v>2.8982094999999999E-7</v>
      </c>
    </row>
    <row r="44" spans="1:27">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7048.0934443531432</v>
      </c>
      <c r="D45" s="8">
        <v>7280.5746071478816</v>
      </c>
      <c r="E45" s="8">
        <v>7447.4469877657593</v>
      </c>
      <c r="F45" s="8">
        <v>23153.251555696967</v>
      </c>
      <c r="G45" s="8">
        <v>24392.925924744151</v>
      </c>
      <c r="H45" s="8">
        <v>24346.96150141726</v>
      </c>
      <c r="I45" s="8">
        <v>24655.37512248892</v>
      </c>
      <c r="J45" s="8">
        <v>23238.012975177026</v>
      </c>
      <c r="K45" s="8">
        <v>27529.129186838258</v>
      </c>
      <c r="L45" s="8">
        <v>28067.278500990658</v>
      </c>
      <c r="M45" s="8">
        <v>27922.267744538833</v>
      </c>
      <c r="N45" s="8">
        <v>32340.216200017043</v>
      </c>
      <c r="O45" s="8">
        <v>32029.858269625991</v>
      </c>
      <c r="P45" s="8">
        <v>32519.773506021887</v>
      </c>
      <c r="Q45" s="8">
        <v>31300.284301757849</v>
      </c>
      <c r="R45" s="8">
        <v>32520.234274871258</v>
      </c>
      <c r="S45" s="8">
        <v>33274.995350784178</v>
      </c>
      <c r="T45" s="8">
        <v>32577.494545815684</v>
      </c>
      <c r="U45" s="8">
        <v>32802.572859998159</v>
      </c>
      <c r="V45" s="8">
        <v>32413.698866393497</v>
      </c>
      <c r="W45" s="8">
        <v>35953.675270811989</v>
      </c>
      <c r="X45" s="8">
        <v>35164.559312326979</v>
      </c>
      <c r="Y45" s="8">
        <v>34667.516816050127</v>
      </c>
      <c r="Z45" s="8">
        <v>34102.155568587288</v>
      </c>
      <c r="AA45" s="8">
        <v>35488.384766279269</v>
      </c>
    </row>
    <row r="46" spans="1:27">
      <c r="A46" s="16" t="s">
        <v>23</v>
      </c>
      <c r="B46" s="16" t="s">
        <v>8</v>
      </c>
      <c r="C46" s="8">
        <v>6479.4196624976639</v>
      </c>
      <c r="D46" s="8">
        <v>6510.8784771211058</v>
      </c>
      <c r="E46" s="8">
        <v>6572.3934768755907</v>
      </c>
      <c r="F46" s="8">
        <v>14322.189389496025</v>
      </c>
      <c r="G46" s="8">
        <v>16624.783898178415</v>
      </c>
      <c r="H46" s="8">
        <v>17556.768147608316</v>
      </c>
      <c r="I46" s="8">
        <v>17067.468497723956</v>
      </c>
      <c r="J46" s="8">
        <v>17602.900926776882</v>
      </c>
      <c r="K46" s="8">
        <v>21007.216638299145</v>
      </c>
      <c r="L46" s="8">
        <v>21290.458412799697</v>
      </c>
      <c r="M46" s="8">
        <v>21082.146596879302</v>
      </c>
      <c r="N46" s="8">
        <v>18014.830988522048</v>
      </c>
      <c r="O46" s="8">
        <v>19789.727936939591</v>
      </c>
      <c r="P46" s="8">
        <v>20003.169147773013</v>
      </c>
      <c r="Q46" s="8">
        <v>26728.67850218264</v>
      </c>
      <c r="R46" s="8">
        <v>30704.930992204107</v>
      </c>
      <c r="S46" s="8">
        <v>35064.761814403217</v>
      </c>
      <c r="T46" s="8">
        <v>37600.90518929479</v>
      </c>
      <c r="U46" s="8">
        <v>38113.23385751625</v>
      </c>
      <c r="V46" s="8">
        <v>40186.408245999657</v>
      </c>
      <c r="W46" s="8">
        <v>40448.323078815636</v>
      </c>
      <c r="X46" s="8">
        <v>42299.794011476748</v>
      </c>
      <c r="Y46" s="8">
        <v>41895.152387507798</v>
      </c>
      <c r="Z46" s="8">
        <v>42805.063924375056</v>
      </c>
      <c r="AA46" s="8">
        <v>44679.281788725006</v>
      </c>
    </row>
    <row r="47" spans="1:27">
      <c r="A47" s="16" t="s">
        <v>23</v>
      </c>
      <c r="B47" s="16" t="s">
        <v>83</v>
      </c>
      <c r="C47" s="8">
        <v>156.06250702618399</v>
      </c>
      <c r="D47" s="8">
        <v>169.48536977208602</v>
      </c>
      <c r="E47" s="8">
        <v>1175.5010312094421</v>
      </c>
      <c r="F47" s="8">
        <v>4124.8740619219197</v>
      </c>
      <c r="G47" s="8">
        <v>4160.8829725129899</v>
      </c>
      <c r="H47" s="8">
        <v>4226.0209998840901</v>
      </c>
      <c r="I47" s="8">
        <v>4248.8184481086164</v>
      </c>
      <c r="J47" s="8">
        <v>4257.8661151174701</v>
      </c>
      <c r="K47" s="8">
        <v>4242.6565840288195</v>
      </c>
      <c r="L47" s="8">
        <v>4366.1971540535706</v>
      </c>
      <c r="M47" s="8">
        <v>4329.0048212674201</v>
      </c>
      <c r="N47" s="8">
        <v>5175.5670901368494</v>
      </c>
      <c r="O47" s="8">
        <v>5457.3560023444397</v>
      </c>
      <c r="P47" s="8">
        <v>6469.14494772748</v>
      </c>
      <c r="Q47" s="8">
        <v>6751.5471931257007</v>
      </c>
      <c r="R47" s="8">
        <v>11924.912073200119</v>
      </c>
      <c r="S47" s="8">
        <v>12320.29461963856</v>
      </c>
      <c r="T47" s="8">
        <v>12458.78998411232</v>
      </c>
      <c r="U47" s="8">
        <v>13223.185175122129</v>
      </c>
      <c r="V47" s="8">
        <v>13831.95940313999</v>
      </c>
      <c r="W47" s="8">
        <v>15382.954333068659</v>
      </c>
      <c r="X47" s="8">
        <v>16065.076940808991</v>
      </c>
      <c r="Y47" s="8">
        <v>17364.305842386271</v>
      </c>
      <c r="Z47" s="8">
        <v>15682.23474632093</v>
      </c>
      <c r="AA47" s="8">
        <v>16713.329033711729</v>
      </c>
    </row>
    <row r="48" spans="1:27">
      <c r="A48" s="16" t="s">
        <v>23</v>
      </c>
      <c r="B48" s="16" t="s">
        <v>191</v>
      </c>
      <c r="C48" s="8">
        <v>691.13420774702695</v>
      </c>
      <c r="D48" s="8">
        <v>685.99430816262191</v>
      </c>
      <c r="E48" s="8">
        <v>578.37782927265687</v>
      </c>
      <c r="F48" s="8">
        <v>616.69352218790243</v>
      </c>
      <c r="G48" s="8">
        <v>4969.0447994438446</v>
      </c>
      <c r="H48" s="8">
        <v>4986.2985466413693</v>
      </c>
      <c r="I48" s="8">
        <v>5037.380702216522</v>
      </c>
      <c r="J48" s="8">
        <v>5178.9248832774665</v>
      </c>
      <c r="K48" s="8">
        <v>5530.3707564496162</v>
      </c>
      <c r="L48" s="8">
        <v>5788.3275965725034</v>
      </c>
      <c r="M48" s="8">
        <v>5680.6944785880232</v>
      </c>
      <c r="N48" s="8">
        <v>4878.6996126938002</v>
      </c>
      <c r="O48" s="8">
        <v>5181.2581501962595</v>
      </c>
      <c r="P48" s="8">
        <v>5072.5926059994981</v>
      </c>
      <c r="Q48" s="8">
        <v>5397.8453081832786</v>
      </c>
      <c r="R48" s="8">
        <v>4801.4044408291411</v>
      </c>
      <c r="S48" s="8">
        <v>4980.9327095238468</v>
      </c>
      <c r="T48" s="8">
        <v>5104.2731642430754</v>
      </c>
      <c r="U48" s="8">
        <v>4920.297623546694</v>
      </c>
      <c r="V48" s="8">
        <v>4980.0963073529301</v>
      </c>
      <c r="W48" s="8">
        <v>4285.4026168683695</v>
      </c>
      <c r="X48" s="8">
        <v>4274.8916883319152</v>
      </c>
      <c r="Y48" s="8">
        <v>3406.5751922979107</v>
      </c>
      <c r="Z48" s="8">
        <v>3976.4117369948162</v>
      </c>
      <c r="AA48" s="8">
        <v>5039.2764757975792</v>
      </c>
    </row>
    <row r="49" spans="1:27">
      <c r="A49" s="16" t="s">
        <v>23</v>
      </c>
      <c r="B49" s="16" t="s">
        <v>15</v>
      </c>
      <c r="C49" s="8">
        <v>49.671790000000001</v>
      </c>
      <c r="D49" s="8">
        <v>69.100655000000003</v>
      </c>
      <c r="E49" s="8">
        <v>99.079650000000001</v>
      </c>
      <c r="F49" s="8">
        <v>144.51830000000001</v>
      </c>
      <c r="G49" s="8">
        <v>215.72296699999998</v>
      </c>
      <c r="H49" s="8">
        <v>298.75632999999999</v>
      </c>
      <c r="I49" s="8">
        <v>398.80702000000002</v>
      </c>
      <c r="J49" s="8">
        <v>517.74461999999994</v>
      </c>
      <c r="K49" s="8">
        <v>652.93036000000006</v>
      </c>
      <c r="L49" s="8">
        <v>823.57574</v>
      </c>
      <c r="M49" s="8">
        <v>1016.60997</v>
      </c>
      <c r="N49" s="8">
        <v>1211.6167</v>
      </c>
      <c r="O49" s="8">
        <v>1469.56017</v>
      </c>
      <c r="P49" s="8">
        <v>1725.6505200000001</v>
      </c>
      <c r="Q49" s="8">
        <v>2006.7338</v>
      </c>
      <c r="R49" s="8">
        <v>2336.9587999999999</v>
      </c>
      <c r="S49" s="8">
        <v>2679.8126000000002</v>
      </c>
      <c r="T49" s="8">
        <v>3026.7173000000003</v>
      </c>
      <c r="U49" s="8">
        <v>3407.8453</v>
      </c>
      <c r="V49" s="8">
        <v>3796.4853000000003</v>
      </c>
      <c r="W49" s="8">
        <v>4141.4678000000004</v>
      </c>
      <c r="X49" s="8">
        <v>4623.7322999999997</v>
      </c>
      <c r="Y49" s="8">
        <v>5008.7821999999996</v>
      </c>
      <c r="Z49" s="8">
        <v>5474.8599000000004</v>
      </c>
      <c r="AA49" s="8">
        <v>5775.2218000000003</v>
      </c>
    </row>
    <row r="50" spans="1:27">
      <c r="A50" s="16" t="s">
        <v>23</v>
      </c>
      <c r="B50" s="16" t="s">
        <v>6</v>
      </c>
      <c r="C50" s="8">
        <v>2.1245867299999995E-6</v>
      </c>
      <c r="D50" s="8">
        <v>2.3092194526000001E-6</v>
      </c>
      <c r="E50" s="8">
        <v>0.60580926000000002</v>
      </c>
      <c r="F50" s="8">
        <v>361.70936637000005</v>
      </c>
      <c r="G50" s="8">
        <v>3.2198517179999998E-6</v>
      </c>
      <c r="H50" s="8">
        <v>3.3840965149999997E-6</v>
      </c>
      <c r="I50" s="8">
        <v>0.7885695297049069</v>
      </c>
      <c r="J50" s="8">
        <v>1.9378072899999998</v>
      </c>
      <c r="K50" s="8">
        <v>4.4653282420000009E-6</v>
      </c>
      <c r="L50" s="8">
        <v>2.1352757005033949</v>
      </c>
      <c r="M50" s="8">
        <v>0.68600565462526353</v>
      </c>
      <c r="N50" s="8">
        <v>12.477005819999999</v>
      </c>
      <c r="O50" s="8">
        <v>7.7614564269999997E-6</v>
      </c>
      <c r="P50" s="8">
        <v>40.575112215644495</v>
      </c>
      <c r="Q50" s="8">
        <v>44.432299412086174</v>
      </c>
      <c r="R50" s="8">
        <v>35.571288427516443</v>
      </c>
      <c r="S50" s="8">
        <v>26.814783673793997</v>
      </c>
      <c r="T50" s="8">
        <v>55.441008144886474</v>
      </c>
      <c r="U50" s="8">
        <v>51.412000156914715</v>
      </c>
      <c r="V50" s="8">
        <v>90.080354165124319</v>
      </c>
      <c r="W50" s="8">
        <v>141.7107000249695</v>
      </c>
      <c r="X50" s="8">
        <v>126.58473505057367</v>
      </c>
      <c r="Y50" s="8">
        <v>166.74496802849532</v>
      </c>
      <c r="Z50" s="8">
        <v>209.10460721676833</v>
      </c>
      <c r="AA50" s="8">
        <v>61.688934831503467</v>
      </c>
    </row>
    <row r="51" spans="1:27">
      <c r="A51" s="80" t="s">
        <v>82</v>
      </c>
      <c r="B51" s="80"/>
      <c r="C51" s="68">
        <v>55660.971710356418</v>
      </c>
      <c r="D51" s="68">
        <v>56957.358531378042</v>
      </c>
      <c r="E51" s="68">
        <v>60891.451278201108</v>
      </c>
      <c r="F51" s="68">
        <v>62448.98969623437</v>
      </c>
      <c r="G51" s="68">
        <v>70396.88861876227</v>
      </c>
      <c r="H51" s="68">
        <v>70212.119517281739</v>
      </c>
      <c r="I51" s="68">
        <v>71597.882390813073</v>
      </c>
      <c r="J51" s="68">
        <v>71812.788515550652</v>
      </c>
      <c r="K51" s="68">
        <v>76456.39001268147</v>
      </c>
      <c r="L51" s="68">
        <v>77816.226531871376</v>
      </c>
      <c r="M51" s="68">
        <v>76698.876698769673</v>
      </c>
      <c r="N51" s="68">
        <v>79257.862057402832</v>
      </c>
      <c r="O51" s="68">
        <v>80553.663794288965</v>
      </c>
      <c r="P51" s="68">
        <v>82077.545269122114</v>
      </c>
      <c r="Q51" s="68">
        <v>82868.573347516445</v>
      </c>
      <c r="R51" s="68">
        <v>91564.421077573497</v>
      </c>
      <c r="S51" s="68">
        <v>94765.265890650262</v>
      </c>
      <c r="T51" s="68">
        <v>96945.671608048549</v>
      </c>
      <c r="U51" s="68">
        <v>97304.269872742108</v>
      </c>
      <c r="V51" s="68">
        <v>99592.484237120123</v>
      </c>
      <c r="W51" s="68">
        <v>103452.47411345241</v>
      </c>
      <c r="X51" s="68">
        <v>105026.65695854177</v>
      </c>
      <c r="Y51" s="68">
        <v>105383.09164556344</v>
      </c>
      <c r="Z51" s="68">
        <v>104076.72913851912</v>
      </c>
      <c r="AA51" s="68">
        <v>108195.25615544937</v>
      </c>
    </row>
    <row r="52" spans="1:27">
      <c r="A52" s="19"/>
      <c r="B52" s="19"/>
      <c r="C52" s="62"/>
      <c r="D52" s="62"/>
      <c r="E52" s="62"/>
      <c r="F52" s="62"/>
      <c r="G52" s="62"/>
      <c r="H52" s="62"/>
      <c r="I52" s="62"/>
      <c r="J52" s="62"/>
      <c r="K52" s="62"/>
      <c r="L52" s="62"/>
      <c r="M52" s="62"/>
      <c r="N52" s="62"/>
      <c r="O52" s="62"/>
      <c r="P52" s="62"/>
      <c r="Q52" s="62"/>
      <c r="R52" s="62"/>
      <c r="S52" s="62"/>
      <c r="T52" s="62"/>
      <c r="U52" s="62"/>
      <c r="V52" s="62"/>
      <c r="W52" s="62"/>
      <c r="X52" s="62"/>
      <c r="Y52" s="62"/>
      <c r="Z52" s="62"/>
      <c r="AA52" s="62"/>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26731.754200000003</v>
      </c>
      <c r="D55" s="8">
        <v>25506.220699999998</v>
      </c>
      <c r="E55" s="8">
        <v>17172.212100000001</v>
      </c>
      <c r="F55" s="8">
        <v>3241.4986523273501</v>
      </c>
      <c r="G55" s="8">
        <v>6.1713244620000005E-3</v>
      </c>
      <c r="H55" s="8">
        <v>2.76236193E-4</v>
      </c>
      <c r="I55" s="8">
        <v>2.53135918E-4</v>
      </c>
      <c r="J55" s="8">
        <v>2.9523665100000005E-4</v>
      </c>
      <c r="K55" s="8">
        <v>1.7197598099999998E-4</v>
      </c>
      <c r="L55" s="8">
        <v>5.4937038000000003E-5</v>
      </c>
      <c r="M55" s="8">
        <v>5.2820233000000003E-5</v>
      </c>
      <c r="N55" s="8">
        <v>5.3881744999999999E-5</v>
      </c>
      <c r="O55" s="8">
        <v>3.3616769000000002E-5</v>
      </c>
      <c r="P55" s="8">
        <v>2.5503132000000001E-5</v>
      </c>
      <c r="Q55" s="8">
        <v>3.8135537999999998E-5</v>
      </c>
      <c r="R55" s="8">
        <v>3.8639788999999999E-5</v>
      </c>
      <c r="S55" s="8">
        <v>3.7179506999999998E-5</v>
      </c>
      <c r="T55" s="8">
        <v>3.8665280999999999E-5</v>
      </c>
      <c r="U55" s="8">
        <v>3.6704293999999997E-5</v>
      </c>
      <c r="V55" s="8">
        <v>2.8413381999999999E-5</v>
      </c>
      <c r="W55" s="8">
        <v>3.0764125000000001E-5</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46.512700000000002</v>
      </c>
      <c r="D57" s="8">
        <v>38.650756999999999</v>
      </c>
      <c r="E57" s="8">
        <v>472.98950000000002</v>
      </c>
      <c r="F57" s="8">
        <v>259.21816999999999</v>
      </c>
      <c r="G57" s="8">
        <v>731.56946000000005</v>
      </c>
      <c r="H57" s="8">
        <v>511.59041999999999</v>
      </c>
      <c r="I57" s="8">
        <v>946.36879999999996</v>
      </c>
      <c r="J57" s="8">
        <v>1015.4352</v>
      </c>
      <c r="K57" s="8">
        <v>460.91953000000001</v>
      </c>
      <c r="L57" s="8">
        <v>330.19173999999998</v>
      </c>
      <c r="M57" s="8">
        <v>320.19936999999999</v>
      </c>
      <c r="N57" s="8">
        <v>317.12400000000002</v>
      </c>
      <c r="O57" s="8">
        <v>443.05383</v>
      </c>
      <c r="P57" s="8">
        <v>0</v>
      </c>
      <c r="Q57" s="8">
        <v>0</v>
      </c>
      <c r="R57" s="8">
        <v>0</v>
      </c>
      <c r="S57" s="8">
        <v>0</v>
      </c>
      <c r="T57" s="8">
        <v>0</v>
      </c>
      <c r="U57" s="8">
        <v>0</v>
      </c>
      <c r="V57" s="8">
        <v>0</v>
      </c>
      <c r="W57" s="8">
        <v>0</v>
      </c>
      <c r="X57" s="8">
        <v>0</v>
      </c>
      <c r="Y57" s="8">
        <v>0</v>
      </c>
      <c r="Z57" s="8">
        <v>0</v>
      </c>
      <c r="AA57" s="8">
        <v>0</v>
      </c>
    </row>
    <row r="58" spans="1:27">
      <c r="A58" s="16" t="s">
        <v>24</v>
      </c>
      <c r="B58" s="16" t="s">
        <v>4</v>
      </c>
      <c r="C58" s="8">
        <v>56.231284772166802</v>
      </c>
      <c r="D58" s="8">
        <v>30.1855801142441</v>
      </c>
      <c r="E58" s="8">
        <v>416.61174929894355</v>
      </c>
      <c r="F58" s="8">
        <v>1029.8631436217922</v>
      </c>
      <c r="G58" s="8">
        <v>654.70449033411353</v>
      </c>
      <c r="H58" s="8">
        <v>493.64752915736284</v>
      </c>
      <c r="I58" s="8">
        <v>1133.1802508521648</v>
      </c>
      <c r="J58" s="8">
        <v>695.95661243417976</v>
      </c>
      <c r="K58" s="8">
        <v>676.16808075139045</v>
      </c>
      <c r="L58" s="8">
        <v>535.64916060309702</v>
      </c>
      <c r="M58" s="8">
        <v>452.10114295995044</v>
      </c>
      <c r="N58" s="8">
        <v>1023.3068255568011</v>
      </c>
      <c r="O58" s="8">
        <v>835.37190071513498</v>
      </c>
      <c r="P58" s="8">
        <v>1794.0479830976581</v>
      </c>
      <c r="Q58" s="8">
        <v>1729.3262945489541</v>
      </c>
      <c r="R58" s="8">
        <v>2939.2088498370417</v>
      </c>
      <c r="S58" s="8">
        <v>1494.8282973447629</v>
      </c>
      <c r="T58" s="8">
        <v>2633.8904062690463</v>
      </c>
      <c r="U58" s="8">
        <v>1730.1774897553498</v>
      </c>
      <c r="V58" s="8">
        <v>2234.4559864702132</v>
      </c>
      <c r="W58" s="8">
        <v>3011.4940539259401</v>
      </c>
      <c r="X58" s="8">
        <v>2093.4633652614648</v>
      </c>
      <c r="Y58" s="8">
        <v>3207.337216462879</v>
      </c>
      <c r="Z58" s="8">
        <v>3530.5970344061629</v>
      </c>
      <c r="AA58" s="8">
        <v>6132.0156518099684</v>
      </c>
    </row>
    <row r="59" spans="1:27">
      <c r="A59" s="16" t="s">
        <v>24</v>
      </c>
      <c r="B59" s="16" t="s">
        <v>2</v>
      </c>
      <c r="C59" s="8">
        <v>3264.7478220000003</v>
      </c>
      <c r="D59" s="8">
        <v>2743.6387500000005</v>
      </c>
      <c r="E59" s="8">
        <v>4101.1878699999997</v>
      </c>
      <c r="F59" s="8">
        <v>3412.8757739999996</v>
      </c>
      <c r="G59" s="8">
        <v>2949.8612109999999</v>
      </c>
      <c r="H59" s="8">
        <v>2962.5850999999998</v>
      </c>
      <c r="I59" s="8">
        <v>2709.4828470000002</v>
      </c>
      <c r="J59" s="8">
        <v>3304.0796540000001</v>
      </c>
      <c r="K59" s="8">
        <v>3396.0386000000003</v>
      </c>
      <c r="L59" s="8">
        <v>3231.8146049999996</v>
      </c>
      <c r="M59" s="8">
        <v>2709.2987200000002</v>
      </c>
      <c r="N59" s="8">
        <v>4074.7769460000004</v>
      </c>
      <c r="O59" s="8">
        <v>3395.3753400000001</v>
      </c>
      <c r="P59" s="8">
        <v>2960.8267650000003</v>
      </c>
      <c r="Q59" s="8">
        <v>2944.3797650000001</v>
      </c>
      <c r="R59" s="8">
        <v>2690.6007639999993</v>
      </c>
      <c r="S59" s="8">
        <v>3280.0751700000001</v>
      </c>
      <c r="T59" s="8">
        <v>3404.9352059999997</v>
      </c>
      <c r="U59" s="8">
        <v>3223.73893</v>
      </c>
      <c r="V59" s="8">
        <v>2714.3516500000001</v>
      </c>
      <c r="W59" s="8">
        <v>4074.4941060000001</v>
      </c>
      <c r="X59" s="8">
        <v>3421.8838300000002</v>
      </c>
      <c r="Y59" s="8">
        <v>2953.4275440000001</v>
      </c>
      <c r="Z59" s="8">
        <v>2957.7486800000001</v>
      </c>
      <c r="AA59" s="8">
        <v>2686.0665159999999</v>
      </c>
    </row>
    <row r="60" spans="1:27">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14584.852237641999</v>
      </c>
      <c r="D61" s="8">
        <v>14934.000484539833</v>
      </c>
      <c r="E61" s="8">
        <v>15316.434741843654</v>
      </c>
      <c r="F61" s="8">
        <v>26671.56489677625</v>
      </c>
      <c r="G61" s="8">
        <v>25704.816258026633</v>
      </c>
      <c r="H61" s="8">
        <v>28512.137649431588</v>
      </c>
      <c r="I61" s="8">
        <v>27011.475253138622</v>
      </c>
      <c r="J61" s="8">
        <v>29574.665534375275</v>
      </c>
      <c r="K61" s="8">
        <v>33805.113762137429</v>
      </c>
      <c r="L61" s="8">
        <v>36444.095610835946</v>
      </c>
      <c r="M61" s="8">
        <v>39225.350056352072</v>
      </c>
      <c r="N61" s="8">
        <v>38403.04495298877</v>
      </c>
      <c r="O61" s="8">
        <v>41966.889181978659</v>
      </c>
      <c r="P61" s="8">
        <v>41888.138651701884</v>
      </c>
      <c r="Q61" s="8">
        <v>44374.843418276425</v>
      </c>
      <c r="R61" s="8">
        <v>40311.620960641369</v>
      </c>
      <c r="S61" s="8">
        <v>41503.937969472296</v>
      </c>
      <c r="T61" s="8">
        <v>41528.982440634616</v>
      </c>
      <c r="U61" s="8">
        <v>42215.865013379313</v>
      </c>
      <c r="V61" s="8">
        <v>41959.026326814979</v>
      </c>
      <c r="W61" s="8">
        <v>39366.390445928075</v>
      </c>
      <c r="X61" s="8">
        <v>41258.058944886347</v>
      </c>
      <c r="Y61" s="8">
        <v>39104.31780190365</v>
      </c>
      <c r="Z61" s="8">
        <v>41432.860642186723</v>
      </c>
      <c r="AA61" s="8">
        <v>37284.279543404729</v>
      </c>
    </row>
    <row r="62" spans="1:27">
      <c r="A62" s="16" t="s">
        <v>24</v>
      </c>
      <c r="B62" s="16" t="s">
        <v>8</v>
      </c>
      <c r="C62" s="8">
        <v>2632.9499484144444</v>
      </c>
      <c r="D62" s="8">
        <v>2559.1311534426436</v>
      </c>
      <c r="E62" s="8">
        <v>2545.6160944052253</v>
      </c>
      <c r="F62" s="8">
        <v>6832.8733221191014</v>
      </c>
      <c r="G62" s="8">
        <v>7668.5496814229346</v>
      </c>
      <c r="H62" s="8">
        <v>7345.9608381557637</v>
      </c>
      <c r="I62" s="8">
        <v>7477.4484488459875</v>
      </c>
      <c r="J62" s="8">
        <v>7329.3110568308448</v>
      </c>
      <c r="K62" s="8">
        <v>8784.7039592307483</v>
      </c>
      <c r="L62" s="8">
        <v>9100.2279967393297</v>
      </c>
      <c r="M62" s="8">
        <v>9115.2351527889296</v>
      </c>
      <c r="N62" s="8">
        <v>7853.6393635024651</v>
      </c>
      <c r="O62" s="8">
        <v>8083.7380497892509</v>
      </c>
      <c r="P62" s="8">
        <v>7741.6560048490628</v>
      </c>
      <c r="Q62" s="8">
        <v>7532.6714055274779</v>
      </c>
      <c r="R62" s="8">
        <v>7653.1232855916705</v>
      </c>
      <c r="S62" s="8">
        <v>7504.0579902756017</v>
      </c>
      <c r="T62" s="8">
        <v>7866.1282493035496</v>
      </c>
      <c r="U62" s="8">
        <v>8200.2513603937859</v>
      </c>
      <c r="V62" s="8">
        <v>8441.2181820760597</v>
      </c>
      <c r="W62" s="8">
        <v>7477.5389346085867</v>
      </c>
      <c r="X62" s="8">
        <v>7713.9890786218202</v>
      </c>
      <c r="Y62" s="8">
        <v>7377.4914332767694</v>
      </c>
      <c r="Z62" s="8">
        <v>6659.5239611808302</v>
      </c>
      <c r="AA62" s="8">
        <v>6727.9751271900132</v>
      </c>
    </row>
    <row r="63" spans="1:27">
      <c r="A63" s="16" t="s">
        <v>24</v>
      </c>
      <c r="B63" s="16" t="s">
        <v>83</v>
      </c>
      <c r="C63" s="8">
        <v>1342.6798972668298</v>
      </c>
      <c r="D63" s="8">
        <v>1448.7302683190599</v>
      </c>
      <c r="E63" s="8">
        <v>1332.703092173344</v>
      </c>
      <c r="F63" s="8">
        <v>3552.913153629429</v>
      </c>
      <c r="G63" s="8">
        <v>3891.832668762846</v>
      </c>
      <c r="H63" s="8">
        <v>3758.1448815410299</v>
      </c>
      <c r="I63" s="8">
        <v>3937.6152683802702</v>
      </c>
      <c r="J63" s="8">
        <v>3872.0083531084538</v>
      </c>
      <c r="K63" s="8">
        <v>6172.8897711198006</v>
      </c>
      <c r="L63" s="8">
        <v>6525.8542596649995</v>
      </c>
      <c r="M63" s="8">
        <v>6327.6976912449991</v>
      </c>
      <c r="N63" s="8">
        <v>5901.0223893718003</v>
      </c>
      <c r="O63" s="8">
        <v>5699.6307974155998</v>
      </c>
      <c r="P63" s="8">
        <v>5655.6434539401998</v>
      </c>
      <c r="Q63" s="8">
        <v>5061.1267921009003</v>
      </c>
      <c r="R63" s="8">
        <v>5261.9027823797996</v>
      </c>
      <c r="S63" s="8">
        <v>5282.0853075478008</v>
      </c>
      <c r="T63" s="8">
        <v>5087.5056726309995</v>
      </c>
      <c r="U63" s="8">
        <v>5331.1641527112006</v>
      </c>
      <c r="V63" s="8">
        <v>5568.3594978308001</v>
      </c>
      <c r="W63" s="8">
        <v>4772.8416373626005</v>
      </c>
      <c r="X63" s="8">
        <v>4627.38984901</v>
      </c>
      <c r="Y63" s="8">
        <v>4710.5364688382997</v>
      </c>
      <c r="Z63" s="8">
        <v>3057.1313503914398</v>
      </c>
      <c r="AA63" s="8">
        <v>3225.4794018957</v>
      </c>
    </row>
    <row r="64" spans="1:27">
      <c r="A64" s="16" t="s">
        <v>24</v>
      </c>
      <c r="B64" s="16" t="s">
        <v>191</v>
      </c>
      <c r="C64" s="8">
        <v>0</v>
      </c>
      <c r="D64" s="8">
        <v>0</v>
      </c>
      <c r="E64" s="8">
        <v>2.28426236E-5</v>
      </c>
      <c r="F64" s="8">
        <v>4.2648384999999995E-5</v>
      </c>
      <c r="G64" s="8">
        <v>4.7043267999999996E-5</v>
      </c>
      <c r="H64" s="8">
        <v>4.8301881000000001E-5</v>
      </c>
      <c r="I64" s="8">
        <v>4.9425351999999998E-5</v>
      </c>
      <c r="J64" s="8">
        <v>4.9130073999999995E-5</v>
      </c>
      <c r="K64" s="8">
        <v>8.6125547999999999E-5</v>
      </c>
      <c r="L64" s="8">
        <v>9.0602932E-5</v>
      </c>
      <c r="M64" s="8">
        <v>9.3959296999999992E-5</v>
      </c>
      <c r="N64" s="8">
        <v>9.597721099999999E-5</v>
      </c>
      <c r="O64" s="8">
        <v>9.5511257000000004E-5</v>
      </c>
      <c r="P64" s="8">
        <v>1.0119740900000001E-4</v>
      </c>
      <c r="Q64" s="8">
        <v>1.00761646E-4</v>
      </c>
      <c r="R64" s="8">
        <v>1.2141346299999999E-4</v>
      </c>
      <c r="S64" s="8">
        <v>1.1953965299999999E-4</v>
      </c>
      <c r="T64" s="8">
        <v>1.3565162E-4</v>
      </c>
      <c r="U64" s="8">
        <v>1.4704984500000002E-4</v>
      </c>
      <c r="V64" s="8">
        <v>1.45029E-4</v>
      </c>
      <c r="W64" s="8">
        <v>1.4611666500000001E-4</v>
      </c>
      <c r="X64" s="8">
        <v>1.4407859800000001E-4</v>
      </c>
      <c r="Y64" s="8">
        <v>1.4773375400000001E-4</v>
      </c>
      <c r="Z64" s="8">
        <v>1.5612798999999999E-4</v>
      </c>
      <c r="AA64" s="8">
        <v>1.84550647E-4</v>
      </c>
    </row>
    <row r="65" spans="1:27">
      <c r="A65" s="16" t="s">
        <v>24</v>
      </c>
      <c r="B65" s="16" t="s">
        <v>15</v>
      </c>
      <c r="C65" s="8">
        <v>60.010539999999999</v>
      </c>
      <c r="D65" s="8">
        <v>90.72457</v>
      </c>
      <c r="E65" s="8">
        <v>110.26211499999999</v>
      </c>
      <c r="F65" s="8">
        <v>156.57397</v>
      </c>
      <c r="G65" s="8">
        <v>242.92149500000002</v>
      </c>
      <c r="H65" s="8">
        <v>327.51736</v>
      </c>
      <c r="I65" s="8">
        <v>458.03773000000001</v>
      </c>
      <c r="J65" s="8">
        <v>591.22873000000004</v>
      </c>
      <c r="K65" s="8">
        <v>623.62931000000003</v>
      </c>
      <c r="L65" s="8">
        <v>831.21147999999994</v>
      </c>
      <c r="M65" s="8">
        <v>975.87547999999992</v>
      </c>
      <c r="N65" s="8">
        <v>1088.1713</v>
      </c>
      <c r="O65" s="8">
        <v>1241.9368300000001</v>
      </c>
      <c r="P65" s="8">
        <v>1498.9409000000001</v>
      </c>
      <c r="Q65" s="8">
        <v>1492.5203000000001</v>
      </c>
      <c r="R65" s="8">
        <v>1856.0612000000001</v>
      </c>
      <c r="S65" s="8">
        <v>2090.8343300000001</v>
      </c>
      <c r="T65" s="8">
        <v>2346.3446999999996</v>
      </c>
      <c r="U65" s="8">
        <v>2687.8077499999999</v>
      </c>
      <c r="V65" s="8">
        <v>3171.7514999999999</v>
      </c>
      <c r="W65" s="8">
        <v>3336.4106999999999</v>
      </c>
      <c r="X65" s="8">
        <v>3649.9911000000002</v>
      </c>
      <c r="Y65" s="8">
        <v>4153.9822000000004</v>
      </c>
      <c r="Z65" s="8">
        <v>4393.3523000000005</v>
      </c>
      <c r="AA65" s="8">
        <v>5115.0927000000001</v>
      </c>
    </row>
    <row r="66" spans="1:27">
      <c r="A66" s="16" t="s">
        <v>24</v>
      </c>
      <c r="B66" s="16" t="s">
        <v>6</v>
      </c>
      <c r="C66" s="8">
        <v>2.104760045E-6</v>
      </c>
      <c r="D66" s="8">
        <v>3.0023683063459998E-3</v>
      </c>
      <c r="E66" s="8">
        <v>6.0035633693260003E-3</v>
      </c>
      <c r="F66" s="8">
        <v>22.072517473485771</v>
      </c>
      <c r="G66" s="8">
        <v>3.6836444350000005E-6</v>
      </c>
      <c r="H66" s="8">
        <v>3.8070550950000002E-6</v>
      </c>
      <c r="I66" s="8">
        <v>2.5700046799999998</v>
      </c>
      <c r="J66" s="8">
        <v>5.5005139270589996E-2</v>
      </c>
      <c r="K66" s="8">
        <v>0.118006175794673</v>
      </c>
      <c r="L66" s="8">
        <v>0.31600512183012996</v>
      </c>
      <c r="M66" s="8">
        <v>0.113004845378592</v>
      </c>
      <c r="N66" s="8">
        <v>14.910218251076103</v>
      </c>
      <c r="O66" s="8">
        <v>0.13300715921001</v>
      </c>
      <c r="P66" s="8">
        <v>9.1169924971125358</v>
      </c>
      <c r="Q66" s="8">
        <v>1.2050067817218999</v>
      </c>
      <c r="R66" s="8">
        <v>3.2311309137392779</v>
      </c>
      <c r="S66" s="8">
        <v>0.444013030709068</v>
      </c>
      <c r="T66" s="8">
        <v>1.8040210864446999</v>
      </c>
      <c r="U66" s="8">
        <v>22.85067096605739</v>
      </c>
      <c r="V66" s="8">
        <v>1.9989427414799801</v>
      </c>
      <c r="W66" s="8">
        <v>9.7628837753188193</v>
      </c>
      <c r="X66" s="8">
        <v>3.3320150732823497</v>
      </c>
      <c r="Y66" s="8">
        <v>4.5110078597111807</v>
      </c>
      <c r="Z66" s="8">
        <v>5.1947919280300594</v>
      </c>
      <c r="AA66" s="8">
        <v>0.65201539969187006</v>
      </c>
    </row>
    <row r="67" spans="1:27">
      <c r="A67" s="80" t="s">
        <v>82</v>
      </c>
      <c r="B67" s="80"/>
      <c r="C67" s="68">
        <v>48719.738632200213</v>
      </c>
      <c r="D67" s="68">
        <v>47351.285265784078</v>
      </c>
      <c r="E67" s="68">
        <v>41468.023289127159</v>
      </c>
      <c r="F67" s="68">
        <v>45179.453642595785</v>
      </c>
      <c r="G67" s="68">
        <v>41844.261486597905</v>
      </c>
      <c r="H67" s="68">
        <v>43911.584106630879</v>
      </c>
      <c r="I67" s="68">
        <v>43676.178905458313</v>
      </c>
      <c r="J67" s="68">
        <v>46382.740490254757</v>
      </c>
      <c r="K67" s="68">
        <v>53919.581277516685</v>
      </c>
      <c r="L67" s="68">
        <v>56999.361003505175</v>
      </c>
      <c r="M67" s="68">
        <v>59125.870764970852</v>
      </c>
      <c r="N67" s="68">
        <v>58675.996145529869</v>
      </c>
      <c r="O67" s="68">
        <v>61666.12906618588</v>
      </c>
      <c r="P67" s="68">
        <v>61548.370877786459</v>
      </c>
      <c r="Q67" s="68">
        <v>63136.073121132671</v>
      </c>
      <c r="R67" s="68">
        <v>60715.749133416866</v>
      </c>
      <c r="S67" s="68">
        <v>61156.263234390331</v>
      </c>
      <c r="T67" s="68">
        <v>62869.590870241555</v>
      </c>
      <c r="U67" s="68">
        <v>63411.855550959845</v>
      </c>
      <c r="V67" s="68">
        <v>64091.162259375909</v>
      </c>
      <c r="W67" s="68">
        <v>62048.932938481317</v>
      </c>
      <c r="X67" s="68">
        <v>62768.108326931506</v>
      </c>
      <c r="Y67" s="68">
        <v>61511.603820075063</v>
      </c>
      <c r="Z67" s="68">
        <v>62036.408916221175</v>
      </c>
      <c r="AA67" s="68">
        <v>61171.561140250749</v>
      </c>
    </row>
    <row r="68" spans="1:27">
      <c r="A68" s="19"/>
      <c r="B68" s="19"/>
      <c r="C68" s="62"/>
      <c r="D68" s="62"/>
      <c r="E68" s="62"/>
      <c r="F68" s="62"/>
      <c r="G68" s="62"/>
      <c r="H68" s="62"/>
      <c r="I68" s="62"/>
      <c r="J68" s="62"/>
      <c r="K68" s="62"/>
      <c r="L68" s="62"/>
      <c r="M68" s="62"/>
      <c r="N68" s="62"/>
      <c r="O68" s="62"/>
      <c r="P68" s="62"/>
      <c r="Q68" s="62"/>
      <c r="R68" s="62"/>
      <c r="S68" s="62"/>
      <c r="T68" s="62"/>
      <c r="U68" s="62"/>
      <c r="V68" s="62"/>
      <c r="W68" s="62"/>
      <c r="X68" s="62"/>
      <c r="Y68" s="62"/>
      <c r="Z68" s="62"/>
      <c r="AA68" s="62"/>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1085.4563370136359</v>
      </c>
      <c r="D72" s="8">
        <v>1410.1030994439081</v>
      </c>
      <c r="E72" s="8">
        <v>2118.2876108369869</v>
      </c>
      <c r="F72" s="8">
        <v>1696.2128099421641</v>
      </c>
      <c r="G72" s="8">
        <v>1982.829321013648</v>
      </c>
      <c r="H72" s="8">
        <v>1692.6936205331101</v>
      </c>
      <c r="I72" s="8">
        <v>2053.314533413904</v>
      </c>
      <c r="J72" s="8">
        <v>2166.2952338622049</v>
      </c>
      <c r="K72" s="8">
        <v>1734.5477322524971</v>
      </c>
      <c r="L72" s="8">
        <v>1441.443831854102</v>
      </c>
      <c r="M72" s="8">
        <v>1416.5787313880371</v>
      </c>
      <c r="N72" s="8">
        <v>4.8888916000000003E-5</v>
      </c>
      <c r="O72" s="8">
        <v>4.8932230000000001E-5</v>
      </c>
      <c r="P72" s="8">
        <v>4.8125523000000002E-5</v>
      </c>
      <c r="Q72" s="8">
        <v>4.7659510000000001E-5</v>
      </c>
      <c r="R72" s="8">
        <v>4.7067522000000003E-5</v>
      </c>
      <c r="S72" s="8">
        <v>4.7954670000000001E-5</v>
      </c>
      <c r="T72" s="8">
        <v>4.7258144999999997E-5</v>
      </c>
      <c r="U72" s="8">
        <v>4.5688179999999999E-5</v>
      </c>
      <c r="V72" s="8">
        <v>4.6047273000000002E-5</v>
      </c>
      <c r="W72" s="8">
        <v>4.6899975E-5</v>
      </c>
      <c r="X72" s="8">
        <v>4.7474812000000001E-5</v>
      </c>
      <c r="Y72" s="8">
        <v>4.6822227999999997E-5</v>
      </c>
      <c r="Z72" s="8">
        <v>4.6644585000000003E-5</v>
      </c>
      <c r="AA72" s="8">
        <v>9.7771219999999998E-5</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234.22287365591254</v>
      </c>
      <c r="D74" s="8">
        <v>157.38236436130833</v>
      </c>
      <c r="E74" s="8">
        <v>1247.2586438792664</v>
      </c>
      <c r="F74" s="8">
        <v>1268.2959771068347</v>
      </c>
      <c r="G74" s="8">
        <v>957.1414991751102</v>
      </c>
      <c r="H74" s="8">
        <v>914.14987289697217</v>
      </c>
      <c r="I74" s="8">
        <v>1109.3738468746801</v>
      </c>
      <c r="J74" s="8">
        <v>1300.1942899779713</v>
      </c>
      <c r="K74" s="8">
        <v>1041.7465897796899</v>
      </c>
      <c r="L74" s="8">
        <v>744.73012403076962</v>
      </c>
      <c r="M74" s="8">
        <v>672.466633708568</v>
      </c>
      <c r="N74" s="8">
        <v>884.62191294426395</v>
      </c>
      <c r="O74" s="8">
        <v>1043.7011200864588</v>
      </c>
      <c r="P74" s="8">
        <v>1015.6341685380539</v>
      </c>
      <c r="Q74" s="8">
        <v>1041.6461522952523</v>
      </c>
      <c r="R74" s="8">
        <v>969.88118686106338</v>
      </c>
      <c r="S74" s="8">
        <v>925.72045410369833</v>
      </c>
      <c r="T74" s="8">
        <v>978.57918193379578</v>
      </c>
      <c r="U74" s="8">
        <v>378.59581240356852</v>
      </c>
      <c r="V74" s="8">
        <v>459.03920306222017</v>
      </c>
      <c r="W74" s="8">
        <v>456.43346115090151</v>
      </c>
      <c r="X74" s="8">
        <v>424.82849309048413</v>
      </c>
      <c r="Y74" s="8">
        <v>514.87900953774567</v>
      </c>
      <c r="Z74" s="8">
        <v>531.69411009154635</v>
      </c>
      <c r="AA74" s="8">
        <v>691.41042349245743</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7687.0148640042953</v>
      </c>
      <c r="D77" s="8">
        <v>8371.7015300738385</v>
      </c>
      <c r="E77" s="8">
        <v>8454.8261354174574</v>
      </c>
      <c r="F77" s="8">
        <v>11882.898008416258</v>
      </c>
      <c r="G77" s="8">
        <v>11785.192127193985</v>
      </c>
      <c r="H77" s="8">
        <v>12120.655918016497</v>
      </c>
      <c r="I77" s="8">
        <v>11053.324501246407</v>
      </c>
      <c r="J77" s="8">
        <v>10869.446169438859</v>
      </c>
      <c r="K77" s="8">
        <v>10406.778783522595</v>
      </c>
      <c r="L77" s="8">
        <v>11561.119202308166</v>
      </c>
      <c r="M77" s="8">
        <v>10943.348169908179</v>
      </c>
      <c r="N77" s="8">
        <v>10449.324054612896</v>
      </c>
      <c r="O77" s="8">
        <v>10816.568835638813</v>
      </c>
      <c r="P77" s="8">
        <v>10536.783392562409</v>
      </c>
      <c r="Q77" s="8">
        <v>10984.94646424979</v>
      </c>
      <c r="R77" s="8">
        <v>9986.4973739888119</v>
      </c>
      <c r="S77" s="8">
        <v>10406.250721645138</v>
      </c>
      <c r="T77" s="8">
        <v>9101.003344079656</v>
      </c>
      <c r="U77" s="8">
        <v>10150.496507531339</v>
      </c>
      <c r="V77" s="8">
        <v>9474.5287747263155</v>
      </c>
      <c r="W77" s="8">
        <v>11521.939411045829</v>
      </c>
      <c r="X77" s="8">
        <v>11461.882765734274</v>
      </c>
      <c r="Y77" s="8">
        <v>11311.368483672211</v>
      </c>
      <c r="Z77" s="8">
        <v>11779.754725110843</v>
      </c>
      <c r="AA77" s="8">
        <v>11039.98442842184</v>
      </c>
    </row>
    <row r="78" spans="1:27">
      <c r="A78" s="16" t="s">
        <v>25</v>
      </c>
      <c r="B78" s="16" t="s">
        <v>8</v>
      </c>
      <c r="C78" s="8">
        <v>1561.5813015322869</v>
      </c>
      <c r="D78" s="8">
        <v>1880.2071957164853</v>
      </c>
      <c r="E78" s="8">
        <v>1733.8097815230549</v>
      </c>
      <c r="F78" s="8">
        <v>3598.1851214949929</v>
      </c>
      <c r="G78" s="8">
        <v>3530.9408451056456</v>
      </c>
      <c r="H78" s="8">
        <v>3592.4784558606912</v>
      </c>
      <c r="I78" s="8">
        <v>3464.6260569924184</v>
      </c>
      <c r="J78" s="8">
        <v>3323.967416564843</v>
      </c>
      <c r="K78" s="8">
        <v>3587.7871506279389</v>
      </c>
      <c r="L78" s="8">
        <v>3652.0563413342534</v>
      </c>
      <c r="M78" s="8">
        <v>3777.3198164874157</v>
      </c>
      <c r="N78" s="8">
        <v>5291.9245118756417</v>
      </c>
      <c r="O78" s="8">
        <v>5299.1655294511402</v>
      </c>
      <c r="P78" s="8">
        <v>5418.0012272473095</v>
      </c>
      <c r="Q78" s="8">
        <v>5553.0276697408353</v>
      </c>
      <c r="R78" s="8">
        <v>7825.6356654058845</v>
      </c>
      <c r="S78" s="8">
        <v>7494.293010536785</v>
      </c>
      <c r="T78" s="8">
        <v>10345.225641374271</v>
      </c>
      <c r="U78" s="8">
        <v>10568.748080589416</v>
      </c>
      <c r="V78" s="8">
        <v>11050.052048218909</v>
      </c>
      <c r="W78" s="8">
        <v>9578.3850031851598</v>
      </c>
      <c r="X78" s="8">
        <v>9105.6797626889802</v>
      </c>
      <c r="Y78" s="8">
        <v>8656.6400452462767</v>
      </c>
      <c r="Z78" s="8">
        <v>8358.627761423646</v>
      </c>
      <c r="AA78" s="8">
        <v>8650.2341022708188</v>
      </c>
    </row>
    <row r="79" spans="1:27">
      <c r="A79" s="16" t="s">
        <v>25</v>
      </c>
      <c r="B79" s="16" t="s">
        <v>83</v>
      </c>
      <c r="C79" s="8">
        <v>252.53988936796401</v>
      </c>
      <c r="D79" s="8">
        <v>259.61587777099999</v>
      </c>
      <c r="E79" s="8">
        <v>734.70807569097701</v>
      </c>
      <c r="F79" s="8">
        <v>1284.290029345321</v>
      </c>
      <c r="G79" s="8">
        <v>1367.42523837008</v>
      </c>
      <c r="H79" s="8">
        <v>1288.31437304017</v>
      </c>
      <c r="I79" s="8">
        <v>1362.9453845801399</v>
      </c>
      <c r="J79" s="8">
        <v>1351.55849352206</v>
      </c>
      <c r="K79" s="8">
        <v>1282.28395039785</v>
      </c>
      <c r="L79" s="8">
        <v>1317.5830740057299</v>
      </c>
      <c r="M79" s="8">
        <v>1333.9853744193899</v>
      </c>
      <c r="N79" s="8">
        <v>1866.7007935447339</v>
      </c>
      <c r="O79" s="8">
        <v>1848.2416132639501</v>
      </c>
      <c r="P79" s="8">
        <v>2396.2654942844301</v>
      </c>
      <c r="Q79" s="8">
        <v>2210.3834005647</v>
      </c>
      <c r="R79" s="8">
        <v>3926.4632303103399</v>
      </c>
      <c r="S79" s="8">
        <v>3804.04045100043</v>
      </c>
      <c r="T79" s="8">
        <v>4251.5805659764101</v>
      </c>
      <c r="U79" s="8">
        <v>4265.2591042234499</v>
      </c>
      <c r="V79" s="8">
        <v>4570.9976543470002</v>
      </c>
      <c r="W79" s="8">
        <v>4083.06348657934</v>
      </c>
      <c r="X79" s="8">
        <v>3904.7089635705402</v>
      </c>
      <c r="Y79" s="8">
        <v>3527.3231656704402</v>
      </c>
      <c r="Z79" s="8">
        <v>2974.5734995450198</v>
      </c>
      <c r="AA79" s="8">
        <v>3780.4398693460698</v>
      </c>
    </row>
    <row r="80" spans="1:27">
      <c r="A80" s="16" t="s">
        <v>25</v>
      </c>
      <c r="B80" s="16" t="s">
        <v>191</v>
      </c>
      <c r="C80" s="8">
        <v>0</v>
      </c>
      <c r="D80" s="8">
        <v>0</v>
      </c>
      <c r="E80" s="8">
        <v>1.0113591E-5</v>
      </c>
      <c r="F80" s="8">
        <v>1.5632125000000001E-5</v>
      </c>
      <c r="G80" s="8">
        <v>1.7493094000000001E-5</v>
      </c>
      <c r="H80" s="8">
        <v>1.7953438000000001E-5</v>
      </c>
      <c r="I80" s="8">
        <v>2.0366954000000001E-5</v>
      </c>
      <c r="J80" s="8">
        <v>2.0545332000000002E-5</v>
      </c>
      <c r="K80" s="8">
        <v>2.1137911E-5</v>
      </c>
      <c r="L80" s="8">
        <v>2.3921820999999999E-5</v>
      </c>
      <c r="M80" s="8">
        <v>2.6002471000000001E-5</v>
      </c>
      <c r="N80" s="8">
        <v>3.2365193000000001E-5</v>
      </c>
      <c r="O80" s="8">
        <v>3.2441297999999998E-5</v>
      </c>
      <c r="P80" s="8">
        <v>3.5550608E-5</v>
      </c>
      <c r="Q80" s="8">
        <v>3.582147E-5</v>
      </c>
      <c r="R80" s="8">
        <v>4.1609972000000007E-5</v>
      </c>
      <c r="S80" s="8">
        <v>4.1214662E-5</v>
      </c>
      <c r="T80" s="8">
        <v>4.7425200999999997E-5</v>
      </c>
      <c r="U80" s="8">
        <v>5.4799936999999998E-5</v>
      </c>
      <c r="V80" s="8">
        <v>5.5548258999999999E-5</v>
      </c>
      <c r="W80" s="8">
        <v>5.750433E-5</v>
      </c>
      <c r="X80" s="8">
        <v>5.7086105000000003E-5</v>
      </c>
      <c r="Y80" s="8">
        <v>5.9972624000000001E-5</v>
      </c>
      <c r="Z80" s="8">
        <v>6.9304373E-5</v>
      </c>
      <c r="AA80" s="8">
        <v>7.5644667000000001E-5</v>
      </c>
    </row>
    <row r="81" spans="1:27">
      <c r="A81" s="16" t="s">
        <v>25</v>
      </c>
      <c r="B81" s="16" t="s">
        <v>15</v>
      </c>
      <c r="C81" s="8">
        <v>88.871920000000003</v>
      </c>
      <c r="D81" s="8">
        <v>108.11239</v>
      </c>
      <c r="E81" s="8">
        <v>124.421616</v>
      </c>
      <c r="F81" s="8">
        <v>125.3189</v>
      </c>
      <c r="G81" s="8">
        <v>154.49732</v>
      </c>
      <c r="H81" s="8">
        <v>187.71884599999998</v>
      </c>
      <c r="I81" s="8">
        <v>229.23199</v>
      </c>
      <c r="J81" s="8">
        <v>273.66094699999996</v>
      </c>
      <c r="K81" s="8">
        <v>308.27861000000001</v>
      </c>
      <c r="L81" s="8">
        <v>372.44718999999998</v>
      </c>
      <c r="M81" s="8">
        <v>442.22202000000004</v>
      </c>
      <c r="N81" s="8">
        <v>505.28415000000001</v>
      </c>
      <c r="O81" s="8">
        <v>592.58843000000002</v>
      </c>
      <c r="P81" s="8">
        <v>674.92938000000004</v>
      </c>
      <c r="Q81" s="8">
        <v>731.47771999999998</v>
      </c>
      <c r="R81" s="8">
        <v>860.97711000000004</v>
      </c>
      <c r="S81" s="8">
        <v>967.94464000000005</v>
      </c>
      <c r="T81" s="8">
        <v>1063.9979000000001</v>
      </c>
      <c r="U81" s="8">
        <v>1202.5709299999999</v>
      </c>
      <c r="V81" s="8">
        <v>1351.6266000000001</v>
      </c>
      <c r="W81" s="8">
        <v>1472.2076400000001</v>
      </c>
      <c r="X81" s="8">
        <v>1606.9320699999998</v>
      </c>
      <c r="Y81" s="8">
        <v>1719.2198699999999</v>
      </c>
      <c r="Z81" s="8">
        <v>1790.0295999999998</v>
      </c>
      <c r="AA81" s="8">
        <v>1919.1437999999998</v>
      </c>
    </row>
    <row r="82" spans="1:27">
      <c r="A82" s="16" t="s">
        <v>25</v>
      </c>
      <c r="B82" s="16" t="s">
        <v>6</v>
      </c>
      <c r="C82" s="8">
        <v>0.12800232494807001</v>
      </c>
      <c r="D82" s="8">
        <v>0.14000262192860299</v>
      </c>
      <c r="E82" s="8">
        <v>0.96383829541139998</v>
      </c>
      <c r="F82" s="8">
        <v>273.85262004926739</v>
      </c>
      <c r="G82" s="8">
        <v>0.77900320320747996</v>
      </c>
      <c r="H82" s="8">
        <v>3.8160068399999998E-6</v>
      </c>
      <c r="I82" s="8">
        <v>6.2559122380000005</v>
      </c>
      <c r="J82" s="8">
        <v>4.1574540402786537</v>
      </c>
      <c r="K82" s="8">
        <v>12.120841481064289</v>
      </c>
      <c r="L82" s="8">
        <v>13.554557872061059</v>
      </c>
      <c r="M82" s="8">
        <v>14.169290674595048</v>
      </c>
      <c r="N82" s="8">
        <v>28.485066880000002</v>
      </c>
      <c r="O82" s="8">
        <v>33.589982074152317</v>
      </c>
      <c r="P82" s="8">
        <v>62.327165099999995</v>
      </c>
      <c r="Q82" s="8">
        <v>71.934915060917731</v>
      </c>
      <c r="R82" s="8">
        <v>64.61387280000001</v>
      </c>
      <c r="S82" s="8">
        <v>59.82500772102324</v>
      </c>
      <c r="T82" s="8">
        <v>128.76984212520898</v>
      </c>
      <c r="U82" s="8">
        <v>92.411918920000005</v>
      </c>
      <c r="V82" s="8">
        <v>126.36256274130582</v>
      </c>
      <c r="W82" s="8">
        <v>145.39756115</v>
      </c>
      <c r="X82" s="8">
        <v>172.40204396260512</v>
      </c>
      <c r="Y82" s="8">
        <v>198.655529673476</v>
      </c>
      <c r="Z82" s="8">
        <v>222.43831418564832</v>
      </c>
      <c r="AA82" s="8">
        <v>41.642926013570268</v>
      </c>
    </row>
    <row r="83" spans="1:27">
      <c r="A83" s="80" t="s">
        <v>82</v>
      </c>
      <c r="B83" s="80"/>
      <c r="C83" s="68">
        <v>10909.815187899043</v>
      </c>
      <c r="D83" s="68">
        <v>12187.262459988469</v>
      </c>
      <c r="E83" s="68">
        <v>14414.275711756742</v>
      </c>
      <c r="F83" s="68">
        <v>20129.053481986961</v>
      </c>
      <c r="G83" s="68">
        <v>19778.805371554768</v>
      </c>
      <c r="H83" s="68">
        <v>19796.011108116883</v>
      </c>
      <c r="I83" s="68">
        <v>19279.072245712505</v>
      </c>
      <c r="J83" s="68">
        <v>19289.280024951553</v>
      </c>
      <c r="K83" s="68">
        <v>18373.543679199549</v>
      </c>
      <c r="L83" s="68">
        <v>19102.934345326899</v>
      </c>
      <c r="M83" s="68">
        <v>18600.090062588657</v>
      </c>
      <c r="N83" s="68">
        <v>19026.340571111643</v>
      </c>
      <c r="O83" s="68">
        <v>19633.855591888037</v>
      </c>
      <c r="P83" s="68">
        <v>20103.940911408336</v>
      </c>
      <c r="Q83" s="68">
        <v>20593.416405392472</v>
      </c>
      <c r="R83" s="68">
        <v>23634.068528043594</v>
      </c>
      <c r="S83" s="68">
        <v>23658.074374176409</v>
      </c>
      <c r="T83" s="68">
        <v>25869.156570172687</v>
      </c>
      <c r="U83" s="68">
        <v>26658.08245415589</v>
      </c>
      <c r="V83" s="68">
        <v>27032.606944691284</v>
      </c>
      <c r="W83" s="68">
        <v>27257.426667515538</v>
      </c>
      <c r="X83" s="68">
        <v>26676.434203607801</v>
      </c>
      <c r="Y83" s="68">
        <v>25928.086210595004</v>
      </c>
      <c r="Z83" s="68">
        <v>25657.118126305661</v>
      </c>
      <c r="AA83" s="68">
        <v>26122.855722960638</v>
      </c>
    </row>
    <row r="84" spans="1:27">
      <c r="A84" s="19"/>
      <c r="B84" s="19"/>
      <c r="C84" s="62"/>
      <c r="D84" s="62"/>
      <c r="E84" s="62"/>
      <c r="F84" s="62"/>
      <c r="G84" s="62"/>
      <c r="H84" s="62"/>
      <c r="I84" s="62"/>
      <c r="J84" s="62"/>
      <c r="K84" s="62"/>
      <c r="L84" s="62"/>
      <c r="M84" s="62"/>
      <c r="N84" s="62"/>
      <c r="O84" s="62"/>
      <c r="P84" s="62"/>
      <c r="Q84" s="62"/>
      <c r="R84" s="62"/>
      <c r="S84" s="62"/>
      <c r="T84" s="62"/>
      <c r="U84" s="62"/>
      <c r="V84" s="62"/>
      <c r="W84" s="62"/>
      <c r="X84" s="62"/>
      <c r="Y84" s="62"/>
      <c r="Z84" s="62"/>
      <c r="AA84" s="62"/>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5.1582665000000003E-6</v>
      </c>
      <c r="D88" s="8">
        <v>5.161788E-6</v>
      </c>
      <c r="E88" s="8">
        <v>5.1810607000000004E-6</v>
      </c>
      <c r="F88" s="8">
        <v>4.2830243E-6</v>
      </c>
      <c r="G88" s="8">
        <v>1.2984277000000001E-5</v>
      </c>
      <c r="H88" s="8">
        <v>1.2642753999999999E-5</v>
      </c>
      <c r="I88" s="8">
        <v>1.3287894000000001E-5</v>
      </c>
      <c r="J88" s="8">
        <v>1.3183135E-5</v>
      </c>
      <c r="K88" s="8">
        <v>1.2570905000000001E-5</v>
      </c>
      <c r="L88" s="8">
        <v>1.2618998E-5</v>
      </c>
      <c r="M88" s="8">
        <v>1.2343193999999999E-5</v>
      </c>
      <c r="N88" s="8">
        <v>1.2191584E-5</v>
      </c>
      <c r="O88" s="8">
        <v>1.1947422E-5</v>
      </c>
      <c r="P88" s="8">
        <v>1.2200341E-5</v>
      </c>
      <c r="Q88" s="8">
        <v>1.2296277E-5</v>
      </c>
      <c r="R88" s="8">
        <v>1.2859752E-5</v>
      </c>
      <c r="S88" s="8">
        <v>1.2780585E-5</v>
      </c>
      <c r="T88" s="8">
        <v>1.4077101000000001E-5</v>
      </c>
      <c r="U88" s="8">
        <v>1.5183222000000001E-5</v>
      </c>
      <c r="V88" s="8">
        <v>1.5126797000000001E-5</v>
      </c>
      <c r="W88" s="8">
        <v>1.537722E-5</v>
      </c>
      <c r="X88" s="8">
        <v>1.5375979999999998E-5</v>
      </c>
      <c r="Y88" s="8">
        <v>1.8611754000000001E-5</v>
      </c>
      <c r="Z88" s="8">
        <v>1.8832897999999998E-5</v>
      </c>
      <c r="AA88" s="8">
        <v>3.0428317000000001E-5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7.7014381999999993E-6</v>
      </c>
      <c r="D90" s="8">
        <v>7.8383011000000002E-6</v>
      </c>
      <c r="E90" s="8">
        <v>8.7224618999999994E-6</v>
      </c>
      <c r="F90" s="8">
        <v>1.4389573345936999</v>
      </c>
      <c r="G90" s="8">
        <v>13.052348409530097</v>
      </c>
      <c r="H90" s="8">
        <v>2.7605746237785</v>
      </c>
      <c r="I90" s="8">
        <v>20.456180545409204</v>
      </c>
      <c r="J90" s="8">
        <v>14.0667102150357</v>
      </c>
      <c r="K90" s="8">
        <v>14.4199769818701</v>
      </c>
      <c r="L90" s="8">
        <v>22.930809722426197</v>
      </c>
      <c r="M90" s="8">
        <v>7.2386254527147997</v>
      </c>
      <c r="N90" s="8">
        <v>12.6034432457932</v>
      </c>
      <c r="O90" s="8">
        <v>6.1419472069078997</v>
      </c>
      <c r="P90" s="8">
        <v>18.040559429509997</v>
      </c>
      <c r="Q90" s="8">
        <v>5.7793391172958</v>
      </c>
      <c r="R90" s="8">
        <v>8.2629665455890002</v>
      </c>
      <c r="S90" s="8">
        <v>2.1967411986299004</v>
      </c>
      <c r="T90" s="8">
        <v>3.8106854197552997</v>
      </c>
      <c r="U90" s="8">
        <v>6.4387681745121998</v>
      </c>
      <c r="V90" s="8">
        <v>2.1301317871887</v>
      </c>
      <c r="W90" s="8">
        <v>5.631241326625001</v>
      </c>
      <c r="X90" s="8">
        <v>3.7954452392250002</v>
      </c>
      <c r="Y90" s="8">
        <v>10.8683326029187</v>
      </c>
      <c r="Z90" s="8">
        <v>18.261128339603999</v>
      </c>
      <c r="AA90" s="8">
        <v>1.9714402000000001E-5</v>
      </c>
    </row>
    <row r="91" spans="1:27">
      <c r="A91" s="16" t="s">
        <v>26</v>
      </c>
      <c r="B91" s="16" t="s">
        <v>2</v>
      </c>
      <c r="C91" s="8">
        <v>8358.6976299999988</v>
      </c>
      <c r="D91" s="8">
        <v>7686.8305599999985</v>
      </c>
      <c r="E91" s="8">
        <v>8577.6033699999989</v>
      </c>
      <c r="F91" s="8">
        <v>9660.2013200000001</v>
      </c>
      <c r="G91" s="8">
        <v>9481.1119600000002</v>
      </c>
      <c r="H91" s="8">
        <v>9367.5251600000011</v>
      </c>
      <c r="I91" s="8">
        <v>8913.9447099999998</v>
      </c>
      <c r="J91" s="8">
        <v>9853.1969899999986</v>
      </c>
      <c r="K91" s="8">
        <v>9784.5597499999985</v>
      </c>
      <c r="L91" s="8">
        <v>9172.0337699999982</v>
      </c>
      <c r="M91" s="8">
        <v>8218.5492700000013</v>
      </c>
      <c r="N91" s="8">
        <v>9273.4596099999999</v>
      </c>
      <c r="O91" s="8">
        <v>8400.8014199999998</v>
      </c>
      <c r="P91" s="8">
        <v>7998.1490600000006</v>
      </c>
      <c r="Q91" s="8">
        <v>7541.6715299999996</v>
      </c>
      <c r="R91" s="8">
        <v>7615.1834100000005</v>
      </c>
      <c r="S91" s="8">
        <v>7752.7250899999999</v>
      </c>
      <c r="T91" s="8">
        <v>7638.0567399999991</v>
      </c>
      <c r="U91" s="8">
        <v>7167.5075240000006</v>
      </c>
      <c r="V91" s="8">
        <v>7063.7995250000004</v>
      </c>
      <c r="W91" s="8">
        <v>8161.8062499999996</v>
      </c>
      <c r="X91" s="8">
        <v>7247.4448700000012</v>
      </c>
      <c r="Y91" s="8">
        <v>7537.8138000000017</v>
      </c>
      <c r="Z91" s="8">
        <v>7237.1984259999999</v>
      </c>
      <c r="AA91" s="8">
        <v>7867.0804499999995</v>
      </c>
    </row>
    <row r="92" spans="1:27">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3218.3215181836786</v>
      </c>
      <c r="D93" s="8">
        <v>4609.6950389800922</v>
      </c>
      <c r="E93" s="8">
        <v>4707.0558637291078</v>
      </c>
      <c r="F93" s="8">
        <v>6672.2053596983769</v>
      </c>
      <c r="G93" s="8">
        <v>6657.9886966839449</v>
      </c>
      <c r="H93" s="8">
        <v>7650.4307205382811</v>
      </c>
      <c r="I93" s="8">
        <v>7778.8883604032189</v>
      </c>
      <c r="J93" s="8">
        <v>7991.5445407518364</v>
      </c>
      <c r="K93" s="8">
        <v>8636.5181062253614</v>
      </c>
      <c r="L93" s="8">
        <v>8927.200493269298</v>
      </c>
      <c r="M93" s="8">
        <v>9663.4564270106639</v>
      </c>
      <c r="N93" s="8">
        <v>9228.0425188547379</v>
      </c>
      <c r="O93" s="8">
        <v>9522.3337575154819</v>
      </c>
      <c r="P93" s="8">
        <v>8786.7149124146308</v>
      </c>
      <c r="Q93" s="8">
        <v>9193.9528507040231</v>
      </c>
      <c r="R93" s="8">
        <v>8932.9960785411149</v>
      </c>
      <c r="S93" s="8">
        <v>8848.7206203407331</v>
      </c>
      <c r="T93" s="8">
        <v>9127.9791844271531</v>
      </c>
      <c r="U93" s="8">
        <v>8855.7127214136435</v>
      </c>
      <c r="V93" s="8">
        <v>9623.0367178283923</v>
      </c>
      <c r="W93" s="8">
        <v>9157.798108618621</v>
      </c>
      <c r="X93" s="8">
        <v>9446.0235527503974</v>
      </c>
      <c r="Y93" s="8">
        <v>8407.0601115147747</v>
      </c>
      <c r="Z93" s="8">
        <v>8971.8083871237122</v>
      </c>
      <c r="AA93" s="8">
        <v>8101.6296477935239</v>
      </c>
    </row>
    <row r="94" spans="1:27">
      <c r="A94" s="16" t="s">
        <v>26</v>
      </c>
      <c r="B94" s="16" t="s">
        <v>8</v>
      </c>
      <c r="C94" s="8">
        <v>1.14212414E-5</v>
      </c>
      <c r="D94" s="8">
        <v>1.4636215700000001E-5</v>
      </c>
      <c r="E94" s="8">
        <v>1.2141142599999999E-5</v>
      </c>
      <c r="F94" s="8">
        <v>1.5373098499999999E-5</v>
      </c>
      <c r="G94" s="8">
        <v>1.5503854500000001E-5</v>
      </c>
      <c r="H94" s="8">
        <v>1.52481094E-5</v>
      </c>
      <c r="I94" s="8">
        <v>1.9044212999999999E-5</v>
      </c>
      <c r="J94" s="8">
        <v>2.0553208E-5</v>
      </c>
      <c r="K94" s="8">
        <v>1.88906007E-5</v>
      </c>
      <c r="L94" s="8">
        <v>1.9596573000000001E-5</v>
      </c>
      <c r="M94" s="8">
        <v>2.2126738900000001E-5</v>
      </c>
      <c r="N94" s="8">
        <v>2.3799865600000003E-5</v>
      </c>
      <c r="O94" s="8">
        <v>2.4460997700000001E-5</v>
      </c>
      <c r="P94" s="8">
        <v>1.015542268E-4</v>
      </c>
      <c r="Q94" s="8">
        <v>9.4428652700000003E-5</v>
      </c>
      <c r="R94" s="8">
        <v>9.9386342000000002E-5</v>
      </c>
      <c r="S94" s="8">
        <v>1.09482603E-4</v>
      </c>
      <c r="T94" s="8">
        <v>1.0688972000000001E-4</v>
      </c>
      <c r="U94" s="8">
        <v>1.0990294500000001E-4</v>
      </c>
      <c r="V94" s="8">
        <v>1.0769688899999999E-4</v>
      </c>
      <c r="W94" s="8">
        <v>9.6012752000000005E-5</v>
      </c>
      <c r="X94" s="8">
        <v>1.02322123E-4</v>
      </c>
      <c r="Y94" s="8">
        <v>1.1728031099999999E-4</v>
      </c>
      <c r="Z94" s="8">
        <v>1.0702815199999999E-4</v>
      </c>
      <c r="AA94" s="8">
        <v>1.08972203E-4</v>
      </c>
    </row>
    <row r="95" spans="1:27">
      <c r="A95" s="16" t="s">
        <v>26</v>
      </c>
      <c r="B95" s="16" t="s">
        <v>83</v>
      </c>
      <c r="C95" s="8">
        <v>8.4829715E-5</v>
      </c>
      <c r="D95" s="8">
        <v>1.4092140200000001E-4</v>
      </c>
      <c r="E95" s="8">
        <v>1.4503214400000001E-4</v>
      </c>
      <c r="F95" s="8">
        <v>1.4769474299999998E-4</v>
      </c>
      <c r="G95" s="8">
        <v>1.5369754599999999E-4</v>
      </c>
      <c r="H95" s="8">
        <v>1.73826026E-4</v>
      </c>
      <c r="I95" s="8">
        <v>2.0655671500000001E-4</v>
      </c>
      <c r="J95" s="8">
        <v>2.2444341099999999E-4</v>
      </c>
      <c r="K95" s="8">
        <v>2.6853333000000004E-4</v>
      </c>
      <c r="L95" s="8">
        <v>2.7960970300000001E-4</v>
      </c>
      <c r="M95" s="8">
        <v>3.1618150300000001E-4</v>
      </c>
      <c r="N95" s="8">
        <v>4.4627991999999996E-4</v>
      </c>
      <c r="O95" s="8">
        <v>4.9515019399999996E-4</v>
      </c>
      <c r="P95" s="8">
        <v>5.2401385999999996E-4</v>
      </c>
      <c r="Q95" s="8">
        <v>5.6986723E-4</v>
      </c>
      <c r="R95" s="8">
        <v>7.8061680000000009E-4</v>
      </c>
      <c r="S95" s="8">
        <v>8.1269939000000002E-4</v>
      </c>
      <c r="T95" s="8">
        <v>8.2896381000000007E-4</v>
      </c>
      <c r="U95" s="8">
        <v>9.77344E-4</v>
      </c>
      <c r="V95" s="8">
        <v>1.0074222600000001E-3</v>
      </c>
      <c r="W95" s="8">
        <v>1.0447042499999999E-3</v>
      </c>
      <c r="X95" s="8">
        <v>1.0080775899999998E-3</v>
      </c>
      <c r="Y95" s="8">
        <v>1.02746889E-3</v>
      </c>
      <c r="Z95" s="8">
        <v>1.1213245100000001E-3</v>
      </c>
      <c r="AA95" s="8">
        <v>1.3343839299999999E-3</v>
      </c>
    </row>
    <row r="96" spans="1:27">
      <c r="A96" s="16" t="s">
        <v>26</v>
      </c>
      <c r="B96" s="16" t="s">
        <v>191</v>
      </c>
      <c r="C96" s="8">
        <v>0</v>
      </c>
      <c r="D96" s="8">
        <v>0</v>
      </c>
      <c r="E96" s="8">
        <v>5.3998998000000004E-5</v>
      </c>
      <c r="F96" s="8">
        <v>6.5418228E-5</v>
      </c>
      <c r="G96" s="8">
        <v>9.4151602000000007E-5</v>
      </c>
      <c r="H96" s="8">
        <v>9.8267939000000002E-5</v>
      </c>
      <c r="I96" s="8">
        <v>1.80250031E-4</v>
      </c>
      <c r="J96" s="8">
        <v>1.9275010200000002E-4</v>
      </c>
      <c r="K96" s="8">
        <v>2.15022282E-4</v>
      </c>
      <c r="L96" s="8">
        <v>2.1277298400000001E-4</v>
      </c>
      <c r="M96" s="8">
        <v>2.25156926E-4</v>
      </c>
      <c r="N96" s="8">
        <v>2.4397940200000001E-4</v>
      </c>
      <c r="O96" s="8">
        <v>2.5356554199999998E-4</v>
      </c>
      <c r="P96" s="8">
        <v>2.5429726500000003E-4</v>
      </c>
      <c r="Q96" s="8">
        <v>2.5987466599999999E-4</v>
      </c>
      <c r="R96" s="8">
        <v>3.3902575900000002E-4</v>
      </c>
      <c r="S96" s="8">
        <v>3.4548070899999999E-4</v>
      </c>
      <c r="T96" s="8">
        <v>3.7563219199999998E-4</v>
      </c>
      <c r="U96" s="8">
        <v>4.15722798E-4</v>
      </c>
      <c r="V96" s="8">
        <v>4.1955599699999998E-4</v>
      </c>
      <c r="W96" s="8">
        <v>4.2184323600000001E-4</v>
      </c>
      <c r="X96" s="8">
        <v>4.2783530299999998E-4</v>
      </c>
      <c r="Y96" s="8">
        <v>4.15901444E-4</v>
      </c>
      <c r="Z96" s="8">
        <v>4.2764269299999999E-4</v>
      </c>
      <c r="AA96" s="8">
        <v>5.4223912000000009E-4</v>
      </c>
    </row>
    <row r="97" spans="1:27">
      <c r="A97" s="16" t="s">
        <v>26</v>
      </c>
      <c r="B97" s="16" t="s">
        <v>15</v>
      </c>
      <c r="C97" s="8">
        <v>1.9356952999999999</v>
      </c>
      <c r="D97" s="8">
        <v>3.4190352000000002</v>
      </c>
      <c r="E97" s="8">
        <v>4.5518590000000003</v>
      </c>
      <c r="F97" s="8">
        <v>7.4933766999999998</v>
      </c>
      <c r="G97" s="8">
        <v>14.116122300000001</v>
      </c>
      <c r="H97" s="8">
        <v>16.984114600000002</v>
      </c>
      <c r="I97" s="8">
        <v>23.524819999999998</v>
      </c>
      <c r="J97" s="8">
        <v>30.445359000000003</v>
      </c>
      <c r="K97" s="8">
        <v>32.782313000000002</v>
      </c>
      <c r="L97" s="8">
        <v>41.338781999999995</v>
      </c>
      <c r="M97" s="8">
        <v>50.931505999999999</v>
      </c>
      <c r="N97" s="8">
        <v>66.909914000000001</v>
      </c>
      <c r="O97" s="8">
        <v>68.485646000000003</v>
      </c>
      <c r="P97" s="8">
        <v>83.105591000000004</v>
      </c>
      <c r="Q97" s="8">
        <v>97.368159999999989</v>
      </c>
      <c r="R97" s="8">
        <v>123.157473</v>
      </c>
      <c r="S97" s="8">
        <v>136.91890699999999</v>
      </c>
      <c r="T97" s="8">
        <v>141.151589</v>
      </c>
      <c r="U97" s="8">
        <v>162.16068999999999</v>
      </c>
      <c r="V97" s="8">
        <v>175.55459000000002</v>
      </c>
      <c r="W97" s="8">
        <v>187.85506000000001</v>
      </c>
      <c r="X97" s="8">
        <v>196.21786</v>
      </c>
      <c r="Y97" s="8">
        <v>230.76695999999998</v>
      </c>
      <c r="Z97" s="8">
        <v>259.61546599999997</v>
      </c>
      <c r="AA97" s="8">
        <v>290.00658999999996</v>
      </c>
    </row>
    <row r="98" spans="1:27">
      <c r="A98" s="16" t="s">
        <v>26</v>
      </c>
      <c r="B98" s="16" t="s">
        <v>6</v>
      </c>
      <c r="C98" s="8">
        <v>6.8504460000000001E-7</v>
      </c>
      <c r="D98" s="8">
        <v>7.3714665000000003E-7</v>
      </c>
      <c r="E98" s="8">
        <v>7.9183819999999996E-7</v>
      </c>
      <c r="F98" s="8">
        <v>0.43199968</v>
      </c>
      <c r="G98" s="8">
        <v>9.6826889999999995E-7</v>
      </c>
      <c r="H98" s="8">
        <v>1.0033975E-6</v>
      </c>
      <c r="I98" s="8">
        <v>0.14500114</v>
      </c>
      <c r="J98" s="8">
        <v>1.2353421000000001E-6</v>
      </c>
      <c r="K98" s="8">
        <v>1.202656E-6</v>
      </c>
      <c r="L98" s="8">
        <v>0.57000136000000001</v>
      </c>
      <c r="M98" s="8">
        <v>1.3044337E-6</v>
      </c>
      <c r="N98" s="8">
        <v>0.48208796999999998</v>
      </c>
      <c r="O98" s="8">
        <v>1.3643603999999999E-6</v>
      </c>
      <c r="P98" s="8">
        <v>0.46708073999999999</v>
      </c>
      <c r="Q98" s="8">
        <v>1.6778902000000001E-6</v>
      </c>
      <c r="R98" s="8">
        <v>1.8759872</v>
      </c>
      <c r="S98" s="8">
        <v>1.8032637E-6</v>
      </c>
      <c r="T98" s="8">
        <v>1.9416567</v>
      </c>
      <c r="U98" s="8">
        <v>3.6854148000000002</v>
      </c>
      <c r="V98" s="8">
        <v>1.5400022</v>
      </c>
      <c r="W98" s="8">
        <v>0.79563150000000005</v>
      </c>
      <c r="X98" s="8">
        <v>2.5357622E-6</v>
      </c>
      <c r="Y98" s="8">
        <v>7.7684039999999996E-2</v>
      </c>
      <c r="Z98" s="8">
        <v>1.8400103000000001</v>
      </c>
      <c r="AA98" s="8">
        <v>1.78200306534064</v>
      </c>
    </row>
    <row r="99" spans="1:27">
      <c r="A99" s="80" t="s">
        <v>82</v>
      </c>
      <c r="B99" s="80"/>
      <c r="C99" s="68">
        <v>11578.954953279383</v>
      </c>
      <c r="D99" s="68">
        <v>12299.944803474946</v>
      </c>
      <c r="E99" s="68">
        <v>13289.211318596752</v>
      </c>
      <c r="F99" s="68">
        <v>16341.771246182065</v>
      </c>
      <c r="G99" s="68">
        <v>16166.269404699022</v>
      </c>
      <c r="H99" s="68">
        <v>17037.700870750283</v>
      </c>
      <c r="I99" s="68">
        <v>16736.959491227477</v>
      </c>
      <c r="J99" s="68">
        <v>17889.25405213207</v>
      </c>
      <c r="K99" s="68">
        <v>18468.280662427005</v>
      </c>
      <c r="L99" s="68">
        <v>18164.07438094998</v>
      </c>
      <c r="M99" s="68">
        <v>17940.176405576178</v>
      </c>
      <c r="N99" s="68">
        <v>18581.498300321295</v>
      </c>
      <c r="O99" s="68">
        <v>17997.763557210907</v>
      </c>
      <c r="P99" s="68">
        <v>16886.478095649833</v>
      </c>
      <c r="Q99" s="68">
        <v>16838.77281796603</v>
      </c>
      <c r="R99" s="68">
        <v>16681.477147175359</v>
      </c>
      <c r="S99" s="68">
        <v>16740.562640785913</v>
      </c>
      <c r="T99" s="68">
        <v>16912.941181109734</v>
      </c>
      <c r="U99" s="68">
        <v>16195.50663654112</v>
      </c>
      <c r="V99" s="68">
        <v>16866.06251661752</v>
      </c>
      <c r="W99" s="68">
        <v>17513.887869382706</v>
      </c>
      <c r="X99" s="68">
        <v>16893.483284136382</v>
      </c>
      <c r="Y99" s="68">
        <v>16186.588467420095</v>
      </c>
      <c r="Z99" s="68">
        <v>16488.725092591569</v>
      </c>
      <c r="AA99" s="68">
        <v>16260.500726596836</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c r="A104" s="16" t="s">
        <v>16</v>
      </c>
      <c r="B104" s="16" t="s">
        <v>195</v>
      </c>
      <c r="C104" s="8">
        <v>2424.2502854647691</v>
      </c>
      <c r="D104" s="8">
        <v>3837.6227110700888</v>
      </c>
      <c r="E104" s="8">
        <v>5472.477781251142</v>
      </c>
      <c r="F104" s="8">
        <v>16009.242257118995</v>
      </c>
      <c r="G104" s="8">
        <v>16992.94442261145</v>
      </c>
      <c r="H104" s="8">
        <v>16648.31521215515</v>
      </c>
      <c r="I104" s="8">
        <v>17201.364717581775</v>
      </c>
      <c r="J104" s="8">
        <v>16907.211359960613</v>
      </c>
      <c r="K104" s="8">
        <v>19508.438581955634</v>
      </c>
      <c r="L104" s="8">
        <v>20477.266250010991</v>
      </c>
      <c r="M104" s="8">
        <v>20014.443914577481</v>
      </c>
      <c r="N104" s="8">
        <v>20665.993533647721</v>
      </c>
      <c r="O104" s="8">
        <v>20732.204721341521</v>
      </c>
      <c r="P104" s="8">
        <v>22552.715053070329</v>
      </c>
      <c r="Q104" s="8">
        <v>21942.522615766371</v>
      </c>
      <c r="R104" s="8">
        <v>33370.807949449016</v>
      </c>
      <c r="S104" s="8">
        <v>33454.25083256272</v>
      </c>
      <c r="T104" s="8">
        <v>33892.684484651581</v>
      </c>
      <c r="U104" s="8">
        <v>35490.252528153949</v>
      </c>
      <c r="V104" s="8">
        <v>37090.582514221998</v>
      </c>
      <c r="W104" s="8">
        <v>36898.876581040386</v>
      </c>
      <c r="X104" s="8">
        <v>36231.812317056218</v>
      </c>
      <c r="Y104" s="8">
        <v>37601.060474136619</v>
      </c>
      <c r="Z104" s="8">
        <v>29706.196021292108</v>
      </c>
      <c r="AA104" s="8">
        <v>32667.932295829043</v>
      </c>
    </row>
    <row r="105" spans="1:27" collapsed="1">
      <c r="A105" s="16" t="s">
        <v>16</v>
      </c>
      <c r="B105" s="16" t="s">
        <v>192</v>
      </c>
      <c r="C105" s="8">
        <v>3272.2938803144543</v>
      </c>
      <c r="D105" s="8">
        <v>3240.6431708677801</v>
      </c>
      <c r="E105" s="8">
        <v>3386.0172280574966</v>
      </c>
      <c r="F105" s="8">
        <v>5675.1866295298123</v>
      </c>
      <c r="G105" s="8">
        <v>13955.012988218041</v>
      </c>
      <c r="H105" s="8">
        <v>14355.580090624879</v>
      </c>
      <c r="I105" s="8">
        <v>14057.266142614106</v>
      </c>
      <c r="J105" s="8">
        <v>14359.44220670313</v>
      </c>
      <c r="K105" s="8">
        <v>14887.998495573087</v>
      </c>
      <c r="L105" s="8">
        <v>16373.94508110423</v>
      </c>
      <c r="M105" s="8">
        <v>16335.07398657575</v>
      </c>
      <c r="N105" s="8">
        <v>14618.492403492801</v>
      </c>
      <c r="O105" s="8">
        <v>13559.133050442162</v>
      </c>
      <c r="P105" s="8">
        <v>13559.884831668884</v>
      </c>
      <c r="Q105" s="8">
        <v>13618.612392917339</v>
      </c>
      <c r="R105" s="8">
        <v>12102.14056410949</v>
      </c>
      <c r="S105" s="8">
        <v>13003.165405845248</v>
      </c>
      <c r="T105" s="8">
        <v>12223.744765326024</v>
      </c>
      <c r="U105" s="8">
        <v>12358.00340117732</v>
      </c>
      <c r="V105" s="8">
        <v>12518.358003806041</v>
      </c>
      <c r="W105" s="8">
        <v>12211.527630565524</v>
      </c>
      <c r="X105" s="8">
        <v>10328.555280037504</v>
      </c>
      <c r="Y105" s="8">
        <v>8957.6136473868355</v>
      </c>
      <c r="Z105" s="8">
        <v>10567.361463657195</v>
      </c>
      <c r="AA105" s="8">
        <v>13130.680861018891</v>
      </c>
    </row>
    <row r="106" spans="1:27">
      <c r="A106" s="16" t="s">
        <v>16</v>
      </c>
      <c r="B106" s="16" t="s">
        <v>92</v>
      </c>
      <c r="C106" s="8">
        <v>380.99310100000002</v>
      </c>
      <c r="D106" s="8">
        <v>518.02244450000001</v>
      </c>
      <c r="E106" s="8">
        <v>664.69900299999995</v>
      </c>
      <c r="F106" s="8">
        <v>842.39186500000005</v>
      </c>
      <c r="G106" s="8">
        <v>1191.8038314999999</v>
      </c>
      <c r="H106" s="8">
        <v>1566.6981548000001</v>
      </c>
      <c r="I106" s="8">
        <v>2070.3791443</v>
      </c>
      <c r="J106" s="8">
        <v>2606.042774</v>
      </c>
      <c r="K106" s="8">
        <v>3046.1037269999997</v>
      </c>
      <c r="L106" s="8">
        <v>3861.4049689999993</v>
      </c>
      <c r="M106" s="8">
        <v>4631.6047669999998</v>
      </c>
      <c r="N106" s="8">
        <v>5344.2856069999998</v>
      </c>
      <c r="O106" s="8">
        <v>6348.8352380000006</v>
      </c>
      <c r="P106" s="8">
        <v>7448.8528120000001</v>
      </c>
      <c r="Q106" s="8">
        <v>8258.7869620000001</v>
      </c>
      <c r="R106" s="8">
        <v>9796.7283719999996</v>
      </c>
      <c r="S106" s="8">
        <v>11117.865564</v>
      </c>
      <c r="T106" s="8">
        <v>12436.07662</v>
      </c>
      <c r="U106" s="8">
        <v>14081.195804999999</v>
      </c>
      <c r="V106" s="8">
        <v>15965.37435</v>
      </c>
      <c r="W106" s="8">
        <v>17221.045880000001</v>
      </c>
      <c r="X106" s="8">
        <v>19155.290795999997</v>
      </c>
      <c r="Y106" s="8">
        <v>20863.898516000005</v>
      </c>
      <c r="Z106" s="8">
        <v>22466.348524999998</v>
      </c>
      <c r="AA106" s="8">
        <v>24413.700965</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c r="A109" s="16" t="s">
        <v>22</v>
      </c>
      <c r="B109" s="16" t="s">
        <v>195</v>
      </c>
      <c r="C109" s="8">
        <v>360.56111620280797</v>
      </c>
      <c r="D109" s="8">
        <v>1616.0360326699001</v>
      </c>
      <c r="E109" s="8">
        <v>1602.66796209476</v>
      </c>
      <c r="F109" s="8">
        <v>5272.2212285915039</v>
      </c>
      <c r="G109" s="8">
        <v>5695.436289686626</v>
      </c>
      <c r="H109" s="8">
        <v>5511.055806209094</v>
      </c>
      <c r="I109" s="8">
        <v>5754.8436324936147</v>
      </c>
      <c r="J109" s="8">
        <v>5546.95766685119</v>
      </c>
      <c r="K109" s="8">
        <v>5527.2142917027704</v>
      </c>
      <c r="L109" s="8">
        <v>5911.1980077980197</v>
      </c>
      <c r="M109" s="8">
        <v>5707.4495783335697</v>
      </c>
      <c r="N109" s="8">
        <v>5177.39005464209</v>
      </c>
      <c r="O109" s="8">
        <v>5180.0699241223201</v>
      </c>
      <c r="P109" s="8">
        <v>5200.79743850251</v>
      </c>
      <c r="Q109" s="8">
        <v>5105.2948248824496</v>
      </c>
      <c r="R109" s="8">
        <v>8081.8346687331705</v>
      </c>
      <c r="S109" s="8">
        <v>7746.71775638893</v>
      </c>
      <c r="T109" s="8">
        <v>7773.4870176962204</v>
      </c>
      <c r="U109" s="8">
        <v>8116.2717074522398</v>
      </c>
      <c r="V109" s="8">
        <v>8283.9385937625502</v>
      </c>
      <c r="W109" s="8">
        <v>7818.0000050954004</v>
      </c>
      <c r="X109" s="8">
        <v>6678.7233294174002</v>
      </c>
      <c r="Y109" s="8">
        <v>6870.2752936053994</v>
      </c>
      <c r="Z109" s="8">
        <v>3614.8784699144599</v>
      </c>
      <c r="AA109" s="8">
        <v>4226.1399154239398</v>
      </c>
    </row>
    <row r="110" spans="1:27">
      <c r="A110" s="16" t="s">
        <v>22</v>
      </c>
      <c r="B110" s="16" t="s">
        <v>192</v>
      </c>
      <c r="C110" s="8">
        <v>2274.6226700000002</v>
      </c>
      <c r="D110" s="8">
        <v>2248.2956300000001</v>
      </c>
      <c r="E110" s="8">
        <v>2547.5313080160754</v>
      </c>
      <c r="F110" s="8">
        <v>4786.8857666866543</v>
      </c>
      <c r="G110" s="8">
        <v>7341.5467953196858</v>
      </c>
      <c r="H110" s="8">
        <v>7691.2570197649966</v>
      </c>
      <c r="I110" s="8">
        <v>7405.7912260526828</v>
      </c>
      <c r="J110" s="8">
        <v>7484.3291431782573</v>
      </c>
      <c r="K110" s="8">
        <v>7527.5491142633691</v>
      </c>
      <c r="L110" s="8">
        <v>8685.0317333751482</v>
      </c>
      <c r="M110" s="8">
        <v>8780.3718937635731</v>
      </c>
      <c r="N110" s="8">
        <v>8109.0789821535482</v>
      </c>
      <c r="O110" s="8">
        <v>6754.0921977706703</v>
      </c>
      <c r="P110" s="8">
        <v>6844.1525965062901</v>
      </c>
      <c r="Q110" s="8">
        <v>6415.7530592471821</v>
      </c>
      <c r="R110" s="8">
        <v>5761.4913775945006</v>
      </c>
      <c r="S110" s="8">
        <v>6406.1507520897076</v>
      </c>
      <c r="T110" s="8">
        <v>5501.1590755209927</v>
      </c>
      <c r="U110" s="8">
        <v>5832.4917902681727</v>
      </c>
      <c r="V110" s="8">
        <v>5897.8837705188635</v>
      </c>
      <c r="W110" s="8">
        <v>6573.3299568690172</v>
      </c>
      <c r="X110" s="8">
        <v>4678.9378694029756</v>
      </c>
      <c r="Y110" s="8">
        <v>4402.2031910173473</v>
      </c>
      <c r="Z110" s="8">
        <v>5313.9769308630903</v>
      </c>
      <c r="AA110" s="8">
        <v>6512.5016734214141</v>
      </c>
    </row>
    <row r="111" spans="1:27">
      <c r="A111" s="16" t="s">
        <v>22</v>
      </c>
      <c r="B111" s="16" t="s">
        <v>92</v>
      </c>
      <c r="C111" s="8">
        <v>145.49161000000001</v>
      </c>
      <c r="D111" s="8">
        <v>198.16313</v>
      </c>
      <c r="E111" s="8">
        <v>266.20605</v>
      </c>
      <c r="F111" s="8">
        <v>332.9178</v>
      </c>
      <c r="G111" s="8">
        <v>453.785504</v>
      </c>
      <c r="H111" s="8">
        <v>587.74473999999998</v>
      </c>
      <c r="I111" s="8">
        <v>764.65435000000002</v>
      </c>
      <c r="J111" s="8">
        <v>944.75195000000008</v>
      </c>
      <c r="K111" s="8">
        <v>1141.5455999999999</v>
      </c>
      <c r="L111" s="8">
        <v>1427.8813599999999</v>
      </c>
      <c r="M111" s="8">
        <v>1708.8608300000001</v>
      </c>
      <c r="N111" s="8">
        <v>1961.6389999999999</v>
      </c>
      <c r="O111" s="8">
        <v>2377.8672999999999</v>
      </c>
      <c r="P111" s="8">
        <v>2770.5208000000002</v>
      </c>
      <c r="Q111" s="8">
        <v>3153.0050999999999</v>
      </c>
      <c r="R111" s="8">
        <v>3714.7842000000001</v>
      </c>
      <c r="S111" s="8">
        <v>4192.5005000000001</v>
      </c>
      <c r="T111" s="8">
        <v>4707.1443999999992</v>
      </c>
      <c r="U111" s="8">
        <v>5306.1610000000001</v>
      </c>
      <c r="V111" s="8">
        <v>5950.2247000000007</v>
      </c>
      <c r="W111" s="8">
        <v>6488.3197</v>
      </c>
      <c r="X111" s="8">
        <v>7279.9558000000006</v>
      </c>
      <c r="Y111" s="8">
        <v>7808.8510000000006</v>
      </c>
      <c r="Z111" s="8">
        <v>8429.9187000000002</v>
      </c>
      <c r="AA111" s="8">
        <v>9027.1628999999994</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c r="A114" s="16" t="s">
        <v>23</v>
      </c>
      <c r="B114" s="16" t="s">
        <v>195</v>
      </c>
      <c r="C114" s="8">
        <v>183.80351352333705</v>
      </c>
      <c r="D114" s="8">
        <v>200.085262276116</v>
      </c>
      <c r="E114" s="8">
        <v>1416.19353120661</v>
      </c>
      <c r="F114" s="8">
        <v>4962.1561074387701</v>
      </c>
      <c r="G114" s="8">
        <v>5009.4880891028251</v>
      </c>
      <c r="H114" s="8">
        <v>5101.30609471551</v>
      </c>
      <c r="I114" s="8">
        <v>5102.1425322356599</v>
      </c>
      <c r="J114" s="8">
        <v>5126.7929852836596</v>
      </c>
      <c r="K114" s="8">
        <v>5109.0224037818243</v>
      </c>
      <c r="L114" s="8">
        <v>5263.7303625583399</v>
      </c>
      <c r="M114" s="8">
        <v>5203.9620773981696</v>
      </c>
      <c r="N114" s="8">
        <v>6251.26597469431</v>
      </c>
      <c r="O114" s="8">
        <v>6553.2120649316403</v>
      </c>
      <c r="P114" s="8">
        <v>7790.3313894024895</v>
      </c>
      <c r="Q114" s="8">
        <v>8149.8378792251397</v>
      </c>
      <c r="R114" s="8">
        <v>14363.583102708499</v>
      </c>
      <c r="S114" s="8">
        <v>14840.92159833854</v>
      </c>
      <c r="T114" s="8">
        <v>14998.59935756406</v>
      </c>
      <c r="U114" s="8">
        <v>15931.336423144339</v>
      </c>
      <c r="V114" s="8">
        <v>16664.32970625196</v>
      </c>
      <c r="W114" s="8">
        <v>18547.960143119541</v>
      </c>
      <c r="X114" s="8">
        <v>19329.428232264003</v>
      </c>
      <c r="Y114" s="8">
        <v>20939.71715941354</v>
      </c>
      <c r="Z114" s="8">
        <v>18902.42071246836</v>
      </c>
      <c r="AA114" s="8">
        <v>20100.649079841471</v>
      </c>
    </row>
    <row r="115" spans="1:27">
      <c r="A115" s="16" t="s">
        <v>23</v>
      </c>
      <c r="B115" s="16" t="s">
        <v>192</v>
      </c>
      <c r="C115" s="8">
        <v>997.67121031445402</v>
      </c>
      <c r="D115" s="8">
        <v>992.34754086778003</v>
      </c>
      <c r="E115" s="8">
        <v>838.4858052989108</v>
      </c>
      <c r="F115" s="8">
        <v>888.30070000091678</v>
      </c>
      <c r="G115" s="8">
        <v>6613.4659841823932</v>
      </c>
      <c r="H115" s="8">
        <v>6664.322853753446</v>
      </c>
      <c r="I115" s="8">
        <v>6651.4745868085574</v>
      </c>
      <c r="J115" s="8">
        <v>6875.1127186761287</v>
      </c>
      <c r="K115" s="8">
        <v>7360.4489562128738</v>
      </c>
      <c r="L115" s="8">
        <v>7688.9129191861266</v>
      </c>
      <c r="M115" s="8">
        <v>7554.7016358093724</v>
      </c>
      <c r="N115" s="8">
        <v>6509.4129335334028</v>
      </c>
      <c r="O115" s="8">
        <v>6805.0403502265754</v>
      </c>
      <c r="P115" s="8">
        <v>6715.7317221130306</v>
      </c>
      <c r="Q115" s="8">
        <v>7202.8588090359544</v>
      </c>
      <c r="R115" s="8">
        <v>6340.648527364443</v>
      </c>
      <c r="S115" s="8">
        <v>6597.0139867265116</v>
      </c>
      <c r="T115" s="8">
        <v>6722.5849550471057</v>
      </c>
      <c r="U115" s="8">
        <v>6525.5108002971529</v>
      </c>
      <c r="V115" s="8">
        <v>6620.4734134088221</v>
      </c>
      <c r="W115" s="8">
        <v>5638.1968540625639</v>
      </c>
      <c r="X115" s="8">
        <v>5649.6165799330074</v>
      </c>
      <c r="Y115" s="8">
        <v>4555.4096400637181</v>
      </c>
      <c r="Z115" s="8">
        <v>5253.3836697410979</v>
      </c>
      <c r="AA115" s="8">
        <v>6618.1781348567893</v>
      </c>
    </row>
    <row r="116" spans="1:27">
      <c r="A116" s="16" t="s">
        <v>23</v>
      </c>
      <c r="B116" s="16" t="s">
        <v>92</v>
      </c>
      <c r="C116" s="8">
        <v>58.358665000000002</v>
      </c>
      <c r="D116" s="8">
        <v>81.299750000000003</v>
      </c>
      <c r="E116" s="8">
        <v>116.86874400000001</v>
      </c>
      <c r="F116" s="8">
        <v>169.72565</v>
      </c>
      <c r="G116" s="8">
        <v>253.80185</v>
      </c>
      <c r="H116" s="8">
        <v>352.21224500000005</v>
      </c>
      <c r="I116" s="8">
        <v>468.46834999999999</v>
      </c>
      <c r="J116" s="8">
        <v>609.34636999999998</v>
      </c>
      <c r="K116" s="8">
        <v>768.11423000000002</v>
      </c>
      <c r="L116" s="8">
        <v>970.52461999999991</v>
      </c>
      <c r="M116" s="8">
        <v>1194.2671500000001</v>
      </c>
      <c r="N116" s="8">
        <v>1429.4204999999999</v>
      </c>
      <c r="O116" s="8">
        <v>1725.6102900000001</v>
      </c>
      <c r="P116" s="8">
        <v>2029.5449600000002</v>
      </c>
      <c r="Q116" s="8">
        <v>2364.3325999999997</v>
      </c>
      <c r="R116" s="8">
        <v>2750.3802000000001</v>
      </c>
      <c r="S116" s="8">
        <v>3153.2736</v>
      </c>
      <c r="T116" s="8">
        <v>3560.6926999999996</v>
      </c>
      <c r="U116" s="8">
        <v>4010.0884999999998</v>
      </c>
      <c r="V116" s="8">
        <v>4467.0308000000005</v>
      </c>
      <c r="W116" s="8">
        <v>4874.3860000000004</v>
      </c>
      <c r="X116" s="8">
        <v>5435.9175999999998</v>
      </c>
      <c r="Y116" s="8">
        <v>5897.7473</v>
      </c>
      <c r="Z116" s="8">
        <v>6442.2800999999999</v>
      </c>
      <c r="AA116" s="8">
        <v>6783.8230000000003</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c r="A119" s="16" t="s">
        <v>24</v>
      </c>
      <c r="B119" s="16" t="s">
        <v>195</v>
      </c>
      <c r="C119" s="8">
        <v>1579.2360817101439</v>
      </c>
      <c r="D119" s="8">
        <v>1710.877299242894</v>
      </c>
      <c r="E119" s="8">
        <v>1569.5319559779252</v>
      </c>
      <c r="F119" s="8">
        <v>4232.1015815228202</v>
      </c>
      <c r="G119" s="8">
        <v>4643.4048455907141</v>
      </c>
      <c r="H119" s="8">
        <v>4486.8615527485599</v>
      </c>
      <c r="I119" s="8">
        <v>4702.2479621593002</v>
      </c>
      <c r="J119" s="8">
        <v>4610.3781362920399</v>
      </c>
      <c r="K119" s="8">
        <v>7329.7096039710996</v>
      </c>
      <c r="L119" s="8">
        <v>7717.2447039137005</v>
      </c>
      <c r="M119" s="8">
        <v>7498.2397074645005</v>
      </c>
      <c r="N119" s="8">
        <v>6990.6092925156991</v>
      </c>
      <c r="O119" s="8">
        <v>6769.2280451786</v>
      </c>
      <c r="P119" s="8">
        <v>6681.9407269675994</v>
      </c>
      <c r="Q119" s="8">
        <v>6017.0537412025997</v>
      </c>
      <c r="R119" s="8">
        <v>6205.9878289147</v>
      </c>
      <c r="S119" s="8">
        <v>6278.7459300113997</v>
      </c>
      <c r="T119" s="8">
        <v>6000.7952708030007</v>
      </c>
      <c r="U119" s="8">
        <v>6309.4264285547997</v>
      </c>
      <c r="V119" s="8">
        <v>6618.6148687477998</v>
      </c>
      <c r="W119" s="8">
        <v>5631.6157330572005</v>
      </c>
      <c r="X119" s="8">
        <v>5503.0171697639998</v>
      </c>
      <c r="Y119" s="8">
        <v>5558.3246339283996</v>
      </c>
      <c r="Z119" s="8">
        <v>3601.2279817480598</v>
      </c>
      <c r="AA119" s="8">
        <v>3790.3760035405999</v>
      </c>
    </row>
    <row r="120" spans="1:27">
      <c r="A120" s="16" t="s">
        <v>24</v>
      </c>
      <c r="B120" s="16" t="s">
        <v>192</v>
      </c>
      <c r="C120" s="8">
        <v>0</v>
      </c>
      <c r="D120" s="8">
        <v>0</v>
      </c>
      <c r="E120" s="8">
        <v>3.0301679000000001E-5</v>
      </c>
      <c r="F120" s="8">
        <v>5.5874339999999997E-5</v>
      </c>
      <c r="G120" s="8">
        <v>6.2018227000000002E-5</v>
      </c>
      <c r="H120" s="8">
        <v>6.3699936999999998E-5</v>
      </c>
      <c r="I120" s="8">
        <v>6.5024057999999991E-5</v>
      </c>
      <c r="J120" s="8">
        <v>6.4677427999999988E-5</v>
      </c>
      <c r="K120" s="8">
        <v>1.13425022E-4</v>
      </c>
      <c r="L120" s="8">
        <v>1.18990112E-4</v>
      </c>
      <c r="M120" s="8">
        <v>1.2427290699999999E-4</v>
      </c>
      <c r="N120" s="8">
        <v>1.2576084899999998E-4</v>
      </c>
      <c r="O120" s="8">
        <v>1.25672648E-4</v>
      </c>
      <c r="P120" s="8">
        <v>1.32813317E-4</v>
      </c>
      <c r="Q120" s="8">
        <v>1.3373757100000001E-4</v>
      </c>
      <c r="R120" s="8">
        <v>1.5873679799999999E-4</v>
      </c>
      <c r="S120" s="8">
        <v>1.5795028700000001E-4</v>
      </c>
      <c r="T120" s="8">
        <v>1.77895322E-4</v>
      </c>
      <c r="U120" s="8">
        <v>1.9323302800000001E-4</v>
      </c>
      <c r="V120" s="8">
        <v>1.9243936299999999E-4</v>
      </c>
      <c r="W120" s="8">
        <v>1.90548791E-4</v>
      </c>
      <c r="X120" s="8">
        <v>1.91071634E-4</v>
      </c>
      <c r="Y120" s="8">
        <v>1.9285368299999997E-4</v>
      </c>
      <c r="Z120" s="8">
        <v>2.0642360599999998E-4</v>
      </c>
      <c r="AA120" s="8">
        <v>2.4169451E-4</v>
      </c>
    </row>
    <row r="121" spans="1:27">
      <c r="A121" s="16" t="s">
        <v>24</v>
      </c>
      <c r="B121" s="16" t="s">
        <v>92</v>
      </c>
      <c r="C121" s="8">
        <v>70.489140000000006</v>
      </c>
      <c r="D121" s="8">
        <v>107.02526</v>
      </c>
      <c r="E121" s="8">
        <v>129.82409999999999</v>
      </c>
      <c r="F121" s="8">
        <v>183.83010999999999</v>
      </c>
      <c r="G121" s="8">
        <v>285.80938700000002</v>
      </c>
      <c r="H121" s="8">
        <v>385.98355000000004</v>
      </c>
      <c r="I121" s="8">
        <v>539.37633000000005</v>
      </c>
      <c r="J121" s="8">
        <v>694.62157999999999</v>
      </c>
      <c r="K121" s="8">
        <v>735.11799999999994</v>
      </c>
      <c r="L121" s="8">
        <v>976.30285000000003</v>
      </c>
      <c r="M121" s="8">
        <v>1148.08872</v>
      </c>
      <c r="N121" s="8">
        <v>1280.2519600000001</v>
      </c>
      <c r="O121" s="8">
        <v>1465.8004000000001</v>
      </c>
      <c r="P121" s="8">
        <v>1758.7908000000002</v>
      </c>
      <c r="Q121" s="8">
        <v>1763.71037</v>
      </c>
      <c r="R121" s="8">
        <v>2175.8618299999998</v>
      </c>
      <c r="S121" s="8">
        <v>2470.1147000000001</v>
      </c>
      <c r="T121" s="8">
        <v>2750.2143299999998</v>
      </c>
      <c r="U121" s="8">
        <v>3162.1264999999999</v>
      </c>
      <c r="V121" s="8">
        <v>3746.1772000000001</v>
      </c>
      <c r="W121" s="8">
        <v>3910.5742999999998</v>
      </c>
      <c r="X121" s="8">
        <v>4312.0915000000005</v>
      </c>
      <c r="Y121" s="8">
        <v>4869.1526000000003</v>
      </c>
      <c r="Z121" s="8">
        <v>5178.4384</v>
      </c>
      <c r="AA121" s="8">
        <v>6008.05</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c r="A124" s="16" t="s">
        <v>25</v>
      </c>
      <c r="B124" s="16" t="s">
        <v>195</v>
      </c>
      <c r="C124" s="8">
        <v>300.649473152491</v>
      </c>
      <c r="D124" s="8">
        <v>310.62394930945999</v>
      </c>
      <c r="E124" s="8">
        <v>884.08415968201007</v>
      </c>
      <c r="F124" s="8">
        <v>1542.76316393412</v>
      </c>
      <c r="G124" s="8">
        <v>1644.6150155443261</v>
      </c>
      <c r="H124" s="8">
        <v>1549.0915517586</v>
      </c>
      <c r="I124" s="8">
        <v>1642.13034497473</v>
      </c>
      <c r="J124" s="8">
        <v>1623.082304633446</v>
      </c>
      <c r="K124" s="8">
        <v>1542.4919630396801</v>
      </c>
      <c r="L124" s="8">
        <v>1585.0928436030899</v>
      </c>
      <c r="M124" s="8">
        <v>1604.7921752299399</v>
      </c>
      <c r="N124" s="8">
        <v>2246.7276816666499</v>
      </c>
      <c r="O124" s="8">
        <v>2229.6940986287</v>
      </c>
      <c r="P124" s="8">
        <v>2879.6448755790398</v>
      </c>
      <c r="Q124" s="8">
        <v>2670.3354928826502</v>
      </c>
      <c r="R124" s="8">
        <v>4719.40142109309</v>
      </c>
      <c r="S124" s="8">
        <v>4587.8645816794897</v>
      </c>
      <c r="T124" s="8">
        <v>5119.8018530439194</v>
      </c>
      <c r="U124" s="8">
        <v>5133.2168076324706</v>
      </c>
      <c r="V124" s="8">
        <v>5523.6981477044192</v>
      </c>
      <c r="W124" s="8">
        <v>4901.2994580464901</v>
      </c>
      <c r="X124" s="8">
        <v>4720.6423872719497</v>
      </c>
      <c r="Y124" s="8">
        <v>4232.74216625392</v>
      </c>
      <c r="Z124" s="8">
        <v>3587.6675238227399</v>
      </c>
      <c r="AA124" s="8">
        <v>4550.7657111356602</v>
      </c>
    </row>
    <row r="125" spans="1:27">
      <c r="A125" s="16" t="s">
        <v>25</v>
      </c>
      <c r="B125" s="16" t="s">
        <v>192</v>
      </c>
      <c r="C125" s="8">
        <v>0</v>
      </c>
      <c r="D125" s="8">
        <v>0</v>
      </c>
      <c r="E125" s="8">
        <v>1.33523045E-5</v>
      </c>
      <c r="F125" s="8">
        <v>2.0552767000000001E-5</v>
      </c>
      <c r="G125" s="8">
        <v>2.3032456999999999E-5</v>
      </c>
      <c r="H125" s="8">
        <v>2.361669E-5</v>
      </c>
      <c r="I125" s="8">
        <v>2.6829709999999999E-5</v>
      </c>
      <c r="J125" s="8">
        <v>2.70368495E-5</v>
      </c>
      <c r="K125" s="8">
        <v>2.7779401E-5</v>
      </c>
      <c r="L125" s="8">
        <v>3.1476901E-5</v>
      </c>
      <c r="M125" s="8">
        <v>3.4267813E-5</v>
      </c>
      <c r="N125" s="8">
        <v>4.2558192E-5</v>
      </c>
      <c r="O125" s="8">
        <v>4.2695380999999999E-5</v>
      </c>
      <c r="P125" s="8">
        <v>4.6680747000000004E-5</v>
      </c>
      <c r="Q125" s="8">
        <v>4.7336693000000005E-5</v>
      </c>
      <c r="R125" s="8">
        <v>5.4605250999999996E-5</v>
      </c>
      <c r="S125" s="8">
        <v>5.4276415000000002E-5</v>
      </c>
      <c r="T125" s="8">
        <v>6.2324955999999997E-5</v>
      </c>
      <c r="U125" s="8">
        <v>7.2115012999999999E-5</v>
      </c>
      <c r="V125" s="8">
        <v>7.3317335000000006E-5</v>
      </c>
      <c r="W125" s="8">
        <v>7.5359951999999999E-5</v>
      </c>
      <c r="X125" s="8">
        <v>7.5391766999999995E-5</v>
      </c>
      <c r="Y125" s="8">
        <v>7.8566216999999993E-5</v>
      </c>
      <c r="Z125" s="8">
        <v>9.1353609999999993E-5</v>
      </c>
      <c r="AA125" s="8">
        <v>9.9430946999999999E-5</v>
      </c>
    </row>
    <row r="126" spans="1:27">
      <c r="A126" s="16" t="s">
        <v>25</v>
      </c>
      <c r="B126" s="16" t="s">
        <v>92</v>
      </c>
      <c r="C126" s="8">
        <v>104.381325</v>
      </c>
      <c r="D126" s="8">
        <v>127.50574</v>
      </c>
      <c r="E126" s="8">
        <v>146.45079000000001</v>
      </c>
      <c r="F126" s="8">
        <v>147.10142999999999</v>
      </c>
      <c r="G126" s="8">
        <v>181.7997475</v>
      </c>
      <c r="H126" s="8">
        <v>220.77499699999998</v>
      </c>
      <c r="I126" s="8">
        <v>270.20305999999999</v>
      </c>
      <c r="J126" s="8">
        <v>321.50296000000003</v>
      </c>
      <c r="K126" s="8">
        <v>362.62639000000001</v>
      </c>
      <c r="L126" s="8">
        <v>438.19424000000004</v>
      </c>
      <c r="M126" s="8">
        <v>520.25258999999994</v>
      </c>
      <c r="N126" s="8">
        <v>594.46979999999996</v>
      </c>
      <c r="O126" s="8">
        <v>698.98306000000002</v>
      </c>
      <c r="P126" s="8">
        <v>792.22417999999993</v>
      </c>
      <c r="Q126" s="8">
        <v>863.11667</v>
      </c>
      <c r="R126" s="8">
        <v>1010.4076600000001</v>
      </c>
      <c r="S126" s="8">
        <v>1140.7553399999999</v>
      </c>
      <c r="T126" s="8">
        <v>1251.8533</v>
      </c>
      <c r="U126" s="8">
        <v>1412.75666</v>
      </c>
      <c r="V126" s="8">
        <v>1594.4858400000001</v>
      </c>
      <c r="W126" s="8">
        <v>1727.67157</v>
      </c>
      <c r="X126" s="8">
        <v>1895.8188399999999</v>
      </c>
      <c r="Y126" s="8">
        <v>2017.3161700000001</v>
      </c>
      <c r="Z126" s="8">
        <v>2109.0321999999996</v>
      </c>
      <c r="AA126" s="8">
        <v>2254.7245000000003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c r="A129" s="16" t="s">
        <v>26</v>
      </c>
      <c r="B129" s="16" t="s">
        <v>195</v>
      </c>
      <c r="C129" s="8">
        <v>1.00875989E-4</v>
      </c>
      <c r="D129" s="8">
        <v>1.6757171899999999E-4</v>
      </c>
      <c r="E129" s="8">
        <v>1.7228983700000002E-4</v>
      </c>
      <c r="F129" s="8">
        <v>1.7563178100000001E-4</v>
      </c>
      <c r="G129" s="8">
        <v>1.8268696000000001E-4</v>
      </c>
      <c r="H129" s="8">
        <v>2.0672338699999999E-4</v>
      </c>
      <c r="I129" s="8">
        <v>2.4571846999999999E-4</v>
      </c>
      <c r="J129" s="8">
        <v>2.6690027700000001E-4</v>
      </c>
      <c r="K129" s="8">
        <v>3.1946025799999998E-4</v>
      </c>
      <c r="L129" s="8">
        <v>3.3213784400000002E-4</v>
      </c>
      <c r="M129" s="8">
        <v>3.7615130000000002E-4</v>
      </c>
      <c r="N129" s="8">
        <v>5.3012896999999996E-4</v>
      </c>
      <c r="O129" s="8">
        <v>5.8848025999999999E-4</v>
      </c>
      <c r="P129" s="8">
        <v>6.2261868999999997E-4</v>
      </c>
      <c r="Q129" s="8">
        <v>6.7757353000000005E-4</v>
      </c>
      <c r="R129" s="8">
        <v>9.2799956000000003E-4</v>
      </c>
      <c r="S129" s="8">
        <v>9.6614436000000002E-4</v>
      </c>
      <c r="T129" s="8">
        <v>9.8554437999999987E-4</v>
      </c>
      <c r="U129" s="8">
        <v>1.1613700999999999E-3</v>
      </c>
      <c r="V129" s="8">
        <v>1.19775527E-3</v>
      </c>
      <c r="W129" s="8">
        <v>1.2417217600000001E-3</v>
      </c>
      <c r="X129" s="8">
        <v>1.1983388700000002E-3</v>
      </c>
      <c r="Y129" s="8">
        <v>1.2209353599999999E-3</v>
      </c>
      <c r="Z129" s="8">
        <v>1.3333384899999999E-3</v>
      </c>
      <c r="AA129" s="8">
        <v>1.5858873700000001E-3</v>
      </c>
    </row>
    <row r="130" spans="1:27">
      <c r="A130" s="16" t="s">
        <v>26</v>
      </c>
      <c r="B130" s="16" t="s">
        <v>192</v>
      </c>
      <c r="C130" s="8">
        <v>0</v>
      </c>
      <c r="D130" s="8">
        <v>0</v>
      </c>
      <c r="E130" s="8">
        <v>7.1088527000000003E-5</v>
      </c>
      <c r="F130" s="8">
        <v>8.6415133999999998E-5</v>
      </c>
      <c r="G130" s="8">
        <v>1.2366527899999999E-4</v>
      </c>
      <c r="H130" s="8">
        <v>1.29789807E-4</v>
      </c>
      <c r="I130" s="8">
        <v>2.3789909800000001E-4</v>
      </c>
      <c r="J130" s="8">
        <v>2.53134467E-4</v>
      </c>
      <c r="K130" s="8">
        <v>2.8389242200000005E-4</v>
      </c>
      <c r="L130" s="8">
        <v>2.78075942E-4</v>
      </c>
      <c r="M130" s="8">
        <v>2.9846208399999998E-4</v>
      </c>
      <c r="N130" s="8">
        <v>3.1948680899999998E-4</v>
      </c>
      <c r="O130" s="8">
        <v>3.3407688699999997E-4</v>
      </c>
      <c r="P130" s="8">
        <v>3.3355549999999998E-4</v>
      </c>
      <c r="Q130" s="8">
        <v>3.4355993999999999E-4</v>
      </c>
      <c r="R130" s="8">
        <v>4.4580849699999998E-4</v>
      </c>
      <c r="S130" s="8">
        <v>4.5480232499999998E-4</v>
      </c>
      <c r="T130" s="8">
        <v>4.9453764799999998E-4</v>
      </c>
      <c r="U130" s="8">
        <v>5.4526395299999992E-4</v>
      </c>
      <c r="V130" s="8">
        <v>5.5412165700000006E-4</v>
      </c>
      <c r="W130" s="8">
        <v>5.5372519999999999E-4</v>
      </c>
      <c r="X130" s="8">
        <v>5.6423812000000006E-4</v>
      </c>
      <c r="Y130" s="8">
        <v>5.4488587000000005E-4</v>
      </c>
      <c r="Z130" s="8">
        <v>5.6527578999999994E-4</v>
      </c>
      <c r="AA130" s="8">
        <v>7.1161523000000003E-4</v>
      </c>
    </row>
    <row r="131" spans="1:27">
      <c r="A131" s="16" t="s">
        <v>26</v>
      </c>
      <c r="B131" s="16" t="s">
        <v>92</v>
      </c>
      <c r="C131" s="8">
        <v>2.2723610000000001</v>
      </c>
      <c r="D131" s="8">
        <v>4.0285644999999999</v>
      </c>
      <c r="E131" s="8">
        <v>5.3493190000000004</v>
      </c>
      <c r="F131" s="8">
        <v>8.8168749999999996</v>
      </c>
      <c r="G131" s="8">
        <v>16.607343</v>
      </c>
      <c r="H131" s="8">
        <v>19.982622800000001</v>
      </c>
      <c r="I131" s="8">
        <v>27.677054300000002</v>
      </c>
      <c r="J131" s="8">
        <v>35.819913999999997</v>
      </c>
      <c r="K131" s="8">
        <v>38.699506999999997</v>
      </c>
      <c r="L131" s="8">
        <v>48.501898999999995</v>
      </c>
      <c r="M131" s="8">
        <v>60.135477000000002</v>
      </c>
      <c r="N131" s="8">
        <v>78.504346999999996</v>
      </c>
      <c r="O131" s="8">
        <v>80.574187999999992</v>
      </c>
      <c r="P131" s="8">
        <v>97.772071999999994</v>
      </c>
      <c r="Q131" s="8">
        <v>114.62222199999999</v>
      </c>
      <c r="R131" s="8">
        <v>145.29448200000002</v>
      </c>
      <c r="S131" s="8">
        <v>161.22142400000001</v>
      </c>
      <c r="T131" s="8">
        <v>166.17188999999999</v>
      </c>
      <c r="U131" s="8">
        <v>190.06314499999999</v>
      </c>
      <c r="V131" s="8">
        <v>207.45580999999999</v>
      </c>
      <c r="W131" s="8">
        <v>220.09431000000001</v>
      </c>
      <c r="X131" s="8">
        <v>231.50705599999998</v>
      </c>
      <c r="Y131" s="8">
        <v>270.83144600000003</v>
      </c>
      <c r="Z131" s="8">
        <v>306.679125</v>
      </c>
      <c r="AA131" s="8">
        <v>339.94056499999999</v>
      </c>
    </row>
    <row r="137" spans="1:27" collapsed="1"/>
    <row r="138" spans="1:27" collapsed="1"/>
  </sheetData>
  <sheetProtection algorithmName="SHA-512" hashValue="9uxcwpBQehZcwaT/WFRjYNMtmqGtbtbwQm2G9iivUtWUHcz8xLnW8XsXq4a48kp6XN9I8uu/PQPpMhewxCvZYw==" saltValue="VdSKsfN4bpzkFDvWaJyiCw==" spinCount="100000" sheet="1" objects="1" scenarios="1"/>
  <mergeCells count="6">
    <mergeCell ref="A99:B99"/>
    <mergeCell ref="A19:B19"/>
    <mergeCell ref="A35:B35"/>
    <mergeCell ref="A51:B51"/>
    <mergeCell ref="A67:B67"/>
    <mergeCell ref="A83:B83"/>
  </mergeCells>
  <phoneticPr fontId="39"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DEB3-C2D7-4601-AB30-02580CE03B1F}">
  <sheetPr codeName="Sheet100">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73" t="s">
        <v>218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16456</v>
      </c>
      <c r="D6" s="8">
        <v>16456</v>
      </c>
      <c r="E6" s="8">
        <v>12606.839836056839</v>
      </c>
      <c r="F6" s="8">
        <v>4673.5972063774598</v>
      </c>
      <c r="G6" s="8">
        <v>4673.5972063765994</v>
      </c>
      <c r="H6" s="8">
        <v>4673.5972063750005</v>
      </c>
      <c r="I6" s="8">
        <v>4673.5972063737208</v>
      </c>
      <c r="J6" s="8">
        <v>3988.5965071758501</v>
      </c>
      <c r="K6" s="8">
        <v>3716.0000371713704</v>
      </c>
      <c r="L6" s="8">
        <v>3358.7078971707101</v>
      </c>
      <c r="M6" s="8">
        <v>3358.7078971701899</v>
      </c>
      <c r="N6" s="8">
        <v>3358.7078971698302</v>
      </c>
      <c r="O6" s="8">
        <v>2418.2938254784199</v>
      </c>
      <c r="P6" s="8">
        <v>2418.2938254713299</v>
      </c>
      <c r="Q6" s="8">
        <v>744.00012358557001</v>
      </c>
      <c r="R6" s="8">
        <v>744.00012357711</v>
      </c>
      <c r="S6" s="8">
        <v>0</v>
      </c>
      <c r="T6" s="8">
        <v>0</v>
      </c>
      <c r="U6" s="8">
        <v>0</v>
      </c>
      <c r="V6" s="8">
        <v>0</v>
      </c>
      <c r="W6" s="8">
        <v>0</v>
      </c>
      <c r="X6" s="8">
        <v>0</v>
      </c>
      <c r="Y6" s="8">
        <v>0</v>
      </c>
      <c r="Z6" s="8">
        <v>0</v>
      </c>
      <c r="AA6" s="8">
        <v>0</v>
      </c>
    </row>
    <row r="7" spans="1:27">
      <c r="A7" s="16" t="s">
        <v>16</v>
      </c>
      <c r="B7" s="16" t="s">
        <v>11</v>
      </c>
      <c r="C7" s="8">
        <v>4835</v>
      </c>
      <c r="D7" s="8">
        <v>4471.4178300000003</v>
      </c>
      <c r="E7" s="8">
        <v>3021.4176300000004</v>
      </c>
      <c r="F7" s="8">
        <v>580</v>
      </c>
      <c r="G7" s="8">
        <v>1.0484038999999999E-3</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8948.6085321569808</v>
      </c>
      <c r="O10" s="8">
        <v>8948.6085321569808</v>
      </c>
      <c r="P10" s="8">
        <v>8673.6670921569821</v>
      </c>
      <c r="Q10" s="8">
        <v>8553.6670921569821</v>
      </c>
      <c r="R10" s="8">
        <v>9649.9127921569816</v>
      </c>
      <c r="S10" s="8">
        <v>9555.9127921569816</v>
      </c>
      <c r="T10" s="8">
        <v>11596.203192156981</v>
      </c>
      <c r="U10" s="8">
        <v>11087.12435664166</v>
      </c>
      <c r="V10" s="8">
        <v>11087.12435664333</v>
      </c>
      <c r="W10" s="8">
        <v>11464.73249923706</v>
      </c>
      <c r="X10" s="8">
        <v>10880.73249923706</v>
      </c>
      <c r="Y10" s="8">
        <v>12021.850899237061</v>
      </c>
      <c r="Z10" s="8">
        <v>11502.850899237061</v>
      </c>
      <c r="AA10" s="8">
        <v>12981.940399237061</v>
      </c>
    </row>
    <row r="11" spans="1:27">
      <c r="A11" s="16" t="s">
        <v>16</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15424.57026559447</v>
      </c>
      <c r="D13" s="8">
        <v>16647.697005594469</v>
      </c>
      <c r="E13" s="8">
        <v>19227.358841812773</v>
      </c>
      <c r="F13" s="8">
        <v>31878.495047948854</v>
      </c>
      <c r="G13" s="8">
        <v>31879.680437956908</v>
      </c>
      <c r="H13" s="8">
        <v>31910.878747957002</v>
      </c>
      <c r="I13" s="8">
        <v>32703.266967958145</v>
      </c>
      <c r="J13" s="8">
        <v>33362.955146284432</v>
      </c>
      <c r="K13" s="8">
        <v>36351.311691093826</v>
      </c>
      <c r="L13" s="8">
        <v>36807.043994712069</v>
      </c>
      <c r="M13" s="8">
        <v>40617.072194231696</v>
      </c>
      <c r="N13" s="8">
        <v>45141.015660900688</v>
      </c>
      <c r="O13" s="8">
        <v>45761.179934865766</v>
      </c>
      <c r="P13" s="8">
        <v>46786.66391322355</v>
      </c>
      <c r="Q13" s="8">
        <v>46167.284937816876</v>
      </c>
      <c r="R13" s="8">
        <v>45981.384538590617</v>
      </c>
      <c r="S13" s="8">
        <v>47205.962189361737</v>
      </c>
      <c r="T13" s="8">
        <v>46240.055696979842</v>
      </c>
      <c r="U13" s="8">
        <v>45992.308386600766</v>
      </c>
      <c r="V13" s="8">
        <v>44945.622588855404</v>
      </c>
      <c r="W13" s="8">
        <v>46993.447005082046</v>
      </c>
      <c r="X13" s="8">
        <v>47235.29198489814</v>
      </c>
      <c r="Y13" s="8">
        <v>46689.491981889398</v>
      </c>
      <c r="Z13" s="8">
        <v>45918.202016262483</v>
      </c>
      <c r="AA13" s="8">
        <v>45552.851997804682</v>
      </c>
    </row>
    <row r="14" spans="1:27">
      <c r="A14" s="16" t="s">
        <v>16</v>
      </c>
      <c r="B14" s="16" t="s">
        <v>8</v>
      </c>
      <c r="C14" s="8">
        <v>13627.03595922179</v>
      </c>
      <c r="D14" s="8">
        <v>14257.319559221791</v>
      </c>
      <c r="E14" s="8">
        <v>14257.319559221791</v>
      </c>
      <c r="F14" s="8">
        <v>21761.460107221792</v>
      </c>
      <c r="G14" s="8">
        <v>21761.460105221791</v>
      </c>
      <c r="H14" s="8">
        <v>21755.340103336232</v>
      </c>
      <c r="I14" s="8">
        <v>21755.340105336232</v>
      </c>
      <c r="J14" s="8">
        <v>22120.569821923433</v>
      </c>
      <c r="K14" s="8">
        <v>24877.161707886542</v>
      </c>
      <c r="L14" s="8">
        <v>24877.16171688859</v>
      </c>
      <c r="M14" s="8">
        <v>24756.161718902364</v>
      </c>
      <c r="N14" s="8">
        <v>25979.68321694214</v>
      </c>
      <c r="O14" s="8">
        <v>25979.68321897386</v>
      </c>
      <c r="P14" s="8">
        <v>25979.683219793682</v>
      </c>
      <c r="Q14" s="8">
        <v>29868.582729843372</v>
      </c>
      <c r="R14" s="8">
        <v>33753.31926570963</v>
      </c>
      <c r="S14" s="8">
        <v>38877.895514240416</v>
      </c>
      <c r="T14" s="8">
        <v>47450.594355779249</v>
      </c>
      <c r="U14" s="8">
        <v>47725.825924444791</v>
      </c>
      <c r="V14" s="8">
        <v>48133.965071806626</v>
      </c>
      <c r="W14" s="8">
        <v>55913.587581892498</v>
      </c>
      <c r="X14" s="8">
        <v>56297.403891933252</v>
      </c>
      <c r="Y14" s="8">
        <v>56607.393108120479</v>
      </c>
      <c r="Z14" s="8">
        <v>55207.566856152473</v>
      </c>
      <c r="AA14" s="8">
        <v>54389.651859073521</v>
      </c>
    </row>
    <row r="15" spans="1:27">
      <c r="A15" s="16" t="s">
        <v>16</v>
      </c>
      <c r="B15" s="16" t="s">
        <v>83</v>
      </c>
      <c r="C15" s="8">
        <v>2467.7583950903932</v>
      </c>
      <c r="D15" s="8">
        <v>2919.3994486730335</v>
      </c>
      <c r="E15" s="8">
        <v>3569.3993827709232</v>
      </c>
      <c r="F15" s="8">
        <v>8115.2474428783134</v>
      </c>
      <c r="G15" s="8">
        <v>8085.2474428833229</v>
      </c>
      <c r="H15" s="8">
        <v>8085.2474428850228</v>
      </c>
      <c r="I15" s="8">
        <v>8085.2474428923433</v>
      </c>
      <c r="J15" s="8">
        <v>8029.9174429790473</v>
      </c>
      <c r="K15" s="8">
        <v>10884.077598043088</v>
      </c>
      <c r="L15" s="8">
        <v>10884.077598061118</v>
      </c>
      <c r="M15" s="8">
        <v>10834.077598087206</v>
      </c>
      <c r="N15" s="8">
        <v>11637.846158191936</v>
      </c>
      <c r="O15" s="8">
        <v>11637.846158218366</v>
      </c>
      <c r="P15" s="8">
        <v>12594.046053148268</v>
      </c>
      <c r="Q15" s="8">
        <v>12594.046053182839</v>
      </c>
      <c r="R15" s="8">
        <v>16864.191989276311</v>
      </c>
      <c r="S15" s="8">
        <v>16864.191989446521</v>
      </c>
      <c r="T15" s="8">
        <v>16993.344115185206</v>
      </c>
      <c r="U15" s="8">
        <v>17449.708527973602</v>
      </c>
      <c r="V15" s="8">
        <v>17532.145559377605</v>
      </c>
      <c r="W15" s="8">
        <v>18268.660270156521</v>
      </c>
      <c r="X15" s="8">
        <v>17817.019232038525</v>
      </c>
      <c r="Y15" s="8">
        <v>19011.816397786115</v>
      </c>
      <c r="Z15" s="8">
        <v>14445.968702722119</v>
      </c>
      <c r="AA15" s="8">
        <v>14939.365562422359</v>
      </c>
    </row>
    <row r="16" spans="1:27">
      <c r="A16" s="16" t="s">
        <v>16</v>
      </c>
      <c r="B16" s="16" t="s">
        <v>191</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v>
      </c>
    </row>
    <row r="17" spans="1:27">
      <c r="A17" s="16" t="s">
        <v>16</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80" t="s">
        <v>82</v>
      </c>
      <c r="B18" s="80"/>
      <c r="C18" s="68">
        <v>73987.56356638264</v>
      </c>
      <c r="D18" s="68">
        <v>76126.142807264929</v>
      </c>
      <c r="E18" s="68">
        <v>73982.104186973229</v>
      </c>
      <c r="F18" s="68">
        <v>88648.168756223909</v>
      </c>
      <c r="G18" s="68">
        <v>92510.865179815475</v>
      </c>
      <c r="H18" s="68">
        <v>92922.622435122612</v>
      </c>
      <c r="I18" s="68">
        <v>93888.130697427318</v>
      </c>
      <c r="J18" s="68">
        <v>94092.677888737817</v>
      </c>
      <c r="K18" s="68">
        <v>102845.35007069766</v>
      </c>
      <c r="L18" s="68">
        <v>103493.6801621395</v>
      </c>
      <c r="M18" s="68">
        <v>107504.17840497346</v>
      </c>
      <c r="N18" s="68">
        <v>116038.5913981466</v>
      </c>
      <c r="O18" s="68">
        <v>116683.87166420023</v>
      </c>
      <c r="P18" s="68">
        <v>118793.4940345189</v>
      </c>
      <c r="Q18" s="68">
        <v>121390.72100463984</v>
      </c>
      <c r="R18" s="68">
        <v>131661.59867970858</v>
      </c>
      <c r="S18" s="68">
        <v>138495.35243118953</v>
      </c>
      <c r="T18" s="68">
        <v>149237.22721392204</v>
      </c>
      <c r="U18" s="68">
        <v>150707.0271932194</v>
      </c>
      <c r="V18" s="68">
        <v>151058.57741768635</v>
      </c>
      <c r="W18" s="68">
        <v>163367.27740061856</v>
      </c>
      <c r="X18" s="68">
        <v>164639.95791541896</v>
      </c>
      <c r="Y18" s="68">
        <v>168499.72248438411</v>
      </c>
      <c r="Z18" s="68">
        <v>163068.94858942536</v>
      </c>
      <c r="AA18" s="68">
        <v>164430.53986767089</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8330</v>
      </c>
      <c r="D21" s="8">
        <v>8330</v>
      </c>
      <c r="E21" s="8">
        <v>4977.7182599999996</v>
      </c>
      <c r="F21" s="8">
        <v>2075.0006992004301</v>
      </c>
      <c r="G21" s="8">
        <v>2075.0006991998598</v>
      </c>
      <c r="H21" s="8">
        <v>2075.0006991985501</v>
      </c>
      <c r="I21" s="8">
        <v>2075.0006991975201</v>
      </c>
      <c r="J21" s="8">
        <v>1390</v>
      </c>
      <c r="K21" s="8">
        <v>1390</v>
      </c>
      <c r="L21" s="8">
        <v>1032.70786</v>
      </c>
      <c r="M21" s="8">
        <v>1032.70786</v>
      </c>
      <c r="N21" s="8">
        <v>1032.70786</v>
      </c>
      <c r="O21" s="8">
        <v>312.9642583104</v>
      </c>
      <c r="P21" s="8">
        <v>312.96425830389001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3901.3699929199211</v>
      </c>
      <c r="O25" s="8">
        <v>3901.3699929199211</v>
      </c>
      <c r="P25" s="8">
        <v>3901.3699929199211</v>
      </c>
      <c r="Q25" s="8">
        <v>3901.3699929199211</v>
      </c>
      <c r="R25" s="8">
        <v>3901.3699929199211</v>
      </c>
      <c r="S25" s="8">
        <v>3901.3699929199211</v>
      </c>
      <c r="T25" s="8">
        <v>5602.535892919921</v>
      </c>
      <c r="U25" s="8">
        <v>5303.4567999999999</v>
      </c>
      <c r="V25" s="8">
        <v>5303.4567999999999</v>
      </c>
      <c r="W25" s="8">
        <v>5303.4567999999999</v>
      </c>
      <c r="X25" s="8">
        <v>5303.4567999999999</v>
      </c>
      <c r="Y25" s="8">
        <v>5303.4567999999999</v>
      </c>
      <c r="Z25" s="8">
        <v>5303.4567999999999</v>
      </c>
      <c r="AA25" s="8">
        <v>5910.3594000000003</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3921.3384150353972</v>
      </c>
      <c r="D28" s="8">
        <v>4861.0613950353973</v>
      </c>
      <c r="E28" s="8">
        <v>6466.0837450353974</v>
      </c>
      <c r="F28" s="8">
        <v>8509.0075450353979</v>
      </c>
      <c r="G28" s="8">
        <v>8509.0075450353979</v>
      </c>
      <c r="H28" s="8">
        <v>8509.0075450353979</v>
      </c>
      <c r="I28" s="8">
        <v>8509.0075450353979</v>
      </c>
      <c r="J28" s="8">
        <v>8509.0075450353979</v>
      </c>
      <c r="K28" s="8">
        <v>8509.0075450353979</v>
      </c>
      <c r="L28" s="8">
        <v>8509.0075450353979</v>
      </c>
      <c r="M28" s="8">
        <v>11380.040645035398</v>
      </c>
      <c r="N28" s="8">
        <v>13343.150195035398</v>
      </c>
      <c r="O28" s="8">
        <v>13140.670199307859</v>
      </c>
      <c r="P28" s="8">
        <v>13162.958009307858</v>
      </c>
      <c r="Q28" s="8">
        <v>12870.87902930786</v>
      </c>
      <c r="R28" s="8">
        <v>12684.579030070799</v>
      </c>
      <c r="S28" s="8">
        <v>12684.579030070799</v>
      </c>
      <c r="T28" s="8">
        <v>12119.599026713866</v>
      </c>
      <c r="U28" s="8">
        <v>12358.381026713865</v>
      </c>
      <c r="V28" s="8">
        <v>12176.143428040079</v>
      </c>
      <c r="W28" s="8">
        <v>12054.654624994002</v>
      </c>
      <c r="X28" s="8">
        <v>12054.654625071122</v>
      </c>
      <c r="Y28" s="8">
        <v>11658.654625084502</v>
      </c>
      <c r="Z28" s="8">
        <v>11545.464622653495</v>
      </c>
      <c r="AA28" s="8">
        <v>11545.464622656775</v>
      </c>
    </row>
    <row r="29" spans="1:27">
      <c r="A29" s="16" t="s">
        <v>22</v>
      </c>
      <c r="B29" s="16" t="s">
        <v>8</v>
      </c>
      <c r="C29" s="8">
        <v>6993.0579528588814</v>
      </c>
      <c r="D29" s="8">
        <v>7623.3415528588812</v>
      </c>
      <c r="E29" s="8">
        <v>7623.3415528588812</v>
      </c>
      <c r="F29" s="8">
        <v>8141.874752858881</v>
      </c>
      <c r="G29" s="8">
        <v>8141.874752858881</v>
      </c>
      <c r="H29" s="8">
        <v>8141.874752858881</v>
      </c>
      <c r="I29" s="8">
        <v>8141.874752858881</v>
      </c>
      <c r="J29" s="8">
        <v>8141.874752858881</v>
      </c>
      <c r="K29" s="8">
        <v>8141.874752858881</v>
      </c>
      <c r="L29" s="8">
        <v>8141.874752858881</v>
      </c>
      <c r="M29" s="8">
        <v>8141.874752858881</v>
      </c>
      <c r="N29" s="8">
        <v>8141.874752858881</v>
      </c>
      <c r="O29" s="8">
        <v>8141.874752858881</v>
      </c>
      <c r="P29" s="8">
        <v>8141.874752858881</v>
      </c>
      <c r="Q29" s="8">
        <v>8679.8593628588806</v>
      </c>
      <c r="R29" s="8">
        <v>10127.462512858881</v>
      </c>
      <c r="S29" s="8">
        <v>12215.211911333005</v>
      </c>
      <c r="T29" s="8">
        <v>15993.898058281246</v>
      </c>
      <c r="U29" s="8">
        <v>15993.898058281246</v>
      </c>
      <c r="V29" s="8">
        <v>15957.818056450191</v>
      </c>
      <c r="W29" s="8">
        <v>18507.889316450193</v>
      </c>
      <c r="X29" s="8">
        <v>18760.175424924313</v>
      </c>
      <c r="Y29" s="8">
        <v>18710.175424924313</v>
      </c>
      <c r="Z29" s="8">
        <v>18115.97542034668</v>
      </c>
      <c r="AA29" s="8">
        <v>17549.217420926514</v>
      </c>
    </row>
    <row r="30" spans="1:27">
      <c r="A30" s="16" t="s">
        <v>22</v>
      </c>
      <c r="B30" s="16" t="s">
        <v>83</v>
      </c>
      <c r="C30" s="8">
        <v>262</v>
      </c>
      <c r="D30" s="8">
        <v>699.43710457192003</v>
      </c>
      <c r="E30" s="8">
        <v>699.43710463732998</v>
      </c>
      <c r="F30" s="8">
        <v>2262.00012470924</v>
      </c>
      <c r="G30" s="8">
        <v>2262.00012471131</v>
      </c>
      <c r="H30" s="8">
        <v>2262.0001247119999</v>
      </c>
      <c r="I30" s="8">
        <v>2262.0001247151199</v>
      </c>
      <c r="J30" s="8">
        <v>2262.0001247212599</v>
      </c>
      <c r="K30" s="8">
        <v>2262.00012472352</v>
      </c>
      <c r="L30" s="8">
        <v>2262.0001247299001</v>
      </c>
      <c r="M30" s="8">
        <v>2212.0001247393502</v>
      </c>
      <c r="N30" s="8">
        <v>2212.0001247640798</v>
      </c>
      <c r="O30" s="8">
        <v>2212.0001247743799</v>
      </c>
      <c r="P30" s="8">
        <v>2249.09247965853</v>
      </c>
      <c r="Q30" s="8">
        <v>2249.0924796756999</v>
      </c>
      <c r="R30" s="8">
        <v>3469.2520157025297</v>
      </c>
      <c r="S30" s="8">
        <v>3469.2520158405296</v>
      </c>
      <c r="T30" s="8">
        <v>3469.25202163007</v>
      </c>
      <c r="U30" s="8">
        <v>3469.2521692355399</v>
      </c>
      <c r="V30" s="8">
        <v>3469.2521793590599</v>
      </c>
      <c r="W30" s="8">
        <v>3469.25231512648</v>
      </c>
      <c r="X30" s="8">
        <v>3031.8151471041247</v>
      </c>
      <c r="Y30" s="8">
        <v>3169.4429964969599</v>
      </c>
      <c r="Z30" s="8">
        <v>1606.8800300176699</v>
      </c>
      <c r="AA30" s="8">
        <v>1754.63846787176</v>
      </c>
    </row>
    <row r="31" spans="1:27">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c r="A32" s="16" t="s">
        <v>22</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80" t="s">
        <v>82</v>
      </c>
      <c r="B33" s="80"/>
      <c r="C33" s="68">
        <v>25563.095357762442</v>
      </c>
      <c r="D33" s="68">
        <v>27645.179041724012</v>
      </c>
      <c r="E33" s="68">
        <v>25989.849644465201</v>
      </c>
      <c r="F33" s="68">
        <v>27341.812107399652</v>
      </c>
      <c r="G33" s="68">
        <v>29502.922092752713</v>
      </c>
      <c r="H33" s="68">
        <v>29638.142086343403</v>
      </c>
      <c r="I33" s="68">
        <v>29798.152134258089</v>
      </c>
      <c r="J33" s="68">
        <v>29290.001395393858</v>
      </c>
      <c r="K33" s="68">
        <v>29464.471457651976</v>
      </c>
      <c r="L33" s="68">
        <v>29308.579265778473</v>
      </c>
      <c r="M33" s="68">
        <v>32385.472351139484</v>
      </c>
      <c r="N33" s="68">
        <v>35896.622975627106</v>
      </c>
      <c r="O33" s="68">
        <v>35301.459345261283</v>
      </c>
      <c r="P33" s="68">
        <v>35716.469453986581</v>
      </c>
      <c r="Q33" s="68">
        <v>36036.230833024078</v>
      </c>
      <c r="R33" s="68">
        <v>38932.213600380252</v>
      </c>
      <c r="S33" s="68">
        <v>41473.502915984565</v>
      </c>
      <c r="T33" s="68">
        <v>46426.214931185721</v>
      </c>
      <c r="U33" s="68">
        <v>46875.188127472829</v>
      </c>
      <c r="V33" s="68">
        <v>47183.560356427442</v>
      </c>
      <c r="W33" s="68">
        <v>50161.912968680044</v>
      </c>
      <c r="X33" s="68">
        <v>50546.282172880812</v>
      </c>
      <c r="Y33" s="68">
        <v>50831.639758615143</v>
      </c>
      <c r="Z33" s="68">
        <v>49179.956804658468</v>
      </c>
      <c r="AA33" s="68">
        <v>49679.68015559567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8126</v>
      </c>
      <c r="D36" s="8">
        <v>8126</v>
      </c>
      <c r="E36" s="8">
        <v>7629.1215760568402</v>
      </c>
      <c r="F36" s="8">
        <v>2598.5965071770297</v>
      </c>
      <c r="G36" s="8">
        <v>2598.5965071767396</v>
      </c>
      <c r="H36" s="8">
        <v>2598.5965071764504</v>
      </c>
      <c r="I36" s="8">
        <v>2598.5965071762002</v>
      </c>
      <c r="J36" s="8">
        <v>2598.5965071758501</v>
      </c>
      <c r="K36" s="8">
        <v>2326.0000371713704</v>
      </c>
      <c r="L36" s="8">
        <v>2326.0000371707101</v>
      </c>
      <c r="M36" s="8">
        <v>2326.0000371701899</v>
      </c>
      <c r="N36" s="8">
        <v>2326.0000371698302</v>
      </c>
      <c r="O36" s="8">
        <v>2105.3295671680198</v>
      </c>
      <c r="P36" s="8">
        <v>2105.32956716744</v>
      </c>
      <c r="Q36" s="8">
        <v>744.00012358557001</v>
      </c>
      <c r="R36" s="8">
        <v>744.00012357711</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1814.0002574046</v>
      </c>
      <c r="V40" s="8">
        <v>1814.0002574062701</v>
      </c>
      <c r="W40" s="8">
        <v>2345.6084000000001</v>
      </c>
      <c r="X40" s="8">
        <v>2345.6084000000001</v>
      </c>
      <c r="Y40" s="8">
        <v>3486.7267999999999</v>
      </c>
      <c r="Z40" s="8">
        <v>2967.7267999999999</v>
      </c>
      <c r="AA40" s="8">
        <v>2621.7267999999999</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2624.4080238342267</v>
      </c>
      <c r="F43" s="8">
        <v>8284.9467959966059</v>
      </c>
      <c r="G43" s="8">
        <v>8284.946795996666</v>
      </c>
      <c r="H43" s="8">
        <v>8284.9467959967551</v>
      </c>
      <c r="I43" s="8">
        <v>8284.946795996897</v>
      </c>
      <c r="J43" s="8">
        <v>8284.9467959970261</v>
      </c>
      <c r="K43" s="8">
        <v>10060.091285997156</v>
      </c>
      <c r="L43" s="8">
        <v>10060.091285997247</v>
      </c>
      <c r="M43" s="8">
        <v>10060.091285997327</v>
      </c>
      <c r="N43" s="8">
        <v>11568.439425997447</v>
      </c>
      <c r="O43" s="8">
        <v>11568.439425997527</v>
      </c>
      <c r="P43" s="8">
        <v>11568.439425997656</v>
      </c>
      <c r="Q43" s="8">
        <v>11568.439425997736</v>
      </c>
      <c r="R43" s="8">
        <v>11568.839025997826</v>
      </c>
      <c r="S43" s="8">
        <v>12736.799025997947</v>
      </c>
      <c r="T43" s="8">
        <v>12557.468540626935</v>
      </c>
      <c r="U43" s="8">
        <v>12559.070925978645</v>
      </c>
      <c r="V43" s="8">
        <v>12559.070925978765</v>
      </c>
      <c r="W43" s="8">
        <v>13648.176445220617</v>
      </c>
      <c r="X43" s="8">
        <v>13648.176445232317</v>
      </c>
      <c r="Y43" s="8">
        <v>13498.37644218811</v>
      </c>
      <c r="Z43" s="8">
        <v>13498.376442191289</v>
      </c>
      <c r="AA43" s="8">
        <v>13498.376442195939</v>
      </c>
    </row>
    <row r="44" spans="1:27">
      <c r="A44" s="16" t="s">
        <v>23</v>
      </c>
      <c r="B44" s="16" t="s">
        <v>8</v>
      </c>
      <c r="C44" s="8">
        <v>4013.7850074768025</v>
      </c>
      <c r="D44" s="8">
        <v>4013.7850074768025</v>
      </c>
      <c r="E44" s="8">
        <v>4013.7850074768025</v>
      </c>
      <c r="F44" s="8">
        <v>7603.6138914768026</v>
      </c>
      <c r="G44" s="8">
        <v>7603.6138914768026</v>
      </c>
      <c r="H44" s="8">
        <v>7603.6138914768026</v>
      </c>
      <c r="I44" s="8">
        <v>7603.6138914768026</v>
      </c>
      <c r="J44" s="8">
        <v>7968.8436100640029</v>
      </c>
      <c r="K44" s="8">
        <v>10103.559107027113</v>
      </c>
      <c r="L44" s="8">
        <v>10103.559107029161</v>
      </c>
      <c r="M44" s="8">
        <v>9982.5591070429327</v>
      </c>
      <c r="N44" s="8">
        <v>9932.5591070827122</v>
      </c>
      <c r="O44" s="8">
        <v>9932.5591071144318</v>
      </c>
      <c r="P44" s="8">
        <v>9932.5591079342521</v>
      </c>
      <c r="Q44" s="8">
        <v>13256.686807983944</v>
      </c>
      <c r="R44" s="8">
        <v>14461.034693087262</v>
      </c>
      <c r="S44" s="8">
        <v>17497.861543143925</v>
      </c>
      <c r="T44" s="8">
        <v>19743.873563198871</v>
      </c>
      <c r="U44" s="8">
        <v>20157.177017275302</v>
      </c>
      <c r="V44" s="8">
        <v>20650.879167202074</v>
      </c>
      <c r="W44" s="8">
        <v>25557.123417194587</v>
      </c>
      <c r="X44" s="8">
        <v>25446.723415679411</v>
      </c>
      <c r="Y44" s="8">
        <v>25964.33403515747</v>
      </c>
      <c r="Z44" s="8">
        <v>25664.157784699706</v>
      </c>
      <c r="AA44" s="8">
        <v>25505.560784577636</v>
      </c>
    </row>
    <row r="45" spans="1:27">
      <c r="A45" s="16" t="s">
        <v>23</v>
      </c>
      <c r="B45" s="16" t="s">
        <v>83</v>
      </c>
      <c r="C45" s="8">
        <v>258</v>
      </c>
      <c r="D45" s="8">
        <v>272.20394900000002</v>
      </c>
      <c r="E45" s="8">
        <v>705.20554900000002</v>
      </c>
      <c r="F45" s="8">
        <v>2043.0767490000001</v>
      </c>
      <c r="G45" s="8">
        <v>2043.0767490000001</v>
      </c>
      <c r="H45" s="8">
        <v>2043.0767490000001</v>
      </c>
      <c r="I45" s="8">
        <v>2043.0767490000001</v>
      </c>
      <c r="J45" s="8">
        <v>2043.0767490000001</v>
      </c>
      <c r="K45" s="8">
        <v>2043.0767490000001</v>
      </c>
      <c r="L45" s="8">
        <v>2043.0767490000001</v>
      </c>
      <c r="M45" s="8">
        <v>2043.0767490000001</v>
      </c>
      <c r="N45" s="8">
        <v>2587.8882490000001</v>
      </c>
      <c r="O45" s="8">
        <v>2587.8882490000001</v>
      </c>
      <c r="P45" s="8">
        <v>3202.6795490000004</v>
      </c>
      <c r="Q45" s="8">
        <v>3202.6795490000004</v>
      </c>
      <c r="R45" s="8">
        <v>5696.9099489999999</v>
      </c>
      <c r="S45" s="8">
        <v>5696.9099489999999</v>
      </c>
      <c r="T45" s="8">
        <v>5910.8610564329301</v>
      </c>
      <c r="U45" s="8">
        <v>6367.2251664334653</v>
      </c>
      <c r="V45" s="8">
        <v>6459.6621866565647</v>
      </c>
      <c r="W45" s="8">
        <v>7884.5348231333601</v>
      </c>
      <c r="X45" s="8">
        <v>7870.3309949832301</v>
      </c>
      <c r="Y45" s="8">
        <v>9195.2985965884509</v>
      </c>
      <c r="Z45" s="8">
        <v>7857.4275968616294</v>
      </c>
      <c r="AA45" s="8">
        <v>7857.4276322073692</v>
      </c>
    </row>
    <row r="46" spans="1:27">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80" t="s">
        <v>82</v>
      </c>
      <c r="B48" s="80"/>
      <c r="C48" s="68">
        <v>20031.943023681633</v>
      </c>
      <c r="D48" s="68">
        <v>20083.526977564445</v>
      </c>
      <c r="E48" s="68">
        <v>20069.220145686715</v>
      </c>
      <c r="F48" s="68">
        <v>25714.333926865769</v>
      </c>
      <c r="G48" s="68">
        <v>27794.213926026307</v>
      </c>
      <c r="H48" s="68">
        <v>27888.583945938826</v>
      </c>
      <c r="I48" s="68">
        <v>27998.08394212402</v>
      </c>
      <c r="J48" s="68">
        <v>28069.723679631898</v>
      </c>
      <c r="K48" s="68">
        <v>31738.557173397297</v>
      </c>
      <c r="L48" s="68">
        <v>31910.157179502294</v>
      </c>
      <c r="M48" s="68">
        <v>31600.727186839846</v>
      </c>
      <c r="N48" s="68">
        <v>33823.296769506334</v>
      </c>
      <c r="O48" s="68">
        <v>33854.906298315618</v>
      </c>
      <c r="P48" s="68">
        <v>34599.467649183818</v>
      </c>
      <c r="Q48" s="68">
        <v>36851.505956921246</v>
      </c>
      <c r="R48" s="68">
        <v>40862.093766332611</v>
      </c>
      <c r="S48" s="68">
        <v>44664.340453749785</v>
      </c>
      <c r="T48" s="68">
        <v>47311.253186198672</v>
      </c>
      <c r="U48" s="68">
        <v>48571.473466274139</v>
      </c>
      <c r="V48" s="68">
        <v>48915.842494824232</v>
      </c>
      <c r="W48" s="68">
        <v>57039.213204261941</v>
      </c>
      <c r="X48" s="68">
        <v>57352.299193944265</v>
      </c>
      <c r="Y48" s="68">
        <v>60643.725963350531</v>
      </c>
      <c r="Z48" s="68">
        <v>58956.188722934749</v>
      </c>
      <c r="AA48" s="68">
        <v>58514.171592147446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4471.4178300000003</v>
      </c>
      <c r="E52" s="8">
        <v>3021.4176300000004</v>
      </c>
      <c r="F52" s="8">
        <v>580</v>
      </c>
      <c r="G52" s="8">
        <v>1.0484038999999999E-3</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1730</v>
      </c>
      <c r="M55" s="8">
        <v>1730</v>
      </c>
      <c r="N55" s="8">
        <v>2129.9385400000001</v>
      </c>
      <c r="O55" s="8">
        <v>2129.9385400000001</v>
      </c>
      <c r="P55" s="8">
        <v>1854.9971</v>
      </c>
      <c r="Q55" s="8">
        <v>1854.9971</v>
      </c>
      <c r="R55" s="8">
        <v>2951.2428</v>
      </c>
      <c r="S55" s="8">
        <v>2857.2428</v>
      </c>
      <c r="T55" s="8">
        <v>3196.3672999999999</v>
      </c>
      <c r="U55" s="8">
        <v>3196.3672999999999</v>
      </c>
      <c r="V55" s="8">
        <v>3196.3672999999999</v>
      </c>
      <c r="W55" s="8">
        <v>3196.3672999999999</v>
      </c>
      <c r="X55" s="8">
        <v>2612.3672999999999</v>
      </c>
      <c r="Y55" s="8">
        <v>2612.3672999999999</v>
      </c>
      <c r="Z55" s="8">
        <v>2612.3672999999999</v>
      </c>
      <c r="AA55" s="8">
        <v>3888.5542</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5769.3599777221652</v>
      </c>
      <c r="F58" s="8">
        <v>9132.3641329141665</v>
      </c>
      <c r="G58" s="8">
        <v>9079.8641329221664</v>
      </c>
      <c r="H58" s="8">
        <v>9079.8641329221664</v>
      </c>
      <c r="I58" s="8">
        <v>9746.8642329231643</v>
      </c>
      <c r="J58" s="8">
        <v>10412.864232929165</v>
      </c>
      <c r="K58" s="8">
        <v>11502.029067722166</v>
      </c>
      <c r="L58" s="8">
        <v>11887.864307722166</v>
      </c>
      <c r="M58" s="8">
        <v>12887.864237722166</v>
      </c>
      <c r="N58" s="8">
        <v>13820.664440773924</v>
      </c>
      <c r="O58" s="8">
        <v>14400.664440773924</v>
      </c>
      <c r="P58" s="8">
        <v>15400.664140773923</v>
      </c>
      <c r="Q58" s="8">
        <v>15112.364145351559</v>
      </c>
      <c r="R58" s="8">
        <v>15112.364145351559</v>
      </c>
      <c r="S58" s="8">
        <v>15061.814146114499</v>
      </c>
      <c r="T58" s="8">
        <v>15054.078143062741</v>
      </c>
      <c r="U58" s="8">
        <v>14662.128146114501</v>
      </c>
      <c r="V58" s="8">
        <v>14010.079948555907</v>
      </c>
      <c r="W58" s="8">
        <v>14172.578148555905</v>
      </c>
      <c r="X58" s="8">
        <v>14400.774147792967</v>
      </c>
      <c r="Y58" s="8">
        <v>14400.774147792967</v>
      </c>
      <c r="Z58" s="8">
        <v>13742.674164577635</v>
      </c>
      <c r="AA58" s="8">
        <v>13685.074166103514</v>
      </c>
    </row>
    <row r="59" spans="1:27">
      <c r="A59" s="16" t="s">
        <v>24</v>
      </c>
      <c r="B59" s="16" t="s">
        <v>8</v>
      </c>
      <c r="C59" s="8">
        <v>1563.5730018615709</v>
      </c>
      <c r="D59" s="8">
        <v>1563.5730018615709</v>
      </c>
      <c r="E59" s="8">
        <v>1563.5730018615709</v>
      </c>
      <c r="F59" s="8">
        <v>3965.878961861571</v>
      </c>
      <c r="G59" s="8">
        <v>3965.878961861571</v>
      </c>
      <c r="H59" s="8">
        <v>3965.878961861571</v>
      </c>
      <c r="I59" s="8">
        <v>3965.878961861571</v>
      </c>
      <c r="J59" s="8">
        <v>3965.878961861571</v>
      </c>
      <c r="K59" s="8">
        <v>4587.7553618615711</v>
      </c>
      <c r="L59" s="8">
        <v>4587.7553618615711</v>
      </c>
      <c r="M59" s="8">
        <v>4587.7553618615711</v>
      </c>
      <c r="N59" s="8">
        <v>4587.7553618615711</v>
      </c>
      <c r="O59" s="8">
        <v>4587.7553618615711</v>
      </c>
      <c r="P59" s="8">
        <v>4587.7553618615711</v>
      </c>
      <c r="Q59" s="8">
        <v>4587.7553618615711</v>
      </c>
      <c r="R59" s="8">
        <v>4587.7553618615711</v>
      </c>
      <c r="S59" s="8">
        <v>4587.7553618615711</v>
      </c>
      <c r="T59" s="8">
        <v>5007.5367363972109</v>
      </c>
      <c r="U59" s="8">
        <v>4897.0567331102675</v>
      </c>
      <c r="V59" s="8">
        <v>4865.9537324862185</v>
      </c>
      <c r="W59" s="8">
        <v>5189.2607325278987</v>
      </c>
      <c r="X59" s="8">
        <v>5510.3909325409086</v>
      </c>
      <c r="Y59" s="8">
        <v>5352.7695292390354</v>
      </c>
      <c r="Z59" s="8">
        <v>4955.3195322994943</v>
      </c>
      <c r="AA59" s="8">
        <v>4862.7595347568003</v>
      </c>
    </row>
    <row r="60" spans="1:27">
      <c r="A60" s="16" t="s">
        <v>24</v>
      </c>
      <c r="B60" s="16" t="s">
        <v>83</v>
      </c>
      <c r="C60" s="8">
        <v>1381.2654999237061</v>
      </c>
      <c r="D60" s="8">
        <v>1381.2654999237061</v>
      </c>
      <c r="E60" s="8">
        <v>1381.2654999237061</v>
      </c>
      <c r="F60" s="8">
        <v>2733.269699923706</v>
      </c>
      <c r="G60" s="8">
        <v>2733.269699923706</v>
      </c>
      <c r="H60" s="8">
        <v>2733.269699923706</v>
      </c>
      <c r="I60" s="8">
        <v>2733.269699923706</v>
      </c>
      <c r="J60" s="8">
        <v>2677.9396999999999</v>
      </c>
      <c r="K60" s="8">
        <v>5557.0998550586</v>
      </c>
      <c r="L60" s="8">
        <v>5557.0998550655995</v>
      </c>
      <c r="M60" s="8">
        <v>5557.0998550739996</v>
      </c>
      <c r="N60" s="8">
        <v>5557.0998550826998</v>
      </c>
      <c r="O60" s="8">
        <v>5557.0998550905997</v>
      </c>
      <c r="P60" s="8">
        <v>5557.0998551053999</v>
      </c>
      <c r="Q60" s="8">
        <v>5557.0998551139</v>
      </c>
      <c r="R60" s="8">
        <v>5257.0998551225002</v>
      </c>
      <c r="S60" s="8">
        <v>5257.0998551315997</v>
      </c>
      <c r="T60" s="8">
        <v>5257.0998551415996</v>
      </c>
      <c r="U60" s="8">
        <v>5257.0998551550001</v>
      </c>
      <c r="V60" s="8">
        <v>5257.0998551727998</v>
      </c>
      <c r="W60" s="8">
        <v>4603.1644586386001</v>
      </c>
      <c r="X60" s="8">
        <v>4603.1644166120004</v>
      </c>
      <c r="Y60" s="8">
        <v>4603.1644166280003</v>
      </c>
      <c r="Z60" s="8">
        <v>3231.1602485657099</v>
      </c>
      <c r="AA60" s="8">
        <v>3231.1603718356</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80" t="s">
        <v>82</v>
      </c>
      <c r="B63" s="80"/>
      <c r="C63" s="68">
        <v>17842.278466079708</v>
      </c>
      <c r="D63" s="68">
        <v>17524.916297300409</v>
      </c>
      <c r="E63" s="68">
        <v>16631.136098521114</v>
      </c>
      <c r="F63" s="68">
        <v>21407.222786154518</v>
      </c>
      <c r="G63" s="68">
        <v>20866.663842729871</v>
      </c>
      <c r="H63" s="68">
        <v>20972.742786620282</v>
      </c>
      <c r="I63" s="68">
        <v>21762.222863275332</v>
      </c>
      <c r="J63" s="68">
        <v>22345.112872207726</v>
      </c>
      <c r="K63" s="68">
        <v>27087.204291966555</v>
      </c>
      <c r="L63" s="68">
        <v>27651.659496573164</v>
      </c>
      <c r="M63" s="68">
        <v>28864.8694790718</v>
      </c>
      <c r="N63" s="68">
        <v>30440.7981635385</v>
      </c>
      <c r="O63" s="68">
        <v>31292.628211153828</v>
      </c>
      <c r="P63" s="68">
        <v>31816.346444313156</v>
      </c>
      <c r="Q63" s="68">
        <v>31844.526490403201</v>
      </c>
      <c r="R63" s="68">
        <v>32982.40213425945</v>
      </c>
      <c r="S63" s="68">
        <v>33215.23220094946</v>
      </c>
      <c r="T63" s="68">
        <v>34368.581882013656</v>
      </c>
      <c r="U63" s="68">
        <v>34296.051906205939</v>
      </c>
      <c r="V63" s="68">
        <v>34063.290844759838</v>
      </c>
      <c r="W63" s="68">
        <v>34365.450687329823</v>
      </c>
      <c r="X63" s="68">
        <v>34824.886951975161</v>
      </c>
      <c r="Y63" s="68">
        <v>35186.205490095541</v>
      </c>
      <c r="Z63" s="68">
        <v>33302.601293050247</v>
      </c>
      <c r="AA63" s="68">
        <v>34733.688134756449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2953.9454805285604</v>
      </c>
      <c r="F73" s="8">
        <v>4242.1789655285602</v>
      </c>
      <c r="G73" s="8">
        <v>4176.1789655285602</v>
      </c>
      <c r="H73" s="8">
        <v>4085.4289655285602</v>
      </c>
      <c r="I73" s="8">
        <v>4085.4289655285602</v>
      </c>
      <c r="J73" s="8">
        <v>3953.728968580318</v>
      </c>
      <c r="K73" s="8">
        <v>3953.728968580318</v>
      </c>
      <c r="L73" s="8">
        <v>3899.9884620544394</v>
      </c>
      <c r="M73" s="8">
        <v>3715.1884590026825</v>
      </c>
      <c r="N73" s="8">
        <v>3715.1885826198027</v>
      </c>
      <c r="O73" s="8">
        <v>3838.1475023123421</v>
      </c>
      <c r="P73" s="8">
        <v>3711.5263286699928</v>
      </c>
      <c r="Q73" s="8">
        <v>3672.5263286856025</v>
      </c>
      <c r="R73" s="8">
        <v>3672.5263286963132</v>
      </c>
      <c r="S73" s="8">
        <v>3779.6939787043725</v>
      </c>
      <c r="T73" s="8">
        <v>3565.8339781021814</v>
      </c>
      <c r="U73" s="8">
        <v>3613.6522793196318</v>
      </c>
      <c r="V73" s="8">
        <v>3401.2522778065331</v>
      </c>
      <c r="W73" s="8">
        <v>4318.9617778374031</v>
      </c>
      <c r="X73" s="8">
        <v>4332.6107583276134</v>
      </c>
      <c r="Y73" s="8">
        <v>4332.6107583497032</v>
      </c>
      <c r="Z73" s="8">
        <v>4332.6107783659481</v>
      </c>
      <c r="AA73" s="8">
        <v>4332.6107583743378</v>
      </c>
    </row>
    <row r="74" spans="1:27">
      <c r="A74" s="16" t="s">
        <v>25</v>
      </c>
      <c r="B74" s="16" t="s">
        <v>8</v>
      </c>
      <c r="C74" s="8">
        <v>1056.6199970245359</v>
      </c>
      <c r="D74" s="8">
        <v>1056.6199970245359</v>
      </c>
      <c r="E74" s="8">
        <v>1056.6199970245359</v>
      </c>
      <c r="F74" s="8">
        <v>2050.092501024536</v>
      </c>
      <c r="G74" s="8">
        <v>2050.0924990245358</v>
      </c>
      <c r="H74" s="8">
        <v>2043.9724971389769</v>
      </c>
      <c r="I74" s="8">
        <v>2043.9724991389769</v>
      </c>
      <c r="J74" s="8">
        <v>2043.9724971389769</v>
      </c>
      <c r="K74" s="8">
        <v>2043.9724861389768</v>
      </c>
      <c r="L74" s="8">
        <v>2043.9724951389769</v>
      </c>
      <c r="M74" s="8">
        <v>2043.9724971389769</v>
      </c>
      <c r="N74" s="8">
        <v>3317.4939951389765</v>
      </c>
      <c r="O74" s="8">
        <v>3317.4939971389767</v>
      </c>
      <c r="P74" s="8">
        <v>3317.4939971389767</v>
      </c>
      <c r="Q74" s="8">
        <v>3344.2811971389765</v>
      </c>
      <c r="R74" s="8">
        <v>4577.0666979019161</v>
      </c>
      <c r="S74" s="8">
        <v>4577.0666979019161</v>
      </c>
      <c r="T74" s="8">
        <v>6705.2859979019167</v>
      </c>
      <c r="U74" s="8">
        <v>6677.6941157779811</v>
      </c>
      <c r="V74" s="8">
        <v>6659.314115668145</v>
      </c>
      <c r="W74" s="8">
        <v>6659.3141157198252</v>
      </c>
      <c r="X74" s="8">
        <v>6580.1141187886178</v>
      </c>
      <c r="Y74" s="8">
        <v>6580.1141187996627</v>
      </c>
      <c r="Z74" s="8">
        <v>6472.1141188065931</v>
      </c>
      <c r="AA74" s="8">
        <v>6472.1141188125766</v>
      </c>
    </row>
    <row r="75" spans="1:27">
      <c r="A75" s="16" t="s">
        <v>25</v>
      </c>
      <c r="B75" s="16" t="s">
        <v>83</v>
      </c>
      <c r="C75" s="8">
        <v>566.49289516668705</v>
      </c>
      <c r="D75" s="8">
        <v>566.49289517740715</v>
      </c>
      <c r="E75" s="8">
        <v>783.49122920988714</v>
      </c>
      <c r="F75" s="8">
        <v>1076.9008692453672</v>
      </c>
      <c r="G75" s="8">
        <v>1046.9008692483071</v>
      </c>
      <c r="H75" s="8">
        <v>1046.9008692493171</v>
      </c>
      <c r="I75" s="8">
        <v>1046.9008692535169</v>
      </c>
      <c r="J75" s="8">
        <v>1046.900869257787</v>
      </c>
      <c r="K75" s="8">
        <v>1021.9008692609671</v>
      </c>
      <c r="L75" s="8">
        <v>1021.9008692656171</v>
      </c>
      <c r="M75" s="8">
        <v>1021.900869273857</v>
      </c>
      <c r="N75" s="8">
        <v>1280.8579293451569</v>
      </c>
      <c r="O75" s="8">
        <v>1280.8579293533869</v>
      </c>
      <c r="P75" s="8">
        <v>1585.1741693843371</v>
      </c>
      <c r="Q75" s="8">
        <v>1585.1741693932372</v>
      </c>
      <c r="R75" s="8">
        <v>2440.9301694512806</v>
      </c>
      <c r="S75" s="8">
        <v>2440.9301694743904</v>
      </c>
      <c r="T75" s="8">
        <v>2356.1311819806047</v>
      </c>
      <c r="U75" s="8">
        <v>2356.1313371495967</v>
      </c>
      <c r="V75" s="8">
        <v>2346.1313381891805</v>
      </c>
      <c r="W75" s="8">
        <v>2311.7086732580801</v>
      </c>
      <c r="X75" s="8">
        <v>2311.7086733391702</v>
      </c>
      <c r="Y75" s="8">
        <v>2043.91028179862</v>
      </c>
      <c r="Z75" s="8">
        <v>1750.50071386337</v>
      </c>
      <c r="AA75" s="8">
        <v>2096.13885852573</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80" t="s">
        <v>82</v>
      </c>
      <c r="B78" s="80"/>
      <c r="C78" s="68">
        <v>6902.522880594538</v>
      </c>
      <c r="D78" s="68">
        <v>6938.3628922019379</v>
      </c>
      <c r="E78" s="68">
        <v>7070.6466840273879</v>
      </c>
      <c r="F78" s="68">
        <v>9659.5423271009531</v>
      </c>
      <c r="G78" s="68">
        <v>9356.7523256188761</v>
      </c>
      <c r="H78" s="68">
        <v>9304.822314254805</v>
      </c>
      <c r="I78" s="68">
        <v>9078.6223336158782</v>
      </c>
      <c r="J78" s="68">
        <v>9003.2823448190011</v>
      </c>
      <c r="K78" s="68">
        <v>9037.4323296260136</v>
      </c>
      <c r="L78" s="68">
        <v>8970.9918313418457</v>
      </c>
      <c r="M78" s="68">
        <v>8863.1318289250376</v>
      </c>
      <c r="N78" s="68">
        <v>9952.8904788751752</v>
      </c>
      <c r="O78" s="68">
        <v>10172.089451845475</v>
      </c>
      <c r="P78" s="68">
        <v>10449.684481612985</v>
      </c>
      <c r="Q78" s="68">
        <v>10545.981721920694</v>
      </c>
      <c r="R78" s="68">
        <v>12749.693175144967</v>
      </c>
      <c r="S78" s="68">
        <v>12981.910858745474</v>
      </c>
      <c r="T78" s="68">
        <v>14943.851206049883</v>
      </c>
      <c r="U78" s="68">
        <v>14891.957693642464</v>
      </c>
      <c r="V78" s="68">
        <v>14793.137715031773</v>
      </c>
      <c r="W78" s="68">
        <v>15666.224537976192</v>
      </c>
      <c r="X78" s="68">
        <v>15748.593596079172</v>
      </c>
      <c r="Y78" s="68">
        <v>15635.195167950667</v>
      </c>
      <c r="Z78" s="68">
        <v>15390.555639569844</v>
      </c>
      <c r="AA78" s="68">
        <v>15817.683754480953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846.75383847412104</v>
      </c>
      <c r="D88" s="8">
        <v>1130.157598474121</v>
      </c>
      <c r="E88" s="8">
        <v>1413.561614692421</v>
      </c>
      <c r="F88" s="8">
        <v>1709.9976084741211</v>
      </c>
      <c r="G88" s="8">
        <v>1829.6829984741212</v>
      </c>
      <c r="H88" s="8">
        <v>1951.6313084741212</v>
      </c>
      <c r="I88" s="8">
        <v>2077.019428474121</v>
      </c>
      <c r="J88" s="8">
        <v>2202.4076037425211</v>
      </c>
      <c r="K88" s="8">
        <v>2326.454823758791</v>
      </c>
      <c r="L88" s="8">
        <v>2450.0923939028207</v>
      </c>
      <c r="M88" s="8">
        <v>2573.8875664741208</v>
      </c>
      <c r="N88" s="8">
        <v>2693.5730164741208</v>
      </c>
      <c r="O88" s="8">
        <v>2813.258366474121</v>
      </c>
      <c r="P88" s="8">
        <v>2943.076008474121</v>
      </c>
      <c r="Q88" s="8">
        <v>2943.076008474121</v>
      </c>
      <c r="R88" s="8">
        <v>2943.076008474121</v>
      </c>
      <c r="S88" s="8">
        <v>2943.076008474121</v>
      </c>
      <c r="T88" s="8">
        <v>2943.076008474121</v>
      </c>
      <c r="U88" s="8">
        <v>2799.076008474121</v>
      </c>
      <c r="V88" s="8">
        <v>2799.076008474121</v>
      </c>
      <c r="W88" s="8">
        <v>2799.076008474121</v>
      </c>
      <c r="X88" s="8">
        <v>2799.076008474121</v>
      </c>
      <c r="Y88" s="8">
        <v>2799.076008474121</v>
      </c>
      <c r="Z88" s="8">
        <v>2799.076008474121</v>
      </c>
      <c r="AA88" s="8">
        <v>2491.326008474121</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1.0627408E-4</v>
      </c>
      <c r="Z90" s="8">
        <v>1.1341374E-4</v>
      </c>
      <c r="AA90" s="8">
        <v>2.3198190000000001E-4</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80" t="s">
        <v>82</v>
      </c>
      <c r="B93" s="80"/>
      <c r="C93" s="68">
        <v>3647.7238382643127</v>
      </c>
      <c r="D93" s="68">
        <v>3934.1575984741212</v>
      </c>
      <c r="E93" s="68">
        <v>4221.2516142728045</v>
      </c>
      <c r="F93" s="68">
        <v>4525.2576087030029</v>
      </c>
      <c r="G93" s="68">
        <v>4990.3129926877018</v>
      </c>
      <c r="H93" s="68">
        <v>5118.3313019652933</v>
      </c>
      <c r="I93" s="68">
        <v>5251.0494241539764</v>
      </c>
      <c r="J93" s="68">
        <v>5384.5575966853303</v>
      </c>
      <c r="K93" s="68">
        <v>5517.6848180558181</v>
      </c>
      <c r="L93" s="68">
        <v>5652.2923889437134</v>
      </c>
      <c r="M93" s="68">
        <v>5789.9775589973142</v>
      </c>
      <c r="N93" s="68">
        <v>5924.9830105994861</v>
      </c>
      <c r="O93" s="68">
        <v>6062.7883576240229</v>
      </c>
      <c r="P93" s="68">
        <v>6211.5260054223627</v>
      </c>
      <c r="Q93" s="68">
        <v>6112.4760023706049</v>
      </c>
      <c r="R93" s="68">
        <v>6135.196003591308</v>
      </c>
      <c r="S93" s="68">
        <v>6160.3660017602524</v>
      </c>
      <c r="T93" s="68">
        <v>6187.3260084741196</v>
      </c>
      <c r="U93" s="68">
        <v>6072.3559996240228</v>
      </c>
      <c r="V93" s="68">
        <v>6102.7460066430649</v>
      </c>
      <c r="W93" s="68">
        <v>6134.476002370604</v>
      </c>
      <c r="X93" s="68">
        <v>6167.8960005395493</v>
      </c>
      <c r="Y93" s="68">
        <v>6202.9561043722242</v>
      </c>
      <c r="Z93" s="68">
        <v>6239.6461292120794</v>
      </c>
      <c r="AA93" s="68">
        <v>5685.3162306903941</v>
      </c>
    </row>
    <row r="94" spans="1:27" collapsed="1">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row>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2469.7583950903932</v>
      </c>
      <c r="D98" s="8">
        <v>2921.3994486730335</v>
      </c>
      <c r="E98" s="8">
        <v>3571.3993827709232</v>
      </c>
      <c r="F98" s="8">
        <v>8117.2474428783134</v>
      </c>
      <c r="G98" s="8">
        <v>8087.2474428833229</v>
      </c>
      <c r="H98" s="8">
        <v>8087.2474428850228</v>
      </c>
      <c r="I98" s="8">
        <v>8087.2474428923433</v>
      </c>
      <c r="J98" s="8">
        <v>8031.9174429790473</v>
      </c>
      <c r="K98" s="8">
        <v>10886.077598043088</v>
      </c>
      <c r="L98" s="8">
        <v>10886.077598061118</v>
      </c>
      <c r="M98" s="8">
        <v>10836.077598087208</v>
      </c>
      <c r="N98" s="8">
        <v>11639.846158191938</v>
      </c>
      <c r="O98" s="8">
        <v>11639.846158218368</v>
      </c>
      <c r="P98" s="8">
        <v>12596.046053148268</v>
      </c>
      <c r="Q98" s="8">
        <v>12596.046053182839</v>
      </c>
      <c r="R98" s="8">
        <v>16866.191989276311</v>
      </c>
      <c r="S98" s="8">
        <v>16866.191989446521</v>
      </c>
      <c r="T98" s="8">
        <v>16995.344115185206</v>
      </c>
      <c r="U98" s="8">
        <v>17451.708527973602</v>
      </c>
      <c r="V98" s="8">
        <v>17534.145559377605</v>
      </c>
      <c r="W98" s="8">
        <v>18270.660270156521</v>
      </c>
      <c r="X98" s="8">
        <v>17819.019232038525</v>
      </c>
      <c r="Y98" s="8">
        <v>19013.816397786115</v>
      </c>
      <c r="Z98" s="8">
        <v>14447.968702722119</v>
      </c>
      <c r="AA98" s="8">
        <v>14941.365562422359</v>
      </c>
    </row>
    <row r="99" spans="1:27" collapsed="1">
      <c r="A99" s="16" t="s">
        <v>16</v>
      </c>
      <c r="B99" s="16" t="s">
        <v>192</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v>
      </c>
    </row>
    <row r="100" spans="1:27">
      <c r="A100" s="16" t="s">
        <v>16</v>
      </c>
      <c r="B100" s="16" t="s">
        <v>92</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262</v>
      </c>
      <c r="D103" s="8">
        <v>699.43710457192003</v>
      </c>
      <c r="E103" s="8">
        <v>699.43710463732998</v>
      </c>
      <c r="F103" s="8">
        <v>2262.00012470924</v>
      </c>
      <c r="G103" s="8">
        <v>2262.00012471131</v>
      </c>
      <c r="H103" s="8">
        <v>2262.0001247119999</v>
      </c>
      <c r="I103" s="8">
        <v>2262.0001247151199</v>
      </c>
      <c r="J103" s="8">
        <v>2262.0001247212599</v>
      </c>
      <c r="K103" s="8">
        <v>2262.00012472352</v>
      </c>
      <c r="L103" s="8">
        <v>2262.0001247299001</v>
      </c>
      <c r="M103" s="8">
        <v>2212.0001247393502</v>
      </c>
      <c r="N103" s="8">
        <v>2212.0001247640803</v>
      </c>
      <c r="O103" s="8">
        <v>2212.0001247743803</v>
      </c>
      <c r="P103" s="8">
        <v>2249.09247965853</v>
      </c>
      <c r="Q103" s="8">
        <v>2249.0924796756999</v>
      </c>
      <c r="R103" s="8">
        <v>3469.2520157025297</v>
      </c>
      <c r="S103" s="8">
        <v>3469.25201584053</v>
      </c>
      <c r="T103" s="8">
        <v>3469.25202163007</v>
      </c>
      <c r="U103" s="8">
        <v>3469.2521692355399</v>
      </c>
      <c r="V103" s="8">
        <v>3469.2521793590599</v>
      </c>
      <c r="W103" s="8">
        <v>3469.25231512648</v>
      </c>
      <c r="X103" s="8">
        <v>3031.8151471041251</v>
      </c>
      <c r="Y103" s="8">
        <v>3169.4429964969599</v>
      </c>
      <c r="Z103" s="8">
        <v>1606.8800300176699</v>
      </c>
      <c r="AA103" s="8">
        <v>1754.63846787176</v>
      </c>
    </row>
    <row r="104" spans="1:27">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c r="A105" s="16" t="s">
        <v>22</v>
      </c>
      <c r="B105" s="16" t="s">
        <v>92</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258</v>
      </c>
      <c r="D108" s="8">
        <v>272.20394900000002</v>
      </c>
      <c r="E108" s="8">
        <v>705.20554900000002</v>
      </c>
      <c r="F108" s="8">
        <v>2043.0767490000001</v>
      </c>
      <c r="G108" s="8">
        <v>2043.0767490000001</v>
      </c>
      <c r="H108" s="8">
        <v>2043.0767490000001</v>
      </c>
      <c r="I108" s="8">
        <v>2043.0767490000001</v>
      </c>
      <c r="J108" s="8">
        <v>2043.0767490000001</v>
      </c>
      <c r="K108" s="8">
        <v>2043.0767490000001</v>
      </c>
      <c r="L108" s="8">
        <v>2043.0767490000001</v>
      </c>
      <c r="M108" s="8">
        <v>2043.0767490000001</v>
      </c>
      <c r="N108" s="8">
        <v>2587.8882490000001</v>
      </c>
      <c r="O108" s="8">
        <v>2587.8882490000001</v>
      </c>
      <c r="P108" s="8">
        <v>3202.6795490000004</v>
      </c>
      <c r="Q108" s="8">
        <v>3202.6795490000004</v>
      </c>
      <c r="R108" s="8">
        <v>5696.9099489999999</v>
      </c>
      <c r="S108" s="8">
        <v>5696.9099489999999</v>
      </c>
      <c r="T108" s="8">
        <v>5910.8610564329301</v>
      </c>
      <c r="U108" s="8">
        <v>6367.2251664334653</v>
      </c>
      <c r="V108" s="8">
        <v>6459.6621866565647</v>
      </c>
      <c r="W108" s="8">
        <v>7884.5348231333601</v>
      </c>
      <c r="X108" s="8">
        <v>7870.3309949832301</v>
      </c>
      <c r="Y108" s="8">
        <v>9195.2985965884509</v>
      </c>
      <c r="Z108" s="8">
        <v>7857.4275968616294</v>
      </c>
      <c r="AA108" s="8">
        <v>7857.4276322073692</v>
      </c>
    </row>
    <row r="109" spans="1:27">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92</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1381.2654999237061</v>
      </c>
      <c r="D113" s="8">
        <v>1381.2654999237061</v>
      </c>
      <c r="E113" s="8">
        <v>1381.2654999237061</v>
      </c>
      <c r="F113" s="8">
        <v>2733.269699923706</v>
      </c>
      <c r="G113" s="8">
        <v>2733.269699923706</v>
      </c>
      <c r="H113" s="8">
        <v>2733.269699923706</v>
      </c>
      <c r="I113" s="8">
        <v>2733.269699923706</v>
      </c>
      <c r="J113" s="8">
        <v>2677.9396999999999</v>
      </c>
      <c r="K113" s="8">
        <v>5557.0998550586</v>
      </c>
      <c r="L113" s="8">
        <v>5557.0998550656004</v>
      </c>
      <c r="M113" s="8">
        <v>5557.0998550740005</v>
      </c>
      <c r="N113" s="8">
        <v>5557.0998550826998</v>
      </c>
      <c r="O113" s="8">
        <v>5557.0998550906006</v>
      </c>
      <c r="P113" s="8">
        <v>5557.0998551053999</v>
      </c>
      <c r="Q113" s="8">
        <v>5557.0998551139</v>
      </c>
      <c r="R113" s="8">
        <v>5257.0998551225002</v>
      </c>
      <c r="S113" s="8">
        <v>5257.0998551315997</v>
      </c>
      <c r="T113" s="8">
        <v>5257.0998551416005</v>
      </c>
      <c r="U113" s="8">
        <v>5257.0998551550001</v>
      </c>
      <c r="V113" s="8">
        <v>5257.0998551727998</v>
      </c>
      <c r="W113" s="8">
        <v>4603.1644586386001</v>
      </c>
      <c r="X113" s="8">
        <v>4603.1644166120004</v>
      </c>
      <c r="Y113" s="8">
        <v>4603.1644166280003</v>
      </c>
      <c r="Z113" s="8">
        <v>3231.1602485657099</v>
      </c>
      <c r="AA113" s="8">
        <v>3231.1603718356</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566.49289516668705</v>
      </c>
      <c r="D118" s="8">
        <v>566.49289517740704</v>
      </c>
      <c r="E118" s="8">
        <v>783.49122920988702</v>
      </c>
      <c r="F118" s="8">
        <v>1076.9008692453672</v>
      </c>
      <c r="G118" s="8">
        <v>1046.9008692483071</v>
      </c>
      <c r="H118" s="8">
        <v>1046.9008692493171</v>
      </c>
      <c r="I118" s="8">
        <v>1046.9008692535169</v>
      </c>
      <c r="J118" s="8">
        <v>1046.900869257787</v>
      </c>
      <c r="K118" s="8">
        <v>1021.9008692609671</v>
      </c>
      <c r="L118" s="8">
        <v>1021.9008692656171</v>
      </c>
      <c r="M118" s="8">
        <v>1021.9008692738571</v>
      </c>
      <c r="N118" s="8">
        <v>1280.8579293451569</v>
      </c>
      <c r="O118" s="8">
        <v>1280.8579293533869</v>
      </c>
      <c r="P118" s="8">
        <v>1585.1741693843371</v>
      </c>
      <c r="Q118" s="8">
        <v>1585.1741693932372</v>
      </c>
      <c r="R118" s="8">
        <v>2440.9301694512806</v>
      </c>
      <c r="S118" s="8">
        <v>2440.9301694743904</v>
      </c>
      <c r="T118" s="8">
        <v>2356.1311819806047</v>
      </c>
      <c r="U118" s="8">
        <v>2356.1313371495967</v>
      </c>
      <c r="V118" s="8">
        <v>2346.131338189181</v>
      </c>
      <c r="W118" s="8">
        <v>2311.7086732580806</v>
      </c>
      <c r="X118" s="8">
        <v>2311.7086733391702</v>
      </c>
      <c r="Y118" s="8">
        <v>2043.91028179862</v>
      </c>
      <c r="Z118" s="8">
        <v>1750.50071386337</v>
      </c>
      <c r="AA118" s="8">
        <v>2096.13885852573</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2</v>
      </c>
      <c r="D123" s="8">
        <v>2</v>
      </c>
      <c r="E123" s="8">
        <v>2</v>
      </c>
      <c r="F123" s="8">
        <v>2</v>
      </c>
      <c r="G123" s="8">
        <v>2</v>
      </c>
      <c r="H123" s="8">
        <v>2</v>
      </c>
      <c r="I123" s="8">
        <v>2</v>
      </c>
      <c r="J123" s="8">
        <v>2</v>
      </c>
      <c r="K123" s="8">
        <v>2</v>
      </c>
      <c r="L123" s="8">
        <v>2</v>
      </c>
      <c r="M123" s="8">
        <v>2</v>
      </c>
      <c r="N123" s="8">
        <v>2</v>
      </c>
      <c r="O123" s="8">
        <v>2</v>
      </c>
      <c r="P123" s="8">
        <v>2</v>
      </c>
      <c r="Q123" s="8">
        <v>2</v>
      </c>
      <c r="R123" s="8">
        <v>2</v>
      </c>
      <c r="S123" s="8">
        <v>2</v>
      </c>
      <c r="T123" s="8">
        <v>2</v>
      </c>
      <c r="U123" s="8">
        <v>2</v>
      </c>
      <c r="V123" s="8">
        <v>2</v>
      </c>
      <c r="W123" s="8">
        <v>2</v>
      </c>
      <c r="X123" s="8">
        <v>2</v>
      </c>
      <c r="Y123" s="8">
        <v>2.0001062740800002</v>
      </c>
      <c r="Z123" s="8">
        <v>2.0001134137399998</v>
      </c>
      <c r="AA123" s="8">
        <v>2.0002319818999998</v>
      </c>
    </row>
    <row r="124" spans="1:27">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92</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row r="131" collapsed="1"/>
    <row r="132" collapsed="1"/>
  </sheetData>
  <sheetProtection algorithmName="SHA-512" hashValue="SkLEnwzO0wTf8N6X5dCHHAMUrEMNgCfaZTU+pv/xZyv1sqW2vjv8/BJXXB6xFPLVnGDRm0VN3Bsb4/EF5VGuzg==" saltValue="TLWyHbzQ+lcxgpD8zHOms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210A2-5343-4AEA-9029-EF820EC67091}">
  <sheetPr codeName="Sheet105">
    <tabColor rgb="FF188736"/>
  </sheetPr>
  <dimension ref="A1:AK96"/>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32" s="19" customFormat="1" ht="23.25" customHeight="1">
      <c r="A1" s="73" t="s">
        <v>227</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c r="AE1"/>
      <c r="AF1"/>
    </row>
    <row r="2" spans="1:32" s="19" customFormat="1">
      <c r="A2" s="6" t="s">
        <v>264</v>
      </c>
      <c r="AD2"/>
      <c r="AE2"/>
      <c r="AF2"/>
    </row>
    <row r="3" spans="1:32" s="19" customFormat="1">
      <c r="AD3"/>
      <c r="AE3"/>
      <c r="AF3"/>
    </row>
    <row r="4" spans="1:32" s="5" customFormat="1">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c r="A6" s="16" t="s">
        <v>94</v>
      </c>
      <c r="B6" s="16" t="s">
        <v>95</v>
      </c>
      <c r="C6" s="16" t="s">
        <v>130</v>
      </c>
      <c r="D6" s="16" t="s">
        <v>10</v>
      </c>
      <c r="E6" s="8">
        <v>2.7273109999999998E-6</v>
      </c>
      <c r="F6" s="8">
        <v>3.0458692999999999E-6</v>
      </c>
      <c r="G6" s="8">
        <v>4.2203190000000004E-6</v>
      </c>
      <c r="H6" s="8">
        <v>4.8616234000000004E-6</v>
      </c>
      <c r="I6" s="8">
        <v>5.013994E-6</v>
      </c>
      <c r="J6" s="8">
        <v>4.9339482999999998E-6</v>
      </c>
      <c r="K6" s="8">
        <v>5.5460373000000001E-6</v>
      </c>
      <c r="L6" s="8">
        <v>5.5213669999999999E-6</v>
      </c>
      <c r="M6" s="8">
        <v>4.9360114999999996E-6</v>
      </c>
      <c r="N6" s="8">
        <v>5.098509E-6</v>
      </c>
      <c r="O6" s="8">
        <v>4.8496960000000002E-6</v>
      </c>
      <c r="P6" s="8">
        <v>4.1750577000000004E-6</v>
      </c>
      <c r="Q6" s="8">
        <v>4.6003892999999998E-6</v>
      </c>
      <c r="R6" s="8">
        <v>4.7449903000000003E-6</v>
      </c>
      <c r="S6" s="8">
        <v>4.4508099999999997E-6</v>
      </c>
      <c r="T6" s="8">
        <v>4.818643E-6</v>
      </c>
      <c r="U6" s="8">
        <v>4.7428642999999996E-6</v>
      </c>
      <c r="V6" s="8">
        <v>4.5417637000000003E-6</v>
      </c>
      <c r="W6" s="8">
        <v>4.5100031999999998E-6</v>
      </c>
      <c r="X6" s="8">
        <v>4.4334249999999998E-6</v>
      </c>
      <c r="Y6" s="8">
        <v>3.7879366999999999E-6</v>
      </c>
      <c r="Z6" s="8">
        <v>4.1461080000000002E-6</v>
      </c>
      <c r="AA6" s="8">
        <v>4.3536043000000001E-6</v>
      </c>
      <c r="AB6" s="8">
        <v>4.1628136000000004E-6</v>
      </c>
      <c r="AC6" s="8">
        <v>4.4424322999999999E-6</v>
      </c>
      <c r="AD6"/>
      <c r="AE6"/>
      <c r="AF6"/>
    </row>
    <row r="7" spans="1:32" s="5" customFormat="1">
      <c r="A7" s="16" t="s">
        <v>94</v>
      </c>
      <c r="B7" s="16" t="s">
        <v>96</v>
      </c>
      <c r="C7" s="16" t="s">
        <v>131</v>
      </c>
      <c r="D7" s="16" t="s">
        <v>10</v>
      </c>
      <c r="E7" s="8">
        <v>160.00981676816221</v>
      </c>
      <c r="F7" s="8">
        <v>159.40931611261888</v>
      </c>
      <c r="G7" s="8">
        <v>169.87073772478431</v>
      </c>
      <c r="H7" s="8">
        <v>169.2419952247507</v>
      </c>
      <c r="I7" s="8">
        <v>188.36003422658379</v>
      </c>
      <c r="J7" s="8">
        <v>205.98393346191401</v>
      </c>
      <c r="K7" s="8">
        <v>207.270417729798</v>
      </c>
      <c r="L7" s="8">
        <v>198.208678701515</v>
      </c>
      <c r="M7" s="8">
        <v>187.29015738101501</v>
      </c>
      <c r="N7" s="8">
        <v>189.38369132068649</v>
      </c>
      <c r="O7" s="8">
        <v>190.85355529050599</v>
      </c>
      <c r="P7" s="8">
        <v>72.118570724029993</v>
      </c>
      <c r="Q7" s="8">
        <v>74.004808079017309</v>
      </c>
      <c r="R7" s="8">
        <v>73.886482190583209</v>
      </c>
      <c r="S7" s="8">
        <v>68.606802198810001</v>
      </c>
      <c r="T7" s="8">
        <v>73.791113368961504</v>
      </c>
      <c r="U7" s="8">
        <v>65.299067284484508</v>
      </c>
      <c r="V7" s="8">
        <v>61.364073207787698</v>
      </c>
      <c r="W7" s="8">
        <v>60.397878078609402</v>
      </c>
      <c r="X7" s="8">
        <v>61.947178176433994</v>
      </c>
      <c r="Y7" s="8">
        <v>31.082849700225498</v>
      </c>
      <c r="Z7" s="8">
        <v>32.732639021842999</v>
      </c>
      <c r="AA7" s="8">
        <v>4.1541874999999999E-6</v>
      </c>
      <c r="AB7" s="8">
        <v>4.2122382999999997E-6</v>
      </c>
      <c r="AC7" s="8">
        <v>4.2825676999999996E-6</v>
      </c>
      <c r="AD7"/>
      <c r="AE7"/>
      <c r="AF7"/>
    </row>
    <row r="8" spans="1:32" s="5" customFormat="1">
      <c r="A8" s="16" t="s">
        <v>94</v>
      </c>
      <c r="B8" s="16" t="s">
        <v>97</v>
      </c>
      <c r="C8" s="16" t="s">
        <v>132</v>
      </c>
      <c r="D8" s="16" t="s">
        <v>10</v>
      </c>
      <c r="E8" s="8">
        <v>849.0321027700387</v>
      </c>
      <c r="F8" s="8">
        <v>835.65980324808868</v>
      </c>
      <c r="G8" s="8">
        <v>860.77635390264174</v>
      </c>
      <c r="H8" s="8">
        <v>949.65139413915313</v>
      </c>
      <c r="I8" s="8">
        <v>1107.350130379778</v>
      </c>
      <c r="J8" s="8">
        <v>1140.8640535492798</v>
      </c>
      <c r="K8" s="8">
        <v>1181.2897173174299</v>
      </c>
      <c r="L8" s="8">
        <v>1855.1533899999999</v>
      </c>
      <c r="M8" s="8">
        <v>1733.5681199999999</v>
      </c>
      <c r="N8" s="8">
        <v>1735.6236699999999</v>
      </c>
      <c r="O8" s="8">
        <v>1715.45507</v>
      </c>
      <c r="P8" s="8">
        <v>1520.2187899999999</v>
      </c>
      <c r="Q8" s="8">
        <v>1670.59484</v>
      </c>
      <c r="R8" s="8">
        <v>1724.5671800000002</v>
      </c>
      <c r="S8" s="8">
        <v>1556.0177799999999</v>
      </c>
      <c r="T8" s="8">
        <v>1764.0349799999999</v>
      </c>
      <c r="U8" s="8">
        <v>2820.9261000000001</v>
      </c>
      <c r="V8" s="8">
        <v>2787.9686400000001</v>
      </c>
      <c r="W8" s="8">
        <v>2669.69436</v>
      </c>
      <c r="X8" s="8">
        <v>2737.9784299999997</v>
      </c>
      <c r="Y8" s="8">
        <v>3787.8880300000001</v>
      </c>
      <c r="Z8" s="8">
        <v>3771.5918000000001</v>
      </c>
      <c r="AA8" s="8">
        <v>3964.0161600000001</v>
      </c>
      <c r="AB8" s="8">
        <v>3697.6249699999998</v>
      </c>
      <c r="AC8" s="8">
        <v>3958.6797000000001</v>
      </c>
      <c r="AD8"/>
      <c r="AE8"/>
      <c r="AF8"/>
    </row>
    <row r="9" spans="1:32" s="5" customFormat="1">
      <c r="A9" s="16" t="s">
        <v>94</v>
      </c>
      <c r="B9" s="16" t="s">
        <v>98</v>
      </c>
      <c r="C9" s="16" t="s">
        <v>133</v>
      </c>
      <c r="D9" s="16" t="s">
        <v>10</v>
      </c>
      <c r="E9" s="8">
        <v>1129.0885609254622</v>
      </c>
      <c r="F9" s="8">
        <v>1108.1474023626913</v>
      </c>
      <c r="G9" s="8">
        <v>1158.882245974329</v>
      </c>
      <c r="H9" s="8">
        <v>1306.3161790295949</v>
      </c>
      <c r="I9" s="8">
        <v>1494.0109123054096</v>
      </c>
      <c r="J9" s="8">
        <v>1580.0971347690802</v>
      </c>
      <c r="K9" s="8">
        <v>1597.0287504078599</v>
      </c>
      <c r="L9" s="8">
        <v>1518.55961720445</v>
      </c>
      <c r="M9" s="8">
        <v>1380.55834534067</v>
      </c>
      <c r="N9" s="8">
        <v>1447.0003078769398</v>
      </c>
      <c r="O9" s="8">
        <v>1423.6590641895</v>
      </c>
      <c r="P9" s="8">
        <v>1313.5173661077999</v>
      </c>
      <c r="Q9" s="8">
        <v>1424.1468228242802</v>
      </c>
      <c r="R9" s="8">
        <v>1424.23729373424</v>
      </c>
      <c r="S9" s="8">
        <v>1335.4250619827499</v>
      </c>
      <c r="T9" s="8">
        <v>1469.9104893900001</v>
      </c>
      <c r="U9" s="8">
        <v>1302.65393613527</v>
      </c>
      <c r="V9" s="8">
        <v>1201.31236727074</v>
      </c>
      <c r="W9" s="8">
        <v>1142.8835539276301</v>
      </c>
      <c r="X9" s="8">
        <v>1154.5261753897998</v>
      </c>
      <c r="Y9" s="8">
        <v>1020.5414223274799</v>
      </c>
      <c r="Z9" s="8">
        <v>1060.5380363088</v>
      </c>
      <c r="AA9" s="8">
        <v>661.08534499999996</v>
      </c>
      <c r="AB9" s="8">
        <v>430.43002999999999</v>
      </c>
      <c r="AC9" s="8">
        <v>415.47485</v>
      </c>
      <c r="AD9"/>
      <c r="AE9"/>
      <c r="AF9"/>
    </row>
    <row r="10" spans="1:32" s="5" customFormat="1">
      <c r="A10" s="16" t="s">
        <v>94</v>
      </c>
      <c r="B10" s="16" t="s">
        <v>99</v>
      </c>
      <c r="C10" s="16" t="s">
        <v>134</v>
      </c>
      <c r="D10" s="16" t="s">
        <v>10</v>
      </c>
      <c r="E10" s="8">
        <v>27.397696792994601</v>
      </c>
      <c r="F10" s="8">
        <v>27.600804499464001</v>
      </c>
      <c r="G10" s="8">
        <v>28.352114634978701</v>
      </c>
      <c r="H10" s="8">
        <v>26.6071232778</v>
      </c>
      <c r="I10" s="8">
        <v>29.767167875579997</v>
      </c>
      <c r="J10" s="8">
        <v>33.755461930279999</v>
      </c>
      <c r="K10" s="8">
        <v>33.257441521719997</v>
      </c>
      <c r="L10" s="8">
        <v>31.452944349550002</v>
      </c>
      <c r="M10" s="8">
        <v>28.857213641449999</v>
      </c>
      <c r="N10" s="8">
        <v>30.35450650356</v>
      </c>
      <c r="O10" s="8">
        <v>31.283071549599999</v>
      </c>
      <c r="P10" s="8">
        <v>29.309361515159999</v>
      </c>
      <c r="Q10" s="8">
        <v>29.402253435900001</v>
      </c>
      <c r="R10" s="8">
        <v>29.854567103200001</v>
      </c>
      <c r="S10" s="8">
        <v>28.495318550269999</v>
      </c>
      <c r="T10" s="8">
        <v>30.3407056265</v>
      </c>
      <c r="U10" s="8">
        <v>26.585327240599998</v>
      </c>
      <c r="V10" s="8">
        <v>5.2227450000000004E-4</v>
      </c>
      <c r="W10" s="8">
        <v>98.498310000000004</v>
      </c>
      <c r="X10" s="8">
        <v>103.98124</v>
      </c>
      <c r="Y10" s="8">
        <v>88.114493999999993</v>
      </c>
      <c r="Z10" s="8">
        <v>88.655204999999995</v>
      </c>
      <c r="AA10" s="8">
        <v>107.889595</v>
      </c>
      <c r="AB10" s="8">
        <v>108.798676</v>
      </c>
      <c r="AC10" s="8">
        <v>109.66904</v>
      </c>
      <c r="AD10"/>
      <c r="AE10"/>
      <c r="AF10"/>
    </row>
    <row r="11" spans="1:32" s="5" customFormat="1">
      <c r="A11" s="16" t="s">
        <v>94</v>
      </c>
      <c r="B11" s="16" t="s">
        <v>100</v>
      </c>
      <c r="C11" s="16" t="s">
        <v>135</v>
      </c>
      <c r="D11" s="16" t="s">
        <v>10</v>
      </c>
      <c r="E11" s="8">
        <v>659.76831284071704</v>
      </c>
      <c r="F11" s="8">
        <v>655.44930838916241</v>
      </c>
      <c r="G11" s="8">
        <v>622.01987382755522</v>
      </c>
      <c r="H11" s="8">
        <v>707.618182963104</v>
      </c>
      <c r="I11" s="8">
        <v>800.76428537707</v>
      </c>
      <c r="J11" s="8">
        <v>889.34815296381305</v>
      </c>
      <c r="K11" s="8">
        <v>874.54364920111607</v>
      </c>
      <c r="L11" s="8">
        <v>944.45757700000001</v>
      </c>
      <c r="M11" s="8">
        <v>5406.1711599999999</v>
      </c>
      <c r="N11" s="8">
        <v>5392.3679200000006</v>
      </c>
      <c r="O11" s="8">
        <v>5426.4646400000001</v>
      </c>
      <c r="P11" s="8">
        <v>4556.20885</v>
      </c>
      <c r="Q11" s="8">
        <v>5096.04925</v>
      </c>
      <c r="R11" s="8">
        <v>5094.6559299999999</v>
      </c>
      <c r="S11" s="8">
        <v>5040.5583699999997</v>
      </c>
      <c r="T11" s="8">
        <v>5445.7354300000006</v>
      </c>
      <c r="U11" s="8">
        <v>6125.5504459999993</v>
      </c>
      <c r="V11" s="8">
        <v>6614.639416</v>
      </c>
      <c r="W11" s="8">
        <v>7324.1796800000002</v>
      </c>
      <c r="X11" s="8">
        <v>7605.4851600000002</v>
      </c>
      <c r="Y11" s="8">
        <v>10075.041664999999</v>
      </c>
      <c r="Z11" s="8">
        <v>10779.293283999999</v>
      </c>
      <c r="AA11" s="8">
        <v>10272.780783999999</v>
      </c>
      <c r="AB11" s="8">
        <v>10712.033809999999</v>
      </c>
      <c r="AC11" s="8">
        <v>11322.79176</v>
      </c>
      <c r="AD11"/>
      <c r="AE11"/>
      <c r="AF11"/>
    </row>
    <row r="12" spans="1:32" s="5" customFormat="1">
      <c r="A12" s="16" t="s">
        <v>94</v>
      </c>
      <c r="B12" s="16" t="s">
        <v>101</v>
      </c>
      <c r="C12" s="16" t="s">
        <v>136</v>
      </c>
      <c r="D12" s="16" t="s">
        <v>10</v>
      </c>
      <c r="E12" s="8">
        <v>871.06991282707622</v>
      </c>
      <c r="F12" s="8">
        <v>884.18656341629071</v>
      </c>
      <c r="G12" s="8">
        <v>870.45441392305531</v>
      </c>
      <c r="H12" s="8">
        <v>1026.89724</v>
      </c>
      <c r="I12" s="8">
        <v>1227.9666399999999</v>
      </c>
      <c r="J12" s="8">
        <v>1288.27675</v>
      </c>
      <c r="K12" s="8">
        <v>1248.174276</v>
      </c>
      <c r="L12" s="8">
        <v>1238.1779799999999</v>
      </c>
      <c r="M12" s="8">
        <v>1165.6772100000001</v>
      </c>
      <c r="N12" s="8">
        <v>1147.7288699999999</v>
      </c>
      <c r="O12" s="8">
        <v>1157.7928939999999</v>
      </c>
      <c r="P12" s="8">
        <v>1031.29846</v>
      </c>
      <c r="Q12" s="8">
        <v>1102.82384</v>
      </c>
      <c r="R12" s="8">
        <v>1111.3595800000001</v>
      </c>
      <c r="S12" s="8">
        <v>1072.417594</v>
      </c>
      <c r="T12" s="8">
        <v>1312.0309999999999</v>
      </c>
      <c r="U12" s="8">
        <v>1212.4565840000002</v>
      </c>
      <c r="V12" s="8">
        <v>1210.8738000000001</v>
      </c>
      <c r="W12" s="8">
        <v>1174.1389159999999</v>
      </c>
      <c r="X12" s="8">
        <v>1221.8999739999999</v>
      </c>
      <c r="Y12" s="8">
        <v>2093.2237599999999</v>
      </c>
      <c r="Z12" s="8">
        <v>2152.5800199999999</v>
      </c>
      <c r="AA12" s="8">
        <v>2142.3731349999998</v>
      </c>
      <c r="AB12" s="8">
        <v>2111.1431300000004</v>
      </c>
      <c r="AC12" s="8">
        <v>2163.1498099999999</v>
      </c>
      <c r="AD12"/>
      <c r="AE12"/>
      <c r="AF12"/>
    </row>
    <row r="13" spans="1:32" s="5" customFormat="1">
      <c r="A13" s="16" t="s">
        <v>94</v>
      </c>
      <c r="B13" s="16" t="s">
        <v>102</v>
      </c>
      <c r="C13" s="16" t="s">
        <v>27</v>
      </c>
      <c r="D13" s="16" t="s">
        <v>10</v>
      </c>
      <c r="E13" s="8">
        <v>2370.6536641036269</v>
      </c>
      <c r="F13" s="8">
        <v>2426.3498727757851</v>
      </c>
      <c r="G13" s="8">
        <v>2450.1978290805059</v>
      </c>
      <c r="H13" s="8">
        <v>4452.8706899999997</v>
      </c>
      <c r="I13" s="8">
        <v>5222.8294829999995</v>
      </c>
      <c r="J13" s="8">
        <v>5446.3852959999995</v>
      </c>
      <c r="K13" s="8">
        <v>5204.2937700000002</v>
      </c>
      <c r="L13" s="8">
        <v>5137.8655339999996</v>
      </c>
      <c r="M13" s="8">
        <v>4854.7912370000004</v>
      </c>
      <c r="N13" s="8">
        <v>4992.2761919999994</v>
      </c>
      <c r="O13" s="8">
        <v>4751.9257770000004</v>
      </c>
      <c r="P13" s="8">
        <v>4087.842936</v>
      </c>
      <c r="Q13" s="8">
        <v>4401.2906679999996</v>
      </c>
      <c r="R13" s="8">
        <v>4532.3063500000007</v>
      </c>
      <c r="S13" s="8">
        <v>4440.1303209999996</v>
      </c>
      <c r="T13" s="8">
        <v>6488.6874189999999</v>
      </c>
      <c r="U13" s="8">
        <v>10031.377678999999</v>
      </c>
      <c r="V13" s="8">
        <v>12714.723625999999</v>
      </c>
      <c r="W13" s="8">
        <v>12631.700294999999</v>
      </c>
      <c r="X13" s="8">
        <v>13947.266394</v>
      </c>
      <c r="Y13" s="8">
        <v>11649.506884</v>
      </c>
      <c r="Z13" s="8">
        <v>11960.483373000001</v>
      </c>
      <c r="AA13" s="8">
        <v>11750.25338</v>
      </c>
      <c r="AB13" s="8">
        <v>11967.56553</v>
      </c>
      <c r="AC13" s="8">
        <v>12307.883980000001</v>
      </c>
      <c r="AD13"/>
      <c r="AE13"/>
      <c r="AF13"/>
    </row>
    <row r="14" spans="1:32" s="5" customFormat="1">
      <c r="A14" s="16" t="s">
        <v>94</v>
      </c>
      <c r="B14" s="16" t="s">
        <v>103</v>
      </c>
      <c r="C14" s="16" t="s">
        <v>137</v>
      </c>
      <c r="D14" s="16" t="s">
        <v>10</v>
      </c>
      <c r="E14" s="8">
        <v>2.7422751999999998E-6</v>
      </c>
      <c r="F14" s="8">
        <v>3.2711337000000002E-6</v>
      </c>
      <c r="G14" s="8">
        <v>3.5874239E-6</v>
      </c>
      <c r="H14" s="8">
        <v>5225.6009999999997</v>
      </c>
      <c r="I14" s="8">
        <v>6027.4160000000002</v>
      </c>
      <c r="J14" s="8">
        <v>6420.1923999999999</v>
      </c>
      <c r="K14" s="8">
        <v>6191.518</v>
      </c>
      <c r="L14" s="8">
        <v>6165.7524000000003</v>
      </c>
      <c r="M14" s="8">
        <v>5760.4076999999997</v>
      </c>
      <c r="N14" s="8">
        <v>5853.9497000000001</v>
      </c>
      <c r="O14" s="8">
        <v>5878.3266999999996</v>
      </c>
      <c r="P14" s="8">
        <v>4945.3680000000004</v>
      </c>
      <c r="Q14" s="8">
        <v>5506.0326999999997</v>
      </c>
      <c r="R14" s="8">
        <v>5523.78</v>
      </c>
      <c r="S14" s="8">
        <v>12704.418</v>
      </c>
      <c r="T14" s="8">
        <v>13617.653</v>
      </c>
      <c r="U14" s="8">
        <v>13014.013000000001</v>
      </c>
      <c r="V14" s="8">
        <v>12561.094999999999</v>
      </c>
      <c r="W14" s="8">
        <v>12556.267</v>
      </c>
      <c r="X14" s="8">
        <v>12884.229499999999</v>
      </c>
      <c r="Y14" s="8">
        <v>11295.144</v>
      </c>
      <c r="Z14" s="8">
        <v>12034.925999999999</v>
      </c>
      <c r="AA14" s="8">
        <v>12714.947</v>
      </c>
      <c r="AB14" s="8">
        <v>13486.259</v>
      </c>
      <c r="AC14" s="8">
        <v>14117.674999999999</v>
      </c>
      <c r="AD14"/>
      <c r="AE14"/>
      <c r="AF14"/>
    </row>
    <row r="15" spans="1:32" s="5" customFormat="1">
      <c r="A15" s="16" t="s">
        <v>164</v>
      </c>
      <c r="B15" s="16" t="s">
        <v>104</v>
      </c>
      <c r="C15" s="16" t="s">
        <v>138</v>
      </c>
      <c r="D15" s="16" t="s">
        <v>10</v>
      </c>
      <c r="E15" s="8">
        <v>432.00409500000001</v>
      </c>
      <c r="F15" s="8">
        <v>436.54971999999998</v>
      </c>
      <c r="G15" s="8">
        <v>380.88943499999999</v>
      </c>
      <c r="H15" s="8">
        <v>452.90843000000001</v>
      </c>
      <c r="I15" s="8">
        <v>497.99467999999996</v>
      </c>
      <c r="J15" s="8">
        <v>501.60099000000002</v>
      </c>
      <c r="K15" s="8">
        <v>488.22684000000004</v>
      </c>
      <c r="L15" s="8">
        <v>480.84418000000005</v>
      </c>
      <c r="M15" s="8">
        <v>475.21510599999999</v>
      </c>
      <c r="N15" s="8">
        <v>504.79092400000002</v>
      </c>
      <c r="O15" s="8">
        <v>478.51890000000003</v>
      </c>
      <c r="P15" s="8">
        <v>416.83893</v>
      </c>
      <c r="Q15" s="8">
        <v>428.357215</v>
      </c>
      <c r="R15" s="8">
        <v>444.71072400000003</v>
      </c>
      <c r="S15" s="8">
        <v>438.83970499999998</v>
      </c>
      <c r="T15" s="8">
        <v>450.55291</v>
      </c>
      <c r="U15" s="8">
        <v>418.93755999999996</v>
      </c>
      <c r="V15" s="8">
        <v>408.57339000000002</v>
      </c>
      <c r="W15" s="8">
        <v>417.76706000000001</v>
      </c>
      <c r="X15" s="8">
        <v>433.38126499999998</v>
      </c>
      <c r="Y15" s="8">
        <v>388.02605</v>
      </c>
      <c r="Z15" s="8">
        <v>377.86163999999997</v>
      </c>
      <c r="AA15" s="8">
        <v>382.46453000000002</v>
      </c>
      <c r="AB15" s="8">
        <v>380.78154000000001</v>
      </c>
      <c r="AC15" s="8">
        <v>386.10054000000002</v>
      </c>
      <c r="AD15"/>
      <c r="AE15"/>
      <c r="AF15"/>
    </row>
    <row r="16" spans="1:32" s="5" customFormat="1">
      <c r="A16" s="16" t="s">
        <v>164</v>
      </c>
      <c r="B16" s="16" t="s">
        <v>105</v>
      </c>
      <c r="C16" s="16" t="s">
        <v>139</v>
      </c>
      <c r="D16" s="16" t="s">
        <v>10</v>
      </c>
      <c r="E16" s="8">
        <v>1413.1061760000002</v>
      </c>
      <c r="F16" s="8">
        <v>1439.7164640000001</v>
      </c>
      <c r="G16" s="8">
        <v>1219.7156</v>
      </c>
      <c r="H16" s="8">
        <v>1431.002868</v>
      </c>
      <c r="I16" s="8">
        <v>1575.6682599999999</v>
      </c>
      <c r="J16" s="8">
        <v>1648.4607329999999</v>
      </c>
      <c r="K16" s="8">
        <v>1635.3067649999998</v>
      </c>
      <c r="L16" s="8">
        <v>1694.307503</v>
      </c>
      <c r="M16" s="8">
        <v>1609.7246109999999</v>
      </c>
      <c r="N16" s="8">
        <v>1747.2131119999999</v>
      </c>
      <c r="O16" s="8">
        <v>1668.1234100000001</v>
      </c>
      <c r="P16" s="8">
        <v>1328.3297090000001</v>
      </c>
      <c r="Q16" s="8">
        <v>1398.695066</v>
      </c>
      <c r="R16" s="8">
        <v>1472.7233220000001</v>
      </c>
      <c r="S16" s="8">
        <v>2535.7186529999999</v>
      </c>
      <c r="T16" s="8">
        <v>2493.548522</v>
      </c>
      <c r="U16" s="8">
        <v>6820.559002</v>
      </c>
      <c r="V16" s="8">
        <v>5997.2891</v>
      </c>
      <c r="W16" s="8">
        <v>6477.7011400000001</v>
      </c>
      <c r="X16" s="8">
        <v>6535.8190299999997</v>
      </c>
      <c r="Y16" s="8">
        <v>5310.86895</v>
      </c>
      <c r="Z16" s="8">
        <v>5226.9072300000007</v>
      </c>
      <c r="AA16" s="8">
        <v>5367.0876099999996</v>
      </c>
      <c r="AB16" s="8">
        <v>5320.9993800000002</v>
      </c>
      <c r="AC16" s="8">
        <v>5464.4567200000001</v>
      </c>
      <c r="AD16"/>
      <c r="AE16"/>
      <c r="AF16"/>
    </row>
    <row r="17" spans="1:29" s="5" customFormat="1">
      <c r="A17" s="16" t="s">
        <v>164</v>
      </c>
      <c r="B17" s="16" t="s">
        <v>106</v>
      </c>
      <c r="C17" s="16" t="s">
        <v>140</v>
      </c>
      <c r="D17" s="16" t="s">
        <v>10</v>
      </c>
      <c r="E17" s="8">
        <v>3067.4265130000003</v>
      </c>
      <c r="F17" s="8">
        <v>2940.7833920000003</v>
      </c>
      <c r="G17" s="8">
        <v>3119.2296420000002</v>
      </c>
      <c r="H17" s="8">
        <v>4729.4884259999999</v>
      </c>
      <c r="I17" s="8">
        <v>5319.9821960000008</v>
      </c>
      <c r="J17" s="8">
        <v>5297.5285199999998</v>
      </c>
      <c r="K17" s="8">
        <v>5221.9257299999999</v>
      </c>
      <c r="L17" s="8">
        <v>5147.5202499999996</v>
      </c>
      <c r="M17" s="8">
        <v>5034.2516349999996</v>
      </c>
      <c r="N17" s="8">
        <v>5454.6897339999996</v>
      </c>
      <c r="O17" s="8">
        <v>5164.4010899999994</v>
      </c>
      <c r="P17" s="8">
        <v>4319.7546400000001</v>
      </c>
      <c r="Q17" s="8">
        <v>4438.6442399999996</v>
      </c>
      <c r="R17" s="8">
        <v>4708.6932639999995</v>
      </c>
      <c r="S17" s="8">
        <v>4518.1824260000003</v>
      </c>
      <c r="T17" s="8">
        <v>7673.7347850000006</v>
      </c>
      <c r="U17" s="8">
        <v>6975.5162209999999</v>
      </c>
      <c r="V17" s="8">
        <v>12865.20442</v>
      </c>
      <c r="W17" s="8">
        <v>13629.027474999999</v>
      </c>
      <c r="X17" s="8">
        <v>13684.405549999999</v>
      </c>
      <c r="Y17" s="8">
        <v>11722.674440000001</v>
      </c>
      <c r="Z17" s="8">
        <v>11595.216496000001</v>
      </c>
      <c r="AA17" s="8">
        <v>11916.733686</v>
      </c>
      <c r="AB17" s="8">
        <v>10868.36968</v>
      </c>
      <c r="AC17" s="8">
        <v>11821.288180000001</v>
      </c>
    </row>
    <row r="18" spans="1:29" s="5" customFormat="1">
      <c r="A18" s="16" t="s">
        <v>164</v>
      </c>
      <c r="B18" s="16" t="s">
        <v>107</v>
      </c>
      <c r="C18" s="16" t="s">
        <v>141</v>
      </c>
      <c r="D18" s="16" t="s">
        <v>10</v>
      </c>
      <c r="E18" s="8">
        <v>375.08463399999994</v>
      </c>
      <c r="F18" s="8">
        <v>390.31666999999999</v>
      </c>
      <c r="G18" s="8">
        <v>343.89810999999997</v>
      </c>
      <c r="H18" s="8">
        <v>410.77542</v>
      </c>
      <c r="I18" s="8">
        <v>434.42023</v>
      </c>
      <c r="J18" s="8">
        <v>428.85382000000004</v>
      </c>
      <c r="K18" s="8">
        <v>432.72677999999996</v>
      </c>
      <c r="L18" s="8">
        <v>404.52677</v>
      </c>
      <c r="M18" s="8">
        <v>425.79087000000004</v>
      </c>
      <c r="N18" s="8">
        <v>439.20868400000001</v>
      </c>
      <c r="O18" s="8">
        <v>427.52046999999999</v>
      </c>
      <c r="P18" s="8">
        <v>376.05055999999996</v>
      </c>
      <c r="Q18" s="8">
        <v>390.06369999999998</v>
      </c>
      <c r="R18" s="8">
        <v>390.90481</v>
      </c>
      <c r="S18" s="8">
        <v>374.78802000000002</v>
      </c>
      <c r="T18" s="8">
        <v>391.16475500000001</v>
      </c>
      <c r="U18" s="8">
        <v>343.96958000000001</v>
      </c>
      <c r="V18" s="8">
        <v>588.55913999999996</v>
      </c>
      <c r="W18" s="8">
        <v>578.26134999999999</v>
      </c>
      <c r="X18" s="8">
        <v>616.16309999999999</v>
      </c>
      <c r="Y18" s="8">
        <v>562.17330000000004</v>
      </c>
      <c r="Z18" s="8">
        <v>544.63300000000004</v>
      </c>
      <c r="AA18" s="8">
        <v>524.58460000000002</v>
      </c>
      <c r="AB18" s="8">
        <v>503.29406999999998</v>
      </c>
      <c r="AC18" s="8">
        <v>535.63819999999998</v>
      </c>
    </row>
    <row r="19" spans="1:29" s="5" customFormat="1">
      <c r="A19" s="16" t="s">
        <v>164</v>
      </c>
      <c r="B19" s="16" t="s">
        <v>108</v>
      </c>
      <c r="C19" s="16" t="s">
        <v>142</v>
      </c>
      <c r="D19" s="16" t="s">
        <v>10</v>
      </c>
      <c r="E19" s="8">
        <v>3258.4754559999997</v>
      </c>
      <c r="F19" s="8">
        <v>4902.5096950000006</v>
      </c>
      <c r="G19" s="8">
        <v>4470.6760100000001</v>
      </c>
      <c r="H19" s="8">
        <v>5294.8967949999997</v>
      </c>
      <c r="I19" s="8">
        <v>5600.3775999999998</v>
      </c>
      <c r="J19" s="8">
        <v>5415.9047049999999</v>
      </c>
      <c r="K19" s="8">
        <v>5613.8927000000003</v>
      </c>
      <c r="L19" s="8">
        <v>5390.5940800000008</v>
      </c>
      <c r="M19" s="8">
        <v>5249.3850939999993</v>
      </c>
      <c r="N19" s="8">
        <v>5546.4340969999994</v>
      </c>
      <c r="O19" s="8">
        <v>5353.4044949999998</v>
      </c>
      <c r="P19" s="8">
        <v>4829.8804970000001</v>
      </c>
      <c r="Q19" s="8">
        <v>5009.2633270000006</v>
      </c>
      <c r="R19" s="8">
        <v>4967.9580960000003</v>
      </c>
      <c r="S19" s="8">
        <v>4679.2687280000009</v>
      </c>
      <c r="T19" s="8">
        <v>5039.2829759999995</v>
      </c>
      <c r="U19" s="8">
        <v>4550.6732190000002</v>
      </c>
      <c r="V19" s="8">
        <v>3985.1275950000004</v>
      </c>
      <c r="W19" s="8">
        <v>4128.5525099999995</v>
      </c>
      <c r="X19" s="8">
        <v>4313.5313900000001</v>
      </c>
      <c r="Y19" s="8">
        <v>7982.0018959999998</v>
      </c>
      <c r="Z19" s="8">
        <v>7761.2421699999995</v>
      </c>
      <c r="AA19" s="8">
        <v>7466.8021080000008</v>
      </c>
      <c r="AB19" s="8">
        <v>6436.8164969999998</v>
      </c>
      <c r="AC19" s="8">
        <v>6857.267511</v>
      </c>
    </row>
    <row r="20" spans="1:29" s="5" customFormat="1">
      <c r="A20" s="16" t="s">
        <v>164</v>
      </c>
      <c r="B20" s="16" t="s">
        <v>109</v>
      </c>
      <c r="C20" s="16" t="s">
        <v>143</v>
      </c>
      <c r="D20" s="16" t="s">
        <v>10</v>
      </c>
      <c r="E20" s="8">
        <v>3343.8062360000004</v>
      </c>
      <c r="F20" s="8">
        <v>3310.2747719999998</v>
      </c>
      <c r="G20" s="8">
        <v>2872.6626510000001</v>
      </c>
      <c r="H20" s="8">
        <v>3491.034971</v>
      </c>
      <c r="I20" s="8">
        <v>3769.0798799999998</v>
      </c>
      <c r="J20" s="8">
        <v>3575.4147050000001</v>
      </c>
      <c r="K20" s="8">
        <v>3717.0109539999999</v>
      </c>
      <c r="L20" s="8">
        <v>3634.0676199999998</v>
      </c>
      <c r="M20" s="8">
        <v>3546.3245900000002</v>
      </c>
      <c r="N20" s="8">
        <v>3743.2799679999998</v>
      </c>
      <c r="O20" s="8">
        <v>3608.921726</v>
      </c>
      <c r="P20" s="8">
        <v>3110.4103370000003</v>
      </c>
      <c r="Q20" s="8">
        <v>3273.5184469999999</v>
      </c>
      <c r="R20" s="8">
        <v>3308.6857339999997</v>
      </c>
      <c r="S20" s="8">
        <v>3057.5027060000002</v>
      </c>
      <c r="T20" s="8">
        <v>3318.6661159999999</v>
      </c>
      <c r="U20" s="8">
        <v>3036.1214630000004</v>
      </c>
      <c r="V20" s="8">
        <v>2792.9858429999999</v>
      </c>
      <c r="W20" s="8">
        <v>2893.4827530000002</v>
      </c>
      <c r="X20" s="8">
        <v>3017.1087850000004</v>
      </c>
      <c r="Y20" s="8">
        <v>2656.0019689999999</v>
      </c>
      <c r="Z20" s="8">
        <v>2626.387252</v>
      </c>
      <c r="AA20" s="8">
        <v>2590.270794</v>
      </c>
      <c r="AB20" s="8">
        <v>2352.592932</v>
      </c>
      <c r="AC20" s="8">
        <v>2454.5571799999998</v>
      </c>
    </row>
    <row r="21" spans="1:29" s="5" customFormat="1">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165</v>
      </c>
      <c r="B24" s="16" t="s">
        <v>112</v>
      </c>
      <c r="C24" s="16" t="s">
        <v>146</v>
      </c>
      <c r="D24" s="16" t="s">
        <v>10</v>
      </c>
      <c r="E24" s="8">
        <v>3.1034178E-6</v>
      </c>
      <c r="F24" s="8">
        <v>3.4686084000000001E-6</v>
      </c>
      <c r="G24" s="8">
        <v>5.3642043000000002E-6</v>
      </c>
      <c r="H24" s="8">
        <v>4.2398092999999997E-5</v>
      </c>
      <c r="I24" s="8">
        <v>4.4287199999999998E-5</v>
      </c>
      <c r="J24" s="8">
        <v>3.9874820000000001E-5</v>
      </c>
      <c r="K24" s="8">
        <v>4.3968009999999997E-5</v>
      </c>
      <c r="L24" s="8">
        <v>4.2811432999999998E-5</v>
      </c>
      <c r="M24" s="8">
        <v>5.5988064999999998E-5</v>
      </c>
      <c r="N24" s="8">
        <v>5.9139423999999997E-5</v>
      </c>
      <c r="O24" s="8">
        <v>5.7159454000000001E-5</v>
      </c>
      <c r="P24" s="8">
        <v>4.9877202000000003E-5</v>
      </c>
      <c r="Q24" s="8">
        <v>5.0992417999999999E-5</v>
      </c>
      <c r="R24" s="8">
        <v>5.3508304999999998E-5</v>
      </c>
      <c r="S24" s="8">
        <v>4.7582050000000003E-5</v>
      </c>
      <c r="T24" s="8">
        <v>5.6163479999999997E-5</v>
      </c>
      <c r="U24" s="8">
        <v>5.4779723999999999E-5</v>
      </c>
      <c r="V24" s="8">
        <v>4.2248947999999999E-4</v>
      </c>
      <c r="W24" s="8">
        <v>4.3272889999999999E-4</v>
      </c>
      <c r="X24" s="8">
        <v>4.3746768000000002E-4</v>
      </c>
      <c r="Y24" s="8">
        <v>3.9615940000000001E-4</v>
      </c>
      <c r="Z24" s="8">
        <v>4.0906847999999999E-4</v>
      </c>
      <c r="AA24" s="8">
        <v>4.3114230000000002E-4</v>
      </c>
      <c r="AB24" s="8">
        <v>3.8231739999999999E-4</v>
      </c>
      <c r="AC24" s="8">
        <v>4.2755803000000002E-4</v>
      </c>
    </row>
    <row r="25" spans="1:29" s="5" customFormat="1">
      <c r="A25" s="16" t="s">
        <v>165</v>
      </c>
      <c r="B25" s="16" t="s">
        <v>113</v>
      </c>
      <c r="C25" s="16" t="s">
        <v>147</v>
      </c>
      <c r="D25" s="16" t="s">
        <v>10</v>
      </c>
      <c r="E25" s="8">
        <v>1310.0848500000002</v>
      </c>
      <c r="F25" s="8">
        <v>1313.2066139999999</v>
      </c>
      <c r="G25" s="8">
        <v>1313.098426</v>
      </c>
      <c r="H25" s="8">
        <v>5167.3948070000006</v>
      </c>
      <c r="I25" s="8">
        <v>6009.6184599999997</v>
      </c>
      <c r="J25" s="8">
        <v>5741.8329970000004</v>
      </c>
      <c r="K25" s="8">
        <v>5851.8643420000008</v>
      </c>
      <c r="L25" s="8">
        <v>5726.664127</v>
      </c>
      <c r="M25" s="8">
        <v>7097.7978039999998</v>
      </c>
      <c r="N25" s="8">
        <v>7319.5111259999994</v>
      </c>
      <c r="O25" s="8">
        <v>7361.6328049999993</v>
      </c>
      <c r="P25" s="8">
        <v>6316.238593</v>
      </c>
      <c r="Q25" s="8">
        <v>6495.7919759999995</v>
      </c>
      <c r="R25" s="8">
        <v>6237.7512760000009</v>
      </c>
      <c r="S25" s="8">
        <v>6058.4265009999999</v>
      </c>
      <c r="T25" s="8">
        <v>6164.1102620000001</v>
      </c>
      <c r="U25" s="8">
        <v>6035.7802030000003</v>
      </c>
      <c r="V25" s="8">
        <v>6353.4207470000001</v>
      </c>
      <c r="W25" s="8">
        <v>6715.74071</v>
      </c>
      <c r="X25" s="8">
        <v>6931.2322800000002</v>
      </c>
      <c r="Y25" s="8">
        <v>6186.9415500000005</v>
      </c>
      <c r="Z25" s="8">
        <v>6416.9787059999999</v>
      </c>
      <c r="AA25" s="8">
        <v>6144.8812499999995</v>
      </c>
      <c r="AB25" s="8">
        <v>5488.1341400000001</v>
      </c>
      <c r="AC25" s="8">
        <v>5533.7646000000004</v>
      </c>
    </row>
    <row r="26" spans="1:29" s="5" customFormat="1">
      <c r="A26" s="16" t="s">
        <v>165</v>
      </c>
      <c r="B26" s="16" t="s">
        <v>114</v>
      </c>
      <c r="C26" s="16" t="s">
        <v>148</v>
      </c>
      <c r="D26" s="16" t="s">
        <v>10</v>
      </c>
      <c r="E26" s="8">
        <v>2.923643E-6</v>
      </c>
      <c r="F26" s="8">
        <v>3.3788324E-6</v>
      </c>
      <c r="G26" s="8">
        <v>3.9919800000000004E-6</v>
      </c>
      <c r="H26" s="8">
        <v>2.2632868000000001E-5</v>
      </c>
      <c r="I26" s="8">
        <v>2.2623107999999999E-5</v>
      </c>
      <c r="J26" s="8">
        <v>2.120896E-5</v>
      </c>
      <c r="K26" s="8">
        <v>2.2779519E-5</v>
      </c>
      <c r="L26" s="8">
        <v>2.265588E-5</v>
      </c>
      <c r="M26" s="8">
        <v>3.1585314000000002E-5</v>
      </c>
      <c r="N26" s="8">
        <v>3.3376025000000002E-5</v>
      </c>
      <c r="O26" s="8">
        <v>3.3002724999999997E-5</v>
      </c>
      <c r="P26" s="8">
        <v>2.6469933999999998E-5</v>
      </c>
      <c r="Q26" s="8">
        <v>2.8339033000000001E-5</v>
      </c>
      <c r="R26" s="8">
        <v>2.8773894999999999E-5</v>
      </c>
      <c r="S26" s="8">
        <v>2.6888693999999999E-5</v>
      </c>
      <c r="T26" s="8">
        <v>2.8795828E-5</v>
      </c>
      <c r="U26" s="8">
        <v>3.244589E-5</v>
      </c>
      <c r="V26" s="8">
        <v>7.0397470000000003E-5</v>
      </c>
      <c r="W26" s="8">
        <v>8.7334169999999999E-5</v>
      </c>
      <c r="X26" s="8">
        <v>9.0038389999999994E-5</v>
      </c>
      <c r="Y26" s="8">
        <v>7.5103445999999996E-5</v>
      </c>
      <c r="Z26" s="8">
        <v>8.1059329999999994E-5</v>
      </c>
      <c r="AA26" s="8">
        <v>8.3643359999999997E-5</v>
      </c>
      <c r="AB26" s="8">
        <v>7.7620510000000001E-5</v>
      </c>
      <c r="AC26" s="8">
        <v>8.3152285000000006E-5</v>
      </c>
    </row>
    <row r="27" spans="1:29" s="5" customFormat="1">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165</v>
      </c>
      <c r="B28" s="16" t="s">
        <v>116</v>
      </c>
      <c r="C28" s="16" t="s">
        <v>150</v>
      </c>
      <c r="D28" s="16" t="s">
        <v>10</v>
      </c>
      <c r="E28" s="8">
        <v>115.22904</v>
      </c>
      <c r="F28" s="8">
        <v>106.92041</v>
      </c>
      <c r="G28" s="8">
        <v>96.574619999999996</v>
      </c>
      <c r="H28" s="8">
        <v>113.08034000000001</v>
      </c>
      <c r="I28" s="8">
        <v>118.135124</v>
      </c>
      <c r="J28" s="8">
        <v>112.89762</v>
      </c>
      <c r="K28" s="8">
        <v>109.92865999999999</v>
      </c>
      <c r="L28" s="8">
        <v>113.14471399999999</v>
      </c>
      <c r="M28" s="8">
        <v>129.32534999999999</v>
      </c>
      <c r="N28" s="8">
        <v>132.40877</v>
      </c>
      <c r="O28" s="8">
        <v>127.19847</v>
      </c>
      <c r="P28" s="8">
        <v>105.02131</v>
      </c>
      <c r="Q28" s="8">
        <v>107.57717</v>
      </c>
      <c r="R28" s="8">
        <v>106.242676</v>
      </c>
      <c r="S28" s="8">
        <v>101.82159</v>
      </c>
      <c r="T28" s="8">
        <v>99.705389999999994</v>
      </c>
      <c r="U28" s="8">
        <v>102.13403</v>
      </c>
      <c r="V28" s="8">
        <v>107.150696</v>
      </c>
      <c r="W28" s="8">
        <v>113.982376</v>
      </c>
      <c r="X28" s="8">
        <v>112.55135</v>
      </c>
      <c r="Y28" s="8">
        <v>91.385086000000001</v>
      </c>
      <c r="Z28" s="8">
        <v>90.316509999999994</v>
      </c>
      <c r="AA28" s="8">
        <v>88.668199999999999</v>
      </c>
      <c r="AB28" s="8">
        <v>83.716930000000005</v>
      </c>
      <c r="AC28" s="8">
        <v>82.104050000000001</v>
      </c>
    </row>
    <row r="29" spans="1:29" s="5" customFormat="1">
      <c r="A29" s="16" t="s">
        <v>165</v>
      </c>
      <c r="B29" s="16" t="s">
        <v>117</v>
      </c>
      <c r="C29" s="16" t="s">
        <v>151</v>
      </c>
      <c r="D29" s="16" t="s">
        <v>10</v>
      </c>
      <c r="E29" s="8">
        <v>1046.2918099999999</v>
      </c>
      <c r="F29" s="8">
        <v>986.31047000000001</v>
      </c>
      <c r="G29" s="8">
        <v>984.98586599999999</v>
      </c>
      <c r="H29" s="8">
        <v>1378.3746000000001</v>
      </c>
      <c r="I29" s="8">
        <v>1363.1559899999997</v>
      </c>
      <c r="J29" s="8">
        <v>1312.3192300000001</v>
      </c>
      <c r="K29" s="8">
        <v>1339.7562000000003</v>
      </c>
      <c r="L29" s="8">
        <v>1318.79618</v>
      </c>
      <c r="M29" s="8">
        <v>1383.8612800000001</v>
      </c>
      <c r="N29" s="8">
        <v>1457.7500700000001</v>
      </c>
      <c r="O29" s="8">
        <v>1441.27332</v>
      </c>
      <c r="P29" s="8">
        <v>1267.61274</v>
      </c>
      <c r="Q29" s="8">
        <v>1313.57482</v>
      </c>
      <c r="R29" s="8">
        <v>1235.1241749999999</v>
      </c>
      <c r="S29" s="8">
        <v>1206.8591550000001</v>
      </c>
      <c r="T29" s="8">
        <v>1228.0500400000001</v>
      </c>
      <c r="U29" s="8">
        <v>1209.3588300000001</v>
      </c>
      <c r="V29" s="8">
        <v>1259.6925639999999</v>
      </c>
      <c r="W29" s="8">
        <v>1205.1887200000001</v>
      </c>
      <c r="X29" s="8">
        <v>1229.68381</v>
      </c>
      <c r="Y29" s="8">
        <v>1054.8774100000001</v>
      </c>
      <c r="Z29" s="8">
        <v>1064.882374</v>
      </c>
      <c r="AA29" s="8">
        <v>1005.91731</v>
      </c>
      <c r="AB29" s="8">
        <v>948.89833499999997</v>
      </c>
      <c r="AC29" s="8">
        <v>977.17834000000005</v>
      </c>
    </row>
    <row r="30" spans="1:29" s="5" customFormat="1">
      <c r="A30" s="16" t="s">
        <v>166</v>
      </c>
      <c r="B30" s="16" t="s">
        <v>118</v>
      </c>
      <c r="C30" s="16" t="s">
        <v>152</v>
      </c>
      <c r="D30" s="16" t="s">
        <v>10</v>
      </c>
      <c r="E30" s="8">
        <v>706.887113</v>
      </c>
      <c r="F30" s="8">
        <v>842.42789000000005</v>
      </c>
      <c r="G30" s="8">
        <v>755.76320999999996</v>
      </c>
      <c r="H30" s="8">
        <v>750.21505200000001</v>
      </c>
      <c r="I30" s="8">
        <v>725.59372899999994</v>
      </c>
      <c r="J30" s="8">
        <v>717.98355700000002</v>
      </c>
      <c r="K30" s="8">
        <v>697.56711599999994</v>
      </c>
      <c r="L30" s="8">
        <v>705.02514300000007</v>
      </c>
      <c r="M30" s="8">
        <v>753.25907399999994</v>
      </c>
      <c r="N30" s="8">
        <v>757.81071299999996</v>
      </c>
      <c r="O30" s="8">
        <v>780.94044200000008</v>
      </c>
      <c r="P30" s="8">
        <v>632.33384799999999</v>
      </c>
      <c r="Q30" s="8">
        <v>662.18684099999996</v>
      </c>
      <c r="R30" s="8">
        <v>669.49189000000001</v>
      </c>
      <c r="S30" s="8">
        <v>651.21985399999994</v>
      </c>
      <c r="T30" s="8">
        <v>630.31210099999998</v>
      </c>
      <c r="U30" s="8">
        <v>635.69482900000003</v>
      </c>
      <c r="V30" s="8">
        <v>580.67668600000002</v>
      </c>
      <c r="W30" s="8">
        <v>579.75781800000004</v>
      </c>
      <c r="X30" s="8">
        <v>589.18952200000001</v>
      </c>
      <c r="Y30" s="8">
        <v>508.56225449999999</v>
      </c>
      <c r="Z30" s="8">
        <v>519.74839999999995</v>
      </c>
      <c r="AA30" s="8">
        <v>489.88145480000003</v>
      </c>
      <c r="AB30" s="8">
        <v>344.66082500000005</v>
      </c>
      <c r="AC30" s="8">
        <v>354.637584</v>
      </c>
    </row>
    <row r="31" spans="1:29" s="5" customFormat="1">
      <c r="A31" s="16" t="s">
        <v>166</v>
      </c>
      <c r="B31" s="16" t="s">
        <v>119</v>
      </c>
      <c r="C31" s="16" t="s">
        <v>153</v>
      </c>
      <c r="D31" s="16" t="s">
        <v>10</v>
      </c>
      <c r="E31" s="8">
        <v>84.739801</v>
      </c>
      <c r="F31" s="8">
        <v>102.92073099999999</v>
      </c>
      <c r="G31" s="8">
        <v>87.124891999999988</v>
      </c>
      <c r="H31" s="8">
        <v>86.992784999999998</v>
      </c>
      <c r="I31" s="8">
        <v>89.227349500000003</v>
      </c>
      <c r="J31" s="8">
        <v>77.961444999999998</v>
      </c>
      <c r="K31" s="8">
        <v>77.811132499999999</v>
      </c>
      <c r="L31" s="8">
        <v>78.435844500000002</v>
      </c>
      <c r="M31" s="8">
        <v>82.178194500000004</v>
      </c>
      <c r="N31" s="8">
        <v>80.532267000000004</v>
      </c>
      <c r="O31" s="8">
        <v>86.256079499999998</v>
      </c>
      <c r="P31" s="8">
        <v>66.778535099999999</v>
      </c>
      <c r="Q31" s="8">
        <v>70.452133000000003</v>
      </c>
      <c r="R31" s="8">
        <v>73.686257000000012</v>
      </c>
      <c r="S31" s="8">
        <v>71.550314700000001</v>
      </c>
      <c r="T31" s="8">
        <v>57.7308345</v>
      </c>
      <c r="U31" s="8">
        <v>57.520586000000002</v>
      </c>
      <c r="V31" s="8">
        <v>53.565396</v>
      </c>
      <c r="W31" s="8">
        <v>52.876432000000001</v>
      </c>
      <c r="X31" s="8">
        <v>45.651187999999998</v>
      </c>
      <c r="Y31" s="8">
        <v>37.908664999999999</v>
      </c>
      <c r="Z31" s="8">
        <v>39.166409999999999</v>
      </c>
      <c r="AA31" s="8">
        <v>37.793137000000002</v>
      </c>
      <c r="AB31" s="8">
        <v>36.417870000000001</v>
      </c>
      <c r="AC31" s="8">
        <v>37.347180000000002</v>
      </c>
    </row>
    <row r="32" spans="1:29" s="5" customFormat="1">
      <c r="A32" s="16" t="s">
        <v>166</v>
      </c>
      <c r="B32" s="16" t="s">
        <v>120</v>
      </c>
      <c r="C32" s="16" t="s">
        <v>154</v>
      </c>
      <c r="D32" s="16" t="s">
        <v>10</v>
      </c>
      <c r="E32" s="8">
        <v>3.2878920000000001E-6</v>
      </c>
      <c r="F32" s="8">
        <v>4.1195662999999996E-6</v>
      </c>
      <c r="G32" s="8">
        <v>5.8430864999999997E-6</v>
      </c>
      <c r="H32" s="8">
        <v>2.0626656E-5</v>
      </c>
      <c r="I32" s="8">
        <v>2.1332439999999999E-5</v>
      </c>
      <c r="J32" s="8">
        <v>2.0392814000000001E-5</v>
      </c>
      <c r="K32" s="8">
        <v>2.1129826999999999E-5</v>
      </c>
      <c r="L32" s="8">
        <v>2.1050428000000001E-5</v>
      </c>
      <c r="M32" s="8">
        <v>2.0818869E-5</v>
      </c>
      <c r="N32" s="8">
        <v>2.0303143E-5</v>
      </c>
      <c r="O32" s="8">
        <v>2.1251636999999999E-5</v>
      </c>
      <c r="P32" s="8">
        <v>3.7143520000000002E-5</v>
      </c>
      <c r="Q32" s="8">
        <v>3.9030994000000003E-5</v>
      </c>
      <c r="R32" s="8">
        <v>4.0559138E-5</v>
      </c>
      <c r="S32" s="8">
        <v>3.8738707999999997E-5</v>
      </c>
      <c r="T32" s="8">
        <v>5.4067204000000001E-5</v>
      </c>
      <c r="U32" s="8">
        <v>8.2971163999999998E-5</v>
      </c>
      <c r="V32" s="8">
        <v>9.4027210000000001E-5</v>
      </c>
      <c r="W32" s="8">
        <v>9.0644019999999996E-5</v>
      </c>
      <c r="X32" s="8">
        <v>9.4507725999999994E-5</v>
      </c>
      <c r="Y32" s="8">
        <v>8.3543164000000005E-5</v>
      </c>
      <c r="Z32" s="8">
        <v>8.9818189999999999E-5</v>
      </c>
      <c r="AA32" s="8">
        <v>9.1829780000000005E-5</v>
      </c>
      <c r="AB32" s="8">
        <v>8.7934499999999996E-5</v>
      </c>
      <c r="AC32" s="8">
        <v>9.1386886000000006E-5</v>
      </c>
    </row>
    <row r="33" spans="1:37" s="5" customFormat="1">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c r="A34" s="16" t="s">
        <v>166</v>
      </c>
      <c r="B34" s="16" t="s">
        <v>122</v>
      </c>
      <c r="C34" s="16" t="s">
        <v>156</v>
      </c>
      <c r="D34" s="16" t="s">
        <v>10</v>
      </c>
      <c r="E34" s="8">
        <v>569.92065354458941</v>
      </c>
      <c r="F34" s="8">
        <v>697.80762439154398</v>
      </c>
      <c r="G34" s="8">
        <v>681.4893769833227</v>
      </c>
      <c r="H34" s="8">
        <v>642.20189777834003</v>
      </c>
      <c r="I34" s="8">
        <v>622.83005828675709</v>
      </c>
      <c r="J34" s="8">
        <v>644.62418708123209</v>
      </c>
      <c r="K34" s="8">
        <v>614.21140815732008</v>
      </c>
      <c r="L34" s="8">
        <v>576.20691782454401</v>
      </c>
      <c r="M34" s="8">
        <v>612.59636803141598</v>
      </c>
      <c r="N34" s="8">
        <v>616.56340714053908</v>
      </c>
      <c r="O34" s="8">
        <v>638.45910803869606</v>
      </c>
      <c r="P34" s="8">
        <v>577.80954745613008</v>
      </c>
      <c r="Q34" s="8">
        <v>562.52646456347009</v>
      </c>
      <c r="R34" s="8">
        <v>564.40027560228998</v>
      </c>
      <c r="S34" s="8">
        <v>575.51451355785991</v>
      </c>
      <c r="T34" s="8">
        <v>563.13623928596007</v>
      </c>
      <c r="U34" s="8">
        <v>540.26291263287999</v>
      </c>
      <c r="V34" s="8">
        <v>492.61908437116</v>
      </c>
      <c r="W34" s="8">
        <v>117.39331528791</v>
      </c>
      <c r="X34" s="8">
        <v>107.28133243891</v>
      </c>
      <c r="Y34" s="8">
        <v>103.18630066744599</v>
      </c>
      <c r="Z34" s="8">
        <v>1.1893180599999999E-4</v>
      </c>
      <c r="AA34" s="8">
        <v>1.1984616E-4</v>
      </c>
      <c r="AB34" s="8">
        <v>1.1483790999999999E-4</v>
      </c>
      <c r="AC34" s="8">
        <v>1.1996503E-4</v>
      </c>
      <c r="AD34"/>
      <c r="AE34"/>
      <c r="AF34"/>
      <c r="AG34"/>
      <c r="AH34"/>
      <c r="AI34"/>
      <c r="AJ34"/>
      <c r="AK34"/>
    </row>
    <row r="35" spans="1:37" s="5" customFormat="1">
      <c r="A35" s="16" t="s">
        <v>166</v>
      </c>
      <c r="B35" s="16" t="s">
        <v>123</v>
      </c>
      <c r="C35" s="16" t="s">
        <v>157</v>
      </c>
      <c r="D35" s="16" t="s">
        <v>10</v>
      </c>
      <c r="E35" s="8">
        <v>4.9005489999999998E-6</v>
      </c>
      <c r="F35" s="8">
        <v>5.8543164000000002E-6</v>
      </c>
      <c r="G35" s="8">
        <v>1.2543848E-5</v>
      </c>
      <c r="H35" s="8">
        <v>1901.2331999999999</v>
      </c>
      <c r="I35" s="8">
        <v>1879.8634999999999</v>
      </c>
      <c r="J35" s="8">
        <v>1942.0651</v>
      </c>
      <c r="K35" s="8">
        <v>1857.5885000000001</v>
      </c>
      <c r="L35" s="8">
        <v>1763.6248000000001</v>
      </c>
      <c r="M35" s="8">
        <v>1930.7256</v>
      </c>
      <c r="N35" s="8">
        <v>1988.6443999999999</v>
      </c>
      <c r="O35" s="8">
        <v>2055.8298</v>
      </c>
      <c r="P35" s="8">
        <v>3839.6833000000001</v>
      </c>
      <c r="Q35" s="8">
        <v>3817.1300999999999</v>
      </c>
      <c r="R35" s="8">
        <v>3919.9567999999999</v>
      </c>
      <c r="S35" s="8">
        <v>4070.2116999999998</v>
      </c>
      <c r="T35" s="8">
        <v>6404.96</v>
      </c>
      <c r="U35" s="8">
        <v>6103.9862999999996</v>
      </c>
      <c r="V35" s="8">
        <v>9075.473</v>
      </c>
      <c r="W35" s="8">
        <v>9675.4150000000009</v>
      </c>
      <c r="X35" s="8">
        <v>10177.272999999999</v>
      </c>
      <c r="Y35" s="8">
        <v>8817.0390000000007</v>
      </c>
      <c r="Z35" s="8">
        <v>8429.2109999999993</v>
      </c>
      <c r="AA35" s="8">
        <v>8017.6379999999999</v>
      </c>
      <c r="AB35" s="8">
        <v>7873.7896000000001</v>
      </c>
      <c r="AC35" s="8">
        <v>8133.7659999999996</v>
      </c>
      <c r="AD35"/>
      <c r="AE35"/>
      <c r="AF35"/>
      <c r="AG35"/>
      <c r="AH35"/>
      <c r="AI35"/>
      <c r="AJ35"/>
      <c r="AK35"/>
    </row>
    <row r="36" spans="1:37" s="5" customFormat="1">
      <c r="A36" s="16" t="s">
        <v>166</v>
      </c>
      <c r="B36" s="16" t="s">
        <v>124</v>
      </c>
      <c r="C36" s="16" t="s">
        <v>158</v>
      </c>
      <c r="D36" s="16" t="s">
        <v>10</v>
      </c>
      <c r="E36" s="8">
        <v>3.5559302999999999E-6</v>
      </c>
      <c r="F36" s="8">
        <v>4.4440962000000001E-6</v>
      </c>
      <c r="G36" s="8">
        <v>7.7196580000000001E-6</v>
      </c>
      <c r="H36" s="8">
        <v>3.1800537000000003E-5</v>
      </c>
      <c r="I36" s="8">
        <v>3.28012E-5</v>
      </c>
      <c r="J36" s="8">
        <v>3.2257084999999999E-5</v>
      </c>
      <c r="K36" s="8">
        <v>3.2341588000000003E-5</v>
      </c>
      <c r="L36" s="8">
        <v>3.1309812999999999E-5</v>
      </c>
      <c r="M36" s="8">
        <v>3.252503E-5</v>
      </c>
      <c r="N36" s="8">
        <v>3.1460832999999999E-5</v>
      </c>
      <c r="O36" s="8">
        <v>3.2754342000000001E-5</v>
      </c>
      <c r="P36" s="8">
        <v>6.0324593999999999E-5</v>
      </c>
      <c r="Q36" s="8">
        <v>6.2341760000000004E-5</v>
      </c>
      <c r="R36" s="8">
        <v>7.88009E-5</v>
      </c>
      <c r="S36" s="8">
        <v>7.7468154000000006E-5</v>
      </c>
      <c r="T36" s="8">
        <v>7.8848260000000006E-5</v>
      </c>
      <c r="U36" s="8">
        <v>1.0540062E-4</v>
      </c>
      <c r="V36" s="8">
        <v>1.04691506E-4</v>
      </c>
      <c r="W36" s="8">
        <v>1.7730323E-4</v>
      </c>
      <c r="X36" s="8">
        <v>1.8513319E-4</v>
      </c>
      <c r="Y36" s="8">
        <v>1.6556139000000001E-4</v>
      </c>
      <c r="Z36" s="8">
        <v>1.7516140000000001E-4</v>
      </c>
      <c r="AA36" s="8">
        <v>1.7886046000000001E-4</v>
      </c>
      <c r="AB36" s="8">
        <v>1.7579626999999999E-4</v>
      </c>
      <c r="AC36" s="8">
        <v>1.764887E-4</v>
      </c>
      <c r="AD36"/>
      <c r="AE36"/>
      <c r="AF36"/>
      <c r="AG36"/>
      <c r="AH36"/>
      <c r="AI36"/>
      <c r="AJ36"/>
      <c r="AK36"/>
    </row>
    <row r="37" spans="1:37" s="5" customFormat="1">
      <c r="A37" s="16" t="s">
        <v>166</v>
      </c>
      <c r="B37" s="16" t="s">
        <v>125</v>
      </c>
      <c r="C37" s="16" t="s">
        <v>159</v>
      </c>
      <c r="D37" s="16" t="s">
        <v>10</v>
      </c>
      <c r="E37" s="8">
        <v>2.7082851000000001E-6</v>
      </c>
      <c r="F37" s="8">
        <v>3.5139597000000001E-6</v>
      </c>
      <c r="G37" s="8">
        <v>4.2319615999999999E-6</v>
      </c>
      <c r="H37" s="8">
        <v>1.2644808E-5</v>
      </c>
      <c r="I37" s="8">
        <v>1.3230490000000001E-5</v>
      </c>
      <c r="J37" s="8">
        <v>1.2294437999999999E-5</v>
      </c>
      <c r="K37" s="8">
        <v>1.2645433E-5</v>
      </c>
      <c r="L37" s="8">
        <v>1.2721053000000001E-5</v>
      </c>
      <c r="M37" s="8">
        <v>1.2988275000000001E-5</v>
      </c>
      <c r="N37" s="8">
        <v>1.2320676E-5</v>
      </c>
      <c r="O37" s="8">
        <v>1.3898903E-5</v>
      </c>
      <c r="P37" s="8">
        <v>1.8026672000000001E-5</v>
      </c>
      <c r="Q37" s="8">
        <v>1.9408513000000001E-5</v>
      </c>
      <c r="R37" s="8">
        <v>2.2176445999999999E-5</v>
      </c>
      <c r="S37" s="8">
        <v>2.0885713000000001E-5</v>
      </c>
      <c r="T37" s="8">
        <v>2.940388E-5</v>
      </c>
      <c r="U37" s="8">
        <v>3.7829839999999998E-5</v>
      </c>
      <c r="V37" s="8">
        <v>5.2540609999999997E-5</v>
      </c>
      <c r="W37" s="8">
        <v>4.9407302999999999E-5</v>
      </c>
      <c r="X37" s="8">
        <v>5.2240946000000002E-5</v>
      </c>
      <c r="Y37" s="8">
        <v>4.4357490000000003E-5</v>
      </c>
      <c r="Z37" s="8">
        <v>5.2282710000000001E-5</v>
      </c>
      <c r="AA37" s="8">
        <v>5.4783588000000002E-5</v>
      </c>
      <c r="AB37" s="8">
        <v>5.1436566999999998E-5</v>
      </c>
      <c r="AC37" s="8">
        <v>5.2687060000000003E-5</v>
      </c>
      <c r="AD37"/>
      <c r="AE37"/>
      <c r="AF37"/>
      <c r="AG37"/>
      <c r="AH37"/>
      <c r="AI37"/>
      <c r="AJ37"/>
      <c r="AK37"/>
    </row>
    <row r="38" spans="1:37" s="5" customFormat="1">
      <c r="A38" s="16" t="s">
        <v>166</v>
      </c>
      <c r="B38" s="16" t="s">
        <v>126</v>
      </c>
      <c r="C38" s="16" t="s">
        <v>160</v>
      </c>
      <c r="D38" s="16" t="s">
        <v>10</v>
      </c>
      <c r="E38" s="8">
        <v>2.5350409999999999E-6</v>
      </c>
      <c r="F38" s="8">
        <v>3.0930027999999999E-6</v>
      </c>
      <c r="G38" s="8">
        <v>4.2011780000000004E-6</v>
      </c>
      <c r="H38" s="8">
        <v>1.1644651999999999E-5</v>
      </c>
      <c r="I38" s="8">
        <v>1.1954758499999999E-5</v>
      </c>
      <c r="J38" s="8">
        <v>1.1435123E-5</v>
      </c>
      <c r="K38" s="8">
        <v>1.1818250999999999E-5</v>
      </c>
      <c r="L38" s="8">
        <v>1.1659005E-5</v>
      </c>
      <c r="M38" s="8">
        <v>1.1764348499999999E-5</v>
      </c>
      <c r="N38" s="8">
        <v>1.1409062999999999E-5</v>
      </c>
      <c r="O38" s="8">
        <v>1.2043836999999999E-5</v>
      </c>
      <c r="P38" s="8">
        <v>1.7824725000000001E-5</v>
      </c>
      <c r="Q38" s="8">
        <v>1.8906403000000001E-5</v>
      </c>
      <c r="R38" s="8">
        <v>2.3108535999999999E-5</v>
      </c>
      <c r="S38" s="8">
        <v>2.3390399999999999E-5</v>
      </c>
      <c r="T38" s="8">
        <v>3.1300580000000002E-5</v>
      </c>
      <c r="U38" s="8">
        <v>3.970228E-5</v>
      </c>
      <c r="V38" s="8">
        <v>4.4743785000000002E-5</v>
      </c>
      <c r="W38" s="8">
        <v>4.2646952000000002E-5</v>
      </c>
      <c r="X38" s="8">
        <v>4.3898137E-5</v>
      </c>
      <c r="Y38" s="8">
        <v>3.9555667000000001E-5</v>
      </c>
      <c r="Z38" s="8">
        <v>4.6494874999999999E-5</v>
      </c>
      <c r="AA38" s="8">
        <v>4.812629E-5</v>
      </c>
      <c r="AB38" s="8">
        <v>4.6418400000000003E-5</v>
      </c>
      <c r="AC38" s="8">
        <v>4.7743142000000002E-5</v>
      </c>
      <c r="AD38"/>
      <c r="AE38"/>
      <c r="AF38"/>
      <c r="AG38"/>
      <c r="AH38"/>
      <c r="AI38"/>
      <c r="AJ38"/>
      <c r="AK38"/>
    </row>
    <row r="39" spans="1:37" s="5" customFormat="1">
      <c r="A39" s="16" t="s">
        <v>167</v>
      </c>
      <c r="B39" s="16" t="s">
        <v>127</v>
      </c>
      <c r="C39" s="16" t="s">
        <v>161</v>
      </c>
      <c r="D39" s="16" t="s">
        <v>10</v>
      </c>
      <c r="E39" s="8">
        <v>3.5561432000000001E-6</v>
      </c>
      <c r="F39" s="8">
        <v>3.5768625999999999E-6</v>
      </c>
      <c r="G39" s="8">
        <v>3.0970931999999999E-6</v>
      </c>
      <c r="H39" s="8">
        <v>4.4118624E-6</v>
      </c>
      <c r="I39" s="8">
        <v>4.4352450000000001E-6</v>
      </c>
      <c r="J39" s="8">
        <v>4.4613725999999999E-6</v>
      </c>
      <c r="K39" s="8">
        <v>6.3561040000000001E-6</v>
      </c>
      <c r="L39" s="8">
        <v>6.727863E-6</v>
      </c>
      <c r="M39" s="8">
        <v>6.4102436999999998E-6</v>
      </c>
      <c r="N39" s="8">
        <v>6.6695040000000004E-6</v>
      </c>
      <c r="O39" s="8">
        <v>6.3861893999999996E-6</v>
      </c>
      <c r="P39" s="8">
        <v>5.4462950000000003E-6</v>
      </c>
      <c r="Q39" s="8">
        <v>5.4472006999999997E-6</v>
      </c>
      <c r="R39" s="8">
        <v>6.6088824000000001E-6</v>
      </c>
      <c r="S39" s="8">
        <v>6.6251536999999999E-6</v>
      </c>
      <c r="T39" s="8">
        <v>8.2768569999999993E-6</v>
      </c>
      <c r="U39" s="8">
        <v>9.0028079999999998E-6</v>
      </c>
      <c r="V39" s="8">
        <v>1.2009582999999999E-5</v>
      </c>
      <c r="W39" s="8">
        <v>1.2760846000000001E-5</v>
      </c>
      <c r="X39" s="8">
        <v>1.2166413999999999E-5</v>
      </c>
      <c r="Y39" s="8">
        <v>1.2091568E-5</v>
      </c>
      <c r="Z39" s="8">
        <v>1.2593783999999999E-5</v>
      </c>
      <c r="AA39" s="8">
        <v>1.8418762999999999E-5</v>
      </c>
      <c r="AB39" s="8">
        <v>1.6420227E-5</v>
      </c>
      <c r="AC39" s="8">
        <v>1.7216946E-5</v>
      </c>
      <c r="AD39"/>
      <c r="AE39"/>
      <c r="AF39"/>
      <c r="AG39"/>
      <c r="AH39"/>
      <c r="AI39"/>
      <c r="AJ39"/>
      <c r="AK39"/>
    </row>
    <row r="40" spans="1:37" s="5" customFormat="1">
      <c r="A40" s="16" t="s">
        <v>167</v>
      </c>
      <c r="B40" s="16" t="s">
        <v>128</v>
      </c>
      <c r="C40" s="16" t="s">
        <v>162</v>
      </c>
      <c r="D40" s="16" t="s">
        <v>10</v>
      </c>
      <c r="E40" s="8">
        <v>4.8611982000000004E-6</v>
      </c>
      <c r="F40" s="8">
        <v>8.1878625000000008E-6</v>
      </c>
      <c r="G40" s="8">
        <v>6.6977749999999996E-6</v>
      </c>
      <c r="H40" s="8">
        <v>7.3933924999999997E-6</v>
      </c>
      <c r="I40" s="8">
        <v>7.2594770000000001E-6</v>
      </c>
      <c r="J40" s="8">
        <v>6.6476372999999999E-6</v>
      </c>
      <c r="K40" s="8">
        <v>6.9442280000000003E-6</v>
      </c>
      <c r="L40" s="8">
        <v>7.7203619999999992E-6</v>
      </c>
      <c r="M40" s="8">
        <v>6.901681E-6</v>
      </c>
      <c r="N40" s="8">
        <v>7.2366320000000003E-6</v>
      </c>
      <c r="O40" s="8">
        <v>1.0166712999999999E-5</v>
      </c>
      <c r="P40" s="8">
        <v>1.3235592000000001E-5</v>
      </c>
      <c r="Q40" s="8">
        <v>1.4090358E-5</v>
      </c>
      <c r="R40" s="8">
        <v>8.8910400000000002E-5</v>
      </c>
      <c r="S40" s="8">
        <v>8.1332575000000006E-5</v>
      </c>
      <c r="T40" s="8">
        <v>8.3213024000000003E-5</v>
      </c>
      <c r="U40" s="8">
        <v>9.1840374999999994E-5</v>
      </c>
      <c r="V40" s="8">
        <v>8.3520790000000001E-5</v>
      </c>
      <c r="W40" s="8">
        <v>8.5074380000000005E-5</v>
      </c>
      <c r="X40" s="8">
        <v>8.3587529999999994E-5</v>
      </c>
      <c r="Y40" s="8">
        <v>7.2422180000000005E-5</v>
      </c>
      <c r="Z40" s="8">
        <v>7.8200360000000002E-5</v>
      </c>
      <c r="AA40" s="8">
        <v>8.1222059999999993E-5</v>
      </c>
      <c r="AB40" s="8">
        <v>7.4144309999999995E-5</v>
      </c>
      <c r="AC40" s="8">
        <v>7.4744729999999998E-5</v>
      </c>
      <c r="AD40"/>
      <c r="AE40"/>
      <c r="AF40"/>
      <c r="AG40"/>
      <c r="AH40"/>
      <c r="AI40"/>
      <c r="AJ40"/>
      <c r="AK40"/>
    </row>
    <row r="41" spans="1:37" s="5" customFormat="1">
      <c r="A41" s="16" t="s">
        <v>167</v>
      </c>
      <c r="B41" s="16" t="s">
        <v>129</v>
      </c>
      <c r="C41" s="16" t="s">
        <v>163</v>
      </c>
      <c r="D41" s="16" t="s">
        <v>10</v>
      </c>
      <c r="E41" s="8">
        <v>3.0039000000000002E-6</v>
      </c>
      <c r="F41" s="8">
        <v>2.8714906000000002E-6</v>
      </c>
      <c r="G41" s="8">
        <v>2.3462744000000002E-6</v>
      </c>
      <c r="H41" s="8">
        <v>3.5678436000000001E-6</v>
      </c>
      <c r="I41" s="8">
        <v>3.8091324999999998E-6</v>
      </c>
      <c r="J41" s="8">
        <v>4.1390995000000002E-6</v>
      </c>
      <c r="K41" s="8">
        <v>5.7438809999999999E-6</v>
      </c>
      <c r="L41" s="8">
        <v>6.1049830000000002E-6</v>
      </c>
      <c r="M41" s="8">
        <v>5.5786759999999998E-6</v>
      </c>
      <c r="N41" s="8">
        <v>5.6904370000000001E-6</v>
      </c>
      <c r="O41" s="8">
        <v>5.5738364999999997E-6</v>
      </c>
      <c r="P41" s="8">
        <v>5.1179786000000003E-6</v>
      </c>
      <c r="Q41" s="8">
        <v>4.9234390000000002E-6</v>
      </c>
      <c r="R41" s="8">
        <v>6.0349443999999997E-6</v>
      </c>
      <c r="S41" s="8">
        <v>6.470924E-6</v>
      </c>
      <c r="T41" s="8">
        <v>7.8964609999999997E-6</v>
      </c>
      <c r="U41" s="8">
        <v>8.6394200000000004E-6</v>
      </c>
      <c r="V41" s="8">
        <v>1.1359347E-5</v>
      </c>
      <c r="W41" s="8">
        <v>1.2067719E-5</v>
      </c>
      <c r="X41" s="8">
        <v>1.1942945E-5</v>
      </c>
      <c r="Y41" s="8">
        <v>1.1499004E-5</v>
      </c>
      <c r="Z41" s="8">
        <v>1.1527979E-5</v>
      </c>
      <c r="AA41" s="8">
        <v>1.7639488E-5</v>
      </c>
      <c r="AB41" s="8">
        <v>1.6463615E-5</v>
      </c>
      <c r="AC41" s="8">
        <v>1.7010527E-5</v>
      </c>
      <c r="AD41"/>
      <c r="AE41"/>
      <c r="AF41"/>
      <c r="AG41"/>
      <c r="AH41"/>
      <c r="AI41"/>
      <c r="AJ41"/>
      <c r="AK41"/>
    </row>
    <row r="42" spans="1:37" s="5" customFormat="1">
      <c r="AD42"/>
      <c r="AE42"/>
      <c r="AF42"/>
      <c r="AG42"/>
      <c r="AH42"/>
      <c r="AI42"/>
      <c r="AJ42"/>
      <c r="AK42"/>
    </row>
    <row r="43" spans="1:37" s="5" customFormat="1">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c r="A44" s="16" t="s">
        <v>94</v>
      </c>
      <c r="B44" s="16" t="s">
        <v>95</v>
      </c>
      <c r="C44" s="16" t="s">
        <v>130</v>
      </c>
      <c r="D44" s="16" t="s">
        <v>9</v>
      </c>
      <c r="E44" s="8">
        <v>1050.2869714278866</v>
      </c>
      <c r="F44" s="8">
        <v>1105.0935120508607</v>
      </c>
      <c r="G44" s="8">
        <v>1143.8986249848151</v>
      </c>
      <c r="H44" s="8">
        <v>2918.5124614300003</v>
      </c>
      <c r="I44" s="8">
        <v>3081.8148480190998</v>
      </c>
      <c r="J44" s="8">
        <v>3324.8686321506998</v>
      </c>
      <c r="K44" s="8">
        <v>3150.1782478886998</v>
      </c>
      <c r="L44" s="8">
        <v>2735.8119729243003</v>
      </c>
      <c r="M44" s="8">
        <v>2932.7530840923996</v>
      </c>
      <c r="N44" s="8">
        <v>3056.1215718829999</v>
      </c>
      <c r="O44" s="8">
        <v>2982.1498003506003</v>
      </c>
      <c r="P44" s="8">
        <v>2895.3317768228994</v>
      </c>
      <c r="Q44" s="8">
        <v>3078.6976046837003</v>
      </c>
      <c r="R44" s="8">
        <v>3105.9190916042999</v>
      </c>
      <c r="S44" s="8">
        <v>3120.7269314016999</v>
      </c>
      <c r="T44" s="8">
        <v>3029.8762540142998</v>
      </c>
      <c r="U44" s="8">
        <v>2568.5762094357997</v>
      </c>
      <c r="V44" s="8">
        <v>2315.3869313938999</v>
      </c>
      <c r="W44" s="8">
        <v>2385.4187439273996</v>
      </c>
      <c r="X44" s="8">
        <v>2317.8734456234001</v>
      </c>
      <c r="Y44" s="8">
        <v>2163.9636225901004</v>
      </c>
      <c r="Z44" s="8">
        <v>2294.02611527</v>
      </c>
      <c r="AA44" s="8">
        <v>1693.1960403661999</v>
      </c>
      <c r="AB44" s="8">
        <v>1756.7256919386</v>
      </c>
      <c r="AC44" s="8">
        <v>1711.1691868865</v>
      </c>
      <c r="AD44"/>
      <c r="AE44"/>
      <c r="AF44"/>
      <c r="AG44"/>
      <c r="AH44"/>
      <c r="AI44"/>
      <c r="AJ44"/>
      <c r="AK44"/>
    </row>
    <row r="45" spans="1:37" s="19" customFormat="1">
      <c r="A45" s="16" t="s">
        <v>94</v>
      </c>
      <c r="B45" s="16" t="s">
        <v>96</v>
      </c>
      <c r="C45" s="16" t="s">
        <v>131</v>
      </c>
      <c r="D45" s="16" t="s">
        <v>9</v>
      </c>
      <c r="E45" s="8">
        <v>128.56812489739161</v>
      </c>
      <c r="F45" s="8">
        <v>131.62106516803311</v>
      </c>
      <c r="G45" s="8">
        <v>107.47942760155581</v>
      </c>
      <c r="H45" s="8">
        <v>97.816057129394991</v>
      </c>
      <c r="I45" s="8">
        <v>111.26241647688201</v>
      </c>
      <c r="J45" s="8">
        <v>128.746798656934</v>
      </c>
      <c r="K45" s="8">
        <v>126.12305801835529</v>
      </c>
      <c r="L45" s="8">
        <v>114.34174534759819</v>
      </c>
      <c r="M45" s="8">
        <v>125.06505274345899</v>
      </c>
      <c r="N45" s="8">
        <v>132.34354986853702</v>
      </c>
      <c r="O45" s="8">
        <v>136.24767771602001</v>
      </c>
      <c r="P45" s="8">
        <v>110.74559852164499</v>
      </c>
      <c r="Q45" s="8">
        <v>108.00226833492199</v>
      </c>
      <c r="R45" s="8">
        <v>120.54669853576901</v>
      </c>
      <c r="S45" s="8">
        <v>127.140750050126</v>
      </c>
      <c r="T45" s="8">
        <v>127.421407503167</v>
      </c>
      <c r="U45" s="8">
        <v>114.52147908374</v>
      </c>
      <c r="V45" s="8">
        <v>124.48314201842099</v>
      </c>
      <c r="W45" s="8">
        <v>131.87801569801999</v>
      </c>
      <c r="X45" s="8">
        <v>136.42011499302501</v>
      </c>
      <c r="Y45" s="8">
        <v>103.161795296893</v>
      </c>
      <c r="Z45" s="8">
        <v>100.472304876528</v>
      </c>
      <c r="AA45" s="8">
        <v>110.6606754759075</v>
      </c>
      <c r="AB45" s="8">
        <v>117.13289706499799</v>
      </c>
      <c r="AC45" s="8">
        <v>118.06061532504651</v>
      </c>
      <c r="AD45"/>
      <c r="AE45"/>
      <c r="AF45"/>
      <c r="AG45"/>
      <c r="AH45"/>
      <c r="AI45"/>
      <c r="AJ45"/>
      <c r="AK45"/>
    </row>
    <row r="46" spans="1:37" s="19" customFormat="1">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c r="A47" s="16" t="s">
        <v>94</v>
      </c>
      <c r="B47" s="16" t="s">
        <v>98</v>
      </c>
      <c r="C47" s="16" t="s">
        <v>133</v>
      </c>
      <c r="D47" s="16" t="s">
        <v>9</v>
      </c>
      <c r="E47" s="8">
        <v>1073.6716032283707</v>
      </c>
      <c r="F47" s="8">
        <v>1012.8602037043423</v>
      </c>
      <c r="G47" s="8">
        <v>1075.3812060656051</v>
      </c>
      <c r="H47" s="8">
        <v>3600.7312599999996</v>
      </c>
      <c r="I47" s="8">
        <v>3888.1623</v>
      </c>
      <c r="J47" s="8">
        <v>4351.6431000000002</v>
      </c>
      <c r="K47" s="8">
        <v>3994.0985000000001</v>
      </c>
      <c r="L47" s="8">
        <v>3819.6311000000001</v>
      </c>
      <c r="M47" s="8">
        <v>4417.1776</v>
      </c>
      <c r="N47" s="8">
        <v>4402.7294999999995</v>
      </c>
      <c r="O47" s="8">
        <v>4288.4135999999999</v>
      </c>
      <c r="P47" s="8">
        <v>4300.3582999999999</v>
      </c>
      <c r="Q47" s="8">
        <v>4287.1509999999998</v>
      </c>
      <c r="R47" s="8">
        <v>4512.3748999999998</v>
      </c>
      <c r="S47" s="8">
        <v>4771.5688</v>
      </c>
      <c r="T47" s="8">
        <v>4467.0904</v>
      </c>
      <c r="U47" s="8">
        <v>4193.0492000000004</v>
      </c>
      <c r="V47" s="8">
        <v>4214.6153999999997</v>
      </c>
      <c r="W47" s="8">
        <v>4161.4036999999998</v>
      </c>
      <c r="X47" s="8">
        <v>4067.2420999999999</v>
      </c>
      <c r="Y47" s="8">
        <v>4066.4214999999999</v>
      </c>
      <c r="Z47" s="8">
        <v>4029.7001</v>
      </c>
      <c r="AA47" s="8">
        <v>4227.6774999999998</v>
      </c>
      <c r="AB47" s="8">
        <v>4537.5456999999997</v>
      </c>
      <c r="AC47" s="8">
        <v>4231.2165999999997</v>
      </c>
      <c r="AD47"/>
      <c r="AE47"/>
      <c r="AF47"/>
      <c r="AG47"/>
      <c r="AH47"/>
      <c r="AI47"/>
      <c r="AJ47"/>
      <c r="AK47"/>
    </row>
    <row r="48" spans="1:37" s="19" customFormat="1">
      <c r="A48" s="16" t="s">
        <v>94</v>
      </c>
      <c r="B48" s="16" t="s">
        <v>99</v>
      </c>
      <c r="C48" s="16" t="s">
        <v>134</v>
      </c>
      <c r="D48" s="16" t="s">
        <v>9</v>
      </c>
      <c r="E48" s="8">
        <v>5.1004742000000001E-6</v>
      </c>
      <c r="F48" s="8">
        <v>5.1073992000000001E-6</v>
      </c>
      <c r="G48" s="8">
        <v>7.859196E-6</v>
      </c>
      <c r="H48" s="8">
        <v>5.3897719999999999E-5</v>
      </c>
      <c r="I48" s="8">
        <v>5.7994864000000004E-5</v>
      </c>
      <c r="J48" s="8">
        <v>5.9487274000000004E-5</v>
      </c>
      <c r="K48" s="8">
        <v>6.3111733999999994E-5</v>
      </c>
      <c r="L48" s="8">
        <v>5.8840629E-5</v>
      </c>
      <c r="M48" s="8">
        <v>268.24661957169599</v>
      </c>
      <c r="N48" s="8">
        <v>277.21031218573296</v>
      </c>
      <c r="O48" s="8">
        <v>261.17905887325998</v>
      </c>
      <c r="P48" s="8">
        <v>280.67774532652703</v>
      </c>
      <c r="Q48" s="8">
        <v>268.089911749718</v>
      </c>
      <c r="R48" s="8">
        <v>295.98152534871997</v>
      </c>
      <c r="S48" s="8">
        <v>283.09591694038204</v>
      </c>
      <c r="T48" s="8">
        <v>295.21401631484201</v>
      </c>
      <c r="U48" s="8">
        <v>269.23012326972304</v>
      </c>
      <c r="V48" s="8">
        <v>266.64601815541999</v>
      </c>
      <c r="W48" s="8">
        <v>270.59157682929998</v>
      </c>
      <c r="X48" s="8">
        <v>254.50259367434001</v>
      </c>
      <c r="Y48" s="8">
        <v>261.12919692494</v>
      </c>
      <c r="Z48" s="8">
        <v>250.60397961599</v>
      </c>
      <c r="AA48" s="8">
        <v>272.58695601617001</v>
      </c>
      <c r="AB48" s="8">
        <v>267.97217724466003</v>
      </c>
      <c r="AC48" s="8">
        <v>278.38764918607001</v>
      </c>
      <c r="AD48"/>
      <c r="AE48"/>
      <c r="AF48"/>
      <c r="AG48"/>
      <c r="AH48"/>
      <c r="AI48"/>
      <c r="AJ48"/>
      <c r="AK48"/>
    </row>
    <row r="49" spans="1:37" s="19" customFormat="1">
      <c r="A49" s="16" t="s">
        <v>94</v>
      </c>
      <c r="B49" s="16" t="s">
        <v>100</v>
      </c>
      <c r="C49" s="16" t="s">
        <v>135</v>
      </c>
      <c r="D49" s="16" t="s">
        <v>9</v>
      </c>
      <c r="E49" s="8">
        <v>5.8961015000000001E-6</v>
      </c>
      <c r="F49" s="8">
        <v>6.5951639999999998E-6</v>
      </c>
      <c r="G49" s="8">
        <v>1.2889476E-5</v>
      </c>
      <c r="H49" s="8">
        <v>2693.5737281456268</v>
      </c>
      <c r="I49" s="8">
        <v>2717.4097270453312</v>
      </c>
      <c r="J49" s="8">
        <v>2820.1301301355847</v>
      </c>
      <c r="K49" s="8">
        <v>2814.8357304361771</v>
      </c>
      <c r="L49" s="8">
        <v>2653.9460292672029</v>
      </c>
      <c r="M49" s="8">
        <v>4004.3596000000002</v>
      </c>
      <c r="N49" s="8">
        <v>3842.1106</v>
      </c>
      <c r="O49" s="8">
        <v>3752.6453000000001</v>
      </c>
      <c r="P49" s="8">
        <v>6981.0655999999999</v>
      </c>
      <c r="Q49" s="8">
        <v>7032.8022000000001</v>
      </c>
      <c r="R49" s="8">
        <v>6940.3424999999997</v>
      </c>
      <c r="S49" s="8">
        <v>6894.4669999999996</v>
      </c>
      <c r="T49" s="8">
        <v>6936.9169999999995</v>
      </c>
      <c r="U49" s="8">
        <v>6487.9102000000003</v>
      </c>
      <c r="V49" s="8">
        <v>6533.8186000000005</v>
      </c>
      <c r="W49" s="8">
        <v>7256.2389999999996</v>
      </c>
      <c r="X49" s="8">
        <v>7141.8476999999993</v>
      </c>
      <c r="Y49" s="8">
        <v>9126.3186999999998</v>
      </c>
      <c r="Z49" s="8">
        <v>9084.799500000001</v>
      </c>
      <c r="AA49" s="8">
        <v>8868.7980000000007</v>
      </c>
      <c r="AB49" s="8">
        <v>8950.3513000000003</v>
      </c>
      <c r="AC49" s="8">
        <v>8999.3420000000006</v>
      </c>
      <c r="AD49"/>
      <c r="AE49"/>
      <c r="AF49"/>
      <c r="AG49"/>
      <c r="AH49"/>
      <c r="AI49"/>
      <c r="AJ49"/>
      <c r="AK49"/>
    </row>
    <row r="50" spans="1:37" s="19" customFormat="1">
      <c r="A50" s="16" t="s">
        <v>94</v>
      </c>
      <c r="B50" s="16" t="s">
        <v>101</v>
      </c>
      <c r="C50" s="16" t="s">
        <v>136</v>
      </c>
      <c r="D50" s="16" t="s">
        <v>9</v>
      </c>
      <c r="E50" s="8">
        <v>4.4504965999999995E-6</v>
      </c>
      <c r="F50" s="8">
        <v>4.3803932000000003E-6</v>
      </c>
      <c r="G50" s="8">
        <v>8.4332773000000013E-6</v>
      </c>
      <c r="H50" s="8">
        <v>2.6571609599999998E-4</v>
      </c>
      <c r="I50" s="8">
        <v>2.7739058000000004E-4</v>
      </c>
      <c r="J50" s="8">
        <v>2.4780776499999999E-4</v>
      </c>
      <c r="K50" s="8">
        <v>2.6637245000000001E-4</v>
      </c>
      <c r="L50" s="8">
        <v>2.5479332400000002E-4</v>
      </c>
      <c r="M50" s="8">
        <v>2.3569347E-4</v>
      </c>
      <c r="N50" s="8">
        <v>2.4488045600000002E-4</v>
      </c>
      <c r="O50" s="8">
        <v>2.1862992999999999E-4</v>
      </c>
      <c r="P50" s="8">
        <v>2.6713368599999999E-4</v>
      </c>
      <c r="Q50" s="8">
        <v>2.7367091E-4</v>
      </c>
      <c r="R50" s="8">
        <v>2.6954689999999999E-4</v>
      </c>
      <c r="S50" s="8">
        <v>2.4471203E-4</v>
      </c>
      <c r="T50" s="8">
        <v>2.5503291999999999E-4</v>
      </c>
      <c r="U50" s="8">
        <v>2.4404557999999999E-4</v>
      </c>
      <c r="V50" s="8">
        <v>2.2719880999999998E-4</v>
      </c>
      <c r="W50" s="8">
        <v>2.2197690599999999E-4</v>
      </c>
      <c r="X50" s="8">
        <v>2.0960408999999997E-4</v>
      </c>
      <c r="Y50" s="8">
        <v>148.09316823212998</v>
      </c>
      <c r="Z50" s="8">
        <v>150.18681097820001</v>
      </c>
      <c r="AA50" s="8">
        <v>148.43544332625001</v>
      </c>
      <c r="AB50" s="8">
        <v>137.86957485855999</v>
      </c>
      <c r="AC50" s="8">
        <v>145.55067468664001</v>
      </c>
      <c r="AD50"/>
      <c r="AE50"/>
      <c r="AF50"/>
      <c r="AG50"/>
      <c r="AH50"/>
      <c r="AI50"/>
      <c r="AJ50"/>
      <c r="AK50"/>
    </row>
    <row r="51" spans="1:37" s="19" customFormat="1">
      <c r="A51" s="16" t="s">
        <v>94</v>
      </c>
      <c r="B51" s="16" t="s">
        <v>102</v>
      </c>
      <c r="C51" s="16" t="s">
        <v>27</v>
      </c>
      <c r="D51" s="16" t="s">
        <v>9</v>
      </c>
      <c r="E51" s="8">
        <v>4795.5667249023227</v>
      </c>
      <c r="F51" s="8">
        <v>5030.9998055308351</v>
      </c>
      <c r="G51" s="8">
        <v>5120.6876925283559</v>
      </c>
      <c r="H51" s="8">
        <v>13842.617539999999</v>
      </c>
      <c r="I51" s="8">
        <v>14594.276099999999</v>
      </c>
      <c r="J51" s="8">
        <v>13721.57235</v>
      </c>
      <c r="K51" s="8">
        <v>14570.139060000001</v>
      </c>
      <c r="L51" s="8">
        <v>13914.281629999998</v>
      </c>
      <c r="M51" s="8">
        <v>15781.5268</v>
      </c>
      <c r="N51" s="8">
        <v>16356.762519999998</v>
      </c>
      <c r="O51" s="8">
        <v>16501.6319</v>
      </c>
      <c r="P51" s="8">
        <v>16731.103770000002</v>
      </c>
      <c r="Q51" s="8">
        <v>16230.915369999999</v>
      </c>
      <c r="R51" s="8">
        <v>16502.355779999998</v>
      </c>
      <c r="S51" s="8">
        <v>15121.06582</v>
      </c>
      <c r="T51" s="8">
        <v>16622.91027</v>
      </c>
      <c r="U51" s="8">
        <v>18680.574329999999</v>
      </c>
      <c r="V51" s="8">
        <v>18154.521659999999</v>
      </c>
      <c r="W51" s="8">
        <v>17611.258139999998</v>
      </c>
      <c r="X51" s="8">
        <v>17555.362240000002</v>
      </c>
      <c r="Y51" s="8">
        <v>17891.262179999998</v>
      </c>
      <c r="Z51" s="8">
        <v>17107.4437</v>
      </c>
      <c r="AA51" s="8">
        <v>17185.407099999997</v>
      </c>
      <c r="AB51" s="8">
        <v>16263.855530000001</v>
      </c>
      <c r="AC51" s="8">
        <v>17817.94313</v>
      </c>
      <c r="AD51"/>
      <c r="AE51"/>
      <c r="AF51"/>
      <c r="AG51"/>
      <c r="AH51"/>
      <c r="AI51"/>
      <c r="AJ51"/>
      <c r="AK51"/>
    </row>
    <row r="52" spans="1:37" s="19" customFormat="1">
      <c r="A52" s="16" t="s">
        <v>94</v>
      </c>
      <c r="B52" s="16" t="s">
        <v>103</v>
      </c>
      <c r="C52" s="16" t="s">
        <v>137</v>
      </c>
      <c r="D52" s="16" t="s">
        <v>9</v>
      </c>
      <c r="E52" s="8">
        <v>4.4500987000000008E-6</v>
      </c>
      <c r="F52" s="8">
        <v>4.6108522000000004E-6</v>
      </c>
      <c r="G52" s="8">
        <v>7.4034792000000003E-6</v>
      </c>
      <c r="H52" s="8">
        <v>1.8937813099999999E-4</v>
      </c>
      <c r="I52" s="8">
        <v>1.9781739149999999E-4</v>
      </c>
      <c r="J52" s="8">
        <v>1.83179E-4</v>
      </c>
      <c r="K52" s="8">
        <v>1.9666150899999999E-4</v>
      </c>
      <c r="L52" s="8">
        <v>1.84003968E-4</v>
      </c>
      <c r="M52" s="8">
        <v>1.9473722799999999E-4</v>
      </c>
      <c r="N52" s="8">
        <v>2.0217293E-4</v>
      </c>
      <c r="O52" s="8">
        <v>1.8896902100000001E-4</v>
      </c>
      <c r="P52" s="8">
        <v>1040.93314221229</v>
      </c>
      <c r="Q52" s="8">
        <v>1024.1996411867399</v>
      </c>
      <c r="R52" s="8">
        <v>1042.2527409862041</v>
      </c>
      <c r="S52" s="8">
        <v>982.21883865360996</v>
      </c>
      <c r="T52" s="8">
        <v>1040.8046720060299</v>
      </c>
      <c r="U52" s="8">
        <v>961.13356494933998</v>
      </c>
      <c r="V52" s="8">
        <v>968.02256704913009</v>
      </c>
      <c r="W52" s="8">
        <v>985.78346156654004</v>
      </c>
      <c r="X52" s="8">
        <v>940.45046249863492</v>
      </c>
      <c r="Y52" s="8">
        <v>2193.3251077679197</v>
      </c>
      <c r="Z52" s="8">
        <v>2147.32680158627</v>
      </c>
      <c r="AA52" s="8">
        <v>2160.755100865596</v>
      </c>
      <c r="AB52" s="8">
        <v>2070.7026974804699</v>
      </c>
      <c r="AC52" s="8">
        <v>2186.7149101950104</v>
      </c>
      <c r="AD52"/>
      <c r="AE52"/>
      <c r="AF52"/>
      <c r="AG52"/>
      <c r="AH52"/>
      <c r="AI52"/>
      <c r="AJ52"/>
      <c r="AK52"/>
    </row>
    <row r="53" spans="1:37" s="19" customFormat="1">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c r="A54" s="16" t="s">
        <v>164</v>
      </c>
      <c r="B54" s="16" t="s">
        <v>105</v>
      </c>
      <c r="C54" s="16" t="s">
        <v>139</v>
      </c>
      <c r="D54" s="16" t="s">
        <v>9</v>
      </c>
      <c r="E54" s="8">
        <v>1251.471043466714</v>
      </c>
      <c r="F54" s="8">
        <v>2172.91842</v>
      </c>
      <c r="G54" s="8">
        <v>6452.0331999999999</v>
      </c>
      <c r="H54" s="8">
        <v>8590.3482800000002</v>
      </c>
      <c r="I54" s="8">
        <v>9088.5144</v>
      </c>
      <c r="J54" s="8">
        <v>8742.9857799999991</v>
      </c>
      <c r="K54" s="8">
        <v>9251.1833999999999</v>
      </c>
      <c r="L54" s="8">
        <v>8987.20226</v>
      </c>
      <c r="M54" s="8">
        <v>8936.2905800000008</v>
      </c>
      <c r="N54" s="8">
        <v>9368.4792999999991</v>
      </c>
      <c r="O54" s="8">
        <v>17468.1538</v>
      </c>
      <c r="P54" s="8">
        <v>24250.982399999997</v>
      </c>
      <c r="Q54" s="8">
        <v>21529.475899999998</v>
      </c>
      <c r="R54" s="8">
        <v>22083.923799999997</v>
      </c>
      <c r="S54" s="8">
        <v>20599.612300000001</v>
      </c>
      <c r="T54" s="8">
        <v>21897.530749999998</v>
      </c>
      <c r="U54" s="8">
        <v>20900.325949999999</v>
      </c>
      <c r="V54" s="8">
        <v>19629.739999999998</v>
      </c>
      <c r="W54" s="8">
        <v>20552.023499999999</v>
      </c>
      <c r="X54" s="8">
        <v>21330.526300000001</v>
      </c>
      <c r="Y54" s="8">
        <v>22834.705299999998</v>
      </c>
      <c r="Z54" s="8">
        <v>20170.4424</v>
      </c>
      <c r="AA54" s="8">
        <v>20569.485000000001</v>
      </c>
      <c r="AB54" s="8">
        <v>19105.778700000003</v>
      </c>
      <c r="AC54" s="8">
        <v>20490.165000000001</v>
      </c>
      <c r="AD54"/>
      <c r="AE54"/>
      <c r="AF54"/>
      <c r="AG54"/>
      <c r="AH54"/>
      <c r="AI54"/>
      <c r="AJ54"/>
      <c r="AK54"/>
    </row>
    <row r="55" spans="1:37" s="19" customFormat="1">
      <c r="A55" s="16" t="s">
        <v>164</v>
      </c>
      <c r="B55" s="16" t="s">
        <v>106</v>
      </c>
      <c r="C55" s="16" t="s">
        <v>140</v>
      </c>
      <c r="D55" s="16" t="s">
        <v>9</v>
      </c>
      <c r="E55" s="8">
        <v>1933.51022226856</v>
      </c>
      <c r="F55" s="8">
        <v>2419.0144700000001</v>
      </c>
      <c r="G55" s="8">
        <v>3231.3723399999999</v>
      </c>
      <c r="H55" s="8">
        <v>4283.7419499999996</v>
      </c>
      <c r="I55" s="8">
        <v>4368.8720800000001</v>
      </c>
      <c r="J55" s="8">
        <v>4249.9181600000002</v>
      </c>
      <c r="K55" s="8">
        <v>4452.1933500000005</v>
      </c>
      <c r="L55" s="8">
        <v>4329.9322400000001</v>
      </c>
      <c r="M55" s="8">
        <v>4311.75306</v>
      </c>
      <c r="N55" s="8">
        <v>4616.9205599999996</v>
      </c>
      <c r="O55" s="8">
        <v>4607.6238499999999</v>
      </c>
      <c r="P55" s="8">
        <v>4446.7085200000001</v>
      </c>
      <c r="Q55" s="8">
        <v>4169.4548800000002</v>
      </c>
      <c r="R55" s="8">
        <v>4130.9338600000001</v>
      </c>
      <c r="S55" s="8">
        <v>3998.7522500000005</v>
      </c>
      <c r="T55" s="8">
        <v>4273.4252000000006</v>
      </c>
      <c r="U55" s="8">
        <v>4091.6145000000006</v>
      </c>
      <c r="V55" s="8">
        <v>3921.5867500000004</v>
      </c>
      <c r="W55" s="8">
        <v>4136.4273199999998</v>
      </c>
      <c r="X55" s="8">
        <v>4311.9506199999996</v>
      </c>
      <c r="Y55" s="8">
        <v>4288.7420000000002</v>
      </c>
      <c r="Z55" s="8">
        <v>3906.4107700000004</v>
      </c>
      <c r="AA55" s="8">
        <v>3859.2710999999999</v>
      </c>
      <c r="AB55" s="8">
        <v>3489.0704999999998</v>
      </c>
      <c r="AC55" s="8">
        <v>3708.2852000000003</v>
      </c>
      <c r="AD55"/>
      <c r="AE55"/>
      <c r="AF55"/>
      <c r="AG55"/>
      <c r="AH55"/>
      <c r="AI55"/>
      <c r="AJ55"/>
      <c r="AK55"/>
    </row>
    <row r="56" spans="1:37" s="19" customFormat="1">
      <c r="A56" s="16" t="s">
        <v>164</v>
      </c>
      <c r="B56" s="16" t="s">
        <v>107</v>
      </c>
      <c r="C56" s="16" t="s">
        <v>141</v>
      </c>
      <c r="D56" s="16" t="s">
        <v>9</v>
      </c>
      <c r="E56" s="8">
        <v>633.46291537824902</v>
      </c>
      <c r="F56" s="8">
        <v>626.38151872344804</v>
      </c>
      <c r="G56" s="8">
        <v>590.241817680022</v>
      </c>
      <c r="H56" s="8">
        <v>631.070746265602</v>
      </c>
      <c r="I56" s="8">
        <v>654.47790725523998</v>
      </c>
      <c r="J56" s="8">
        <v>663.08975264722699</v>
      </c>
      <c r="K56" s="8">
        <v>634.75280308321794</v>
      </c>
      <c r="L56" s="8">
        <v>602.3798415521369</v>
      </c>
      <c r="M56" s="8">
        <v>609.69292293542492</v>
      </c>
      <c r="N56" s="8">
        <v>651.83838307268002</v>
      </c>
      <c r="O56" s="8">
        <v>636.92754565262999</v>
      </c>
      <c r="P56" s="8">
        <v>594.11742082857495</v>
      </c>
      <c r="Q56" s="8">
        <v>622.82428115918594</v>
      </c>
      <c r="R56" s="8">
        <v>628.89694336788205</v>
      </c>
      <c r="S56" s="8">
        <v>629.28571200980389</v>
      </c>
      <c r="T56" s="8">
        <v>612.51738825462803</v>
      </c>
      <c r="U56" s="8">
        <v>569.23293645801607</v>
      </c>
      <c r="V56" s="8">
        <v>2.16050818E-4</v>
      </c>
      <c r="W56" s="8">
        <v>2.3131274499999999E-4</v>
      </c>
      <c r="X56" s="8">
        <v>94.323148734370008</v>
      </c>
      <c r="Y56" s="8">
        <v>89.35859423462</v>
      </c>
      <c r="Z56" s="8">
        <v>93.573069334430002</v>
      </c>
      <c r="AA56" s="8">
        <v>92.269381978950008</v>
      </c>
      <c r="AB56" s="8">
        <v>95.275137341099992</v>
      </c>
      <c r="AC56" s="8">
        <v>91.734315388249996</v>
      </c>
      <c r="AD56"/>
      <c r="AE56"/>
      <c r="AF56"/>
      <c r="AG56"/>
      <c r="AH56"/>
      <c r="AI56"/>
      <c r="AJ56"/>
      <c r="AK56"/>
    </row>
    <row r="57" spans="1:37" s="19" customFormat="1">
      <c r="A57" s="16" t="s">
        <v>164</v>
      </c>
      <c r="B57" s="16" t="s">
        <v>108</v>
      </c>
      <c r="C57" s="16" t="s">
        <v>142</v>
      </c>
      <c r="D57" s="16" t="s">
        <v>9</v>
      </c>
      <c r="E57" s="8">
        <v>1.6035586000000001E-5</v>
      </c>
      <c r="F57" s="8">
        <v>2.1627242E-5</v>
      </c>
      <c r="G57" s="8">
        <v>1.8394199499999999E-5</v>
      </c>
      <c r="H57" s="8">
        <v>1.6641645999999999E-4</v>
      </c>
      <c r="I57" s="8">
        <v>1.6632430400000001E-4</v>
      </c>
      <c r="J57" s="8">
        <v>1.7584993999999999E-4</v>
      </c>
      <c r="K57" s="8">
        <v>1.60945504E-4</v>
      </c>
      <c r="L57" s="8">
        <v>1.6087206400000002E-4</v>
      </c>
      <c r="M57" s="8">
        <v>1.56091377E-4</v>
      </c>
      <c r="N57" s="8">
        <v>1.7323454600000002E-4</v>
      </c>
      <c r="O57" s="8">
        <v>1.7010534000000001E-4</v>
      </c>
      <c r="P57" s="8">
        <v>1.3552738500000001E-4</v>
      </c>
      <c r="Q57" s="8">
        <v>1.459655E-4</v>
      </c>
      <c r="R57" s="8">
        <v>1.4913157799999999E-4</v>
      </c>
      <c r="S57" s="8">
        <v>2.12130643E-4</v>
      </c>
      <c r="T57" s="8">
        <v>1.8832818600000002E-4</v>
      </c>
      <c r="U57" s="8">
        <v>1.9078244699999999E-4</v>
      </c>
      <c r="V57" s="8">
        <v>1.8294561699999998E-4</v>
      </c>
      <c r="W57" s="8">
        <v>2.5987915000000002E-4</v>
      </c>
      <c r="X57" s="8">
        <v>5.4677993000000003E-4</v>
      </c>
      <c r="Y57" s="8">
        <v>4.5365488999999997E-4</v>
      </c>
      <c r="Z57" s="8">
        <v>4.7997192600000003E-4</v>
      </c>
      <c r="AA57" s="8">
        <v>4.6414814600000001E-4</v>
      </c>
      <c r="AB57" s="8">
        <v>5.1918283999999998E-4</v>
      </c>
      <c r="AC57" s="8">
        <v>4.8149726400000003E-4</v>
      </c>
      <c r="AD57"/>
      <c r="AE57"/>
      <c r="AF57"/>
      <c r="AG57"/>
      <c r="AH57"/>
      <c r="AI57"/>
      <c r="AJ57"/>
      <c r="AK57"/>
    </row>
    <row r="58" spans="1:37" s="19" customFormat="1">
      <c r="A58" s="16" t="s">
        <v>164</v>
      </c>
      <c r="B58" s="16" t="s">
        <v>109</v>
      </c>
      <c r="C58" s="16" t="s">
        <v>143</v>
      </c>
      <c r="D58" s="16" t="s">
        <v>9</v>
      </c>
      <c r="E58" s="8">
        <v>1.21066584E-5</v>
      </c>
      <c r="F58" s="8">
        <v>1.6645822000000003E-5</v>
      </c>
      <c r="G58" s="8">
        <v>1.5867756699999998E-5</v>
      </c>
      <c r="H58" s="8">
        <v>5.6068442999999998E-5</v>
      </c>
      <c r="I58" s="8">
        <v>5.3082986000000002E-5</v>
      </c>
      <c r="J58" s="8">
        <v>5.5594759999999996E-5</v>
      </c>
      <c r="K58" s="8">
        <v>5.4454906000000002E-5</v>
      </c>
      <c r="L58" s="8">
        <v>5.4500155000000001E-5</v>
      </c>
      <c r="M58" s="8">
        <v>4.8107096000000001E-5</v>
      </c>
      <c r="N58" s="8">
        <v>5.4805115000000003E-5</v>
      </c>
      <c r="O58" s="8">
        <v>5.2715574999999999E-5</v>
      </c>
      <c r="P58" s="8">
        <v>4.5983248999999998E-5</v>
      </c>
      <c r="Q58" s="8">
        <v>4.7328599999999999E-5</v>
      </c>
      <c r="R58" s="8">
        <v>4.4640008999999997E-5</v>
      </c>
      <c r="S58" s="8">
        <v>6.3365235999999993E-5</v>
      </c>
      <c r="T58" s="8">
        <v>5.9227339000000001E-5</v>
      </c>
      <c r="U58" s="8">
        <v>6.2453614000000006E-5</v>
      </c>
      <c r="V58" s="8">
        <v>5.4779146999999994E-5</v>
      </c>
      <c r="W58" s="8">
        <v>7.5271697999999994E-5</v>
      </c>
      <c r="X58" s="8">
        <v>1.0771782800000001E-4</v>
      </c>
      <c r="Y58" s="8">
        <v>1.01011407E-4</v>
      </c>
      <c r="Z58" s="8">
        <v>1.12335943E-4</v>
      </c>
      <c r="AA58" s="8">
        <v>1.05603282E-4</v>
      </c>
      <c r="AB58" s="8">
        <v>1.25364525E-4</v>
      </c>
      <c r="AC58" s="8">
        <v>1.2167609E-4</v>
      </c>
      <c r="AD58"/>
      <c r="AE58"/>
      <c r="AF58"/>
      <c r="AG58"/>
      <c r="AH58"/>
      <c r="AI58"/>
      <c r="AJ58"/>
      <c r="AK58"/>
    </row>
    <row r="59" spans="1:37" s="19" customFormat="1">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c r="A60" s="16" t="s">
        <v>164</v>
      </c>
      <c r="B60" s="16" t="s">
        <v>111</v>
      </c>
      <c r="C60" s="16" t="s">
        <v>145</v>
      </c>
      <c r="D60" s="16" t="s">
        <v>9</v>
      </c>
      <c r="E60" s="8">
        <v>870.7859400000001</v>
      </c>
      <c r="F60" s="8">
        <v>1096.3561099999999</v>
      </c>
      <c r="G60" s="8">
        <v>1087.8179500000001</v>
      </c>
      <c r="H60" s="8">
        <v>1150.7470800000001</v>
      </c>
      <c r="I60" s="8">
        <v>1249.6503</v>
      </c>
      <c r="J60" s="8">
        <v>1290.26385</v>
      </c>
      <c r="K60" s="8">
        <v>1155.66464</v>
      </c>
      <c r="L60" s="8">
        <v>1190.02468</v>
      </c>
      <c r="M60" s="8">
        <v>1180.50333</v>
      </c>
      <c r="N60" s="8">
        <v>1266.0814300000002</v>
      </c>
      <c r="O60" s="8">
        <v>1174.7159799999999</v>
      </c>
      <c r="P60" s="8">
        <v>1148.5122700000002</v>
      </c>
      <c r="Q60" s="8">
        <v>1127.12328</v>
      </c>
      <c r="R60" s="8">
        <v>1249.30953</v>
      </c>
      <c r="S60" s="8">
        <v>1164.1138999999998</v>
      </c>
      <c r="T60" s="8">
        <v>1081.6115500000001</v>
      </c>
      <c r="U60" s="8">
        <v>1110.79126</v>
      </c>
      <c r="V60" s="8">
        <v>1033.1805400000001</v>
      </c>
      <c r="W60" s="8">
        <v>1108.2260999999999</v>
      </c>
      <c r="X60" s="8">
        <v>1070.04105</v>
      </c>
      <c r="Y60" s="8">
        <v>1085.09061</v>
      </c>
      <c r="Z60" s="8">
        <v>1044.0017499999999</v>
      </c>
      <c r="AA60" s="8">
        <v>1081.8816000000002</v>
      </c>
      <c r="AB60" s="8">
        <v>1100.1873499999999</v>
      </c>
      <c r="AC60" s="8">
        <v>1018.1276</v>
      </c>
      <c r="AD60"/>
      <c r="AE60"/>
      <c r="AF60"/>
      <c r="AG60"/>
      <c r="AH60"/>
      <c r="AI60"/>
      <c r="AJ60"/>
      <c r="AK60"/>
    </row>
    <row r="61" spans="1:37" s="19" customFormat="1">
      <c r="A61" s="16" t="s">
        <v>164</v>
      </c>
      <c r="B61" s="16" t="s">
        <v>189</v>
      </c>
      <c r="C61" s="16" t="s">
        <v>190</v>
      </c>
      <c r="D61" s="16" t="s">
        <v>9</v>
      </c>
      <c r="E61" s="8">
        <v>924.39405289546698</v>
      </c>
      <c r="F61" s="8">
        <v>2011.1528318026828</v>
      </c>
      <c r="G61" s="8">
        <v>1929.9843325192051</v>
      </c>
      <c r="H61" s="8">
        <v>3715.1623</v>
      </c>
      <c r="I61" s="8">
        <v>4145.6732000000002</v>
      </c>
      <c r="J61" s="8">
        <v>4068.9481000000005</v>
      </c>
      <c r="K61" s="8">
        <v>3982.1786000000002</v>
      </c>
      <c r="L61" s="8">
        <v>4139.4158000000007</v>
      </c>
      <c r="M61" s="8">
        <v>4040.0079000000001</v>
      </c>
      <c r="N61" s="8">
        <v>4335.5313999999998</v>
      </c>
      <c r="O61" s="8">
        <v>4828.4678999999996</v>
      </c>
      <c r="P61" s="8">
        <v>4681.5081</v>
      </c>
      <c r="Q61" s="8">
        <v>4265.5644599999996</v>
      </c>
      <c r="R61" s="8">
        <v>4486.0713699999997</v>
      </c>
      <c r="S61" s="8">
        <v>4327.8020999999999</v>
      </c>
      <c r="T61" s="8">
        <v>4382.6353499999996</v>
      </c>
      <c r="U61" s="8">
        <v>4455.5524999999998</v>
      </c>
      <c r="V61" s="8">
        <v>4138.2376999999997</v>
      </c>
      <c r="W61" s="8">
        <v>4380.5048299999999</v>
      </c>
      <c r="X61" s="8">
        <v>4528.5748999999996</v>
      </c>
      <c r="Y61" s="8">
        <v>4777.5717000000004</v>
      </c>
      <c r="Z61" s="8">
        <v>4192.2749000000003</v>
      </c>
      <c r="AA61" s="8">
        <v>4349.0944</v>
      </c>
      <c r="AB61" s="8">
        <v>4205.3154000000004</v>
      </c>
      <c r="AC61" s="8">
        <v>4297.4565000000002</v>
      </c>
      <c r="AD61"/>
      <c r="AE61"/>
      <c r="AF61"/>
      <c r="AG61"/>
      <c r="AH61"/>
      <c r="AI61"/>
      <c r="AJ61"/>
      <c r="AK61"/>
    </row>
    <row r="62" spans="1:37" s="19" customFormat="1">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c r="A64" s="16" t="s">
        <v>165</v>
      </c>
      <c r="B64" s="16" t="s">
        <v>114</v>
      </c>
      <c r="C64" s="16" t="s">
        <v>148</v>
      </c>
      <c r="D64" s="16" t="s">
        <v>9</v>
      </c>
      <c r="E64" s="8">
        <v>4973.5177674134748</v>
      </c>
      <c r="F64" s="8">
        <v>5119.6406469766735</v>
      </c>
      <c r="G64" s="8">
        <v>4805.6307221974403</v>
      </c>
      <c r="H64" s="8">
        <v>7870.2572099999998</v>
      </c>
      <c r="I64" s="8">
        <v>7482.9998750000004</v>
      </c>
      <c r="J64" s="8">
        <v>8284.4884699999984</v>
      </c>
      <c r="K64" s="8">
        <v>7324.7038899999998</v>
      </c>
      <c r="L64" s="8">
        <v>7383.5044099999996</v>
      </c>
      <c r="M64" s="8">
        <v>6991.2404100000003</v>
      </c>
      <c r="N64" s="8">
        <v>7424.9699599999994</v>
      </c>
      <c r="O64" s="8">
        <v>7583.4051800000007</v>
      </c>
      <c r="P64" s="8">
        <v>6732.8211299999994</v>
      </c>
      <c r="Q64" s="8">
        <v>7063.1829600000001</v>
      </c>
      <c r="R64" s="8">
        <v>6786.4309199999998</v>
      </c>
      <c r="S64" s="8">
        <v>7510.8316250000007</v>
      </c>
      <c r="T64" s="8">
        <v>6627.9059699999989</v>
      </c>
      <c r="U64" s="8">
        <v>6610.0613939999994</v>
      </c>
      <c r="V64" s="8">
        <v>6310.2536399999999</v>
      </c>
      <c r="W64" s="8">
        <v>5521.6843699999999</v>
      </c>
      <c r="X64" s="8">
        <v>5757.954913999999</v>
      </c>
      <c r="Y64" s="8">
        <v>5059.4391699999987</v>
      </c>
      <c r="Z64" s="8">
        <v>4681.5611660000004</v>
      </c>
      <c r="AA64" s="8">
        <v>4469.6051100000004</v>
      </c>
      <c r="AB64" s="8">
        <v>3353.0330199999999</v>
      </c>
      <c r="AC64" s="8">
        <v>3014.8033299999997</v>
      </c>
      <c r="AD64"/>
      <c r="AE64"/>
      <c r="AF64"/>
      <c r="AG64"/>
      <c r="AH64"/>
      <c r="AI64"/>
      <c r="AJ64"/>
      <c r="AK64"/>
    </row>
    <row r="65" spans="1:32" s="19" customFormat="1">
      <c r="A65" s="16" t="s">
        <v>165</v>
      </c>
      <c r="B65" s="16" t="s">
        <v>115</v>
      </c>
      <c r="C65" s="16" t="s">
        <v>149</v>
      </c>
      <c r="D65" s="16" t="s">
        <v>9</v>
      </c>
      <c r="E65" s="8">
        <v>9176.7119783005819</v>
      </c>
      <c r="F65" s="8">
        <v>9369.8981354587813</v>
      </c>
      <c r="G65" s="8">
        <v>8530.9932650017836</v>
      </c>
      <c r="H65" s="8">
        <v>10871.029576999999</v>
      </c>
      <c r="I65" s="8">
        <v>10426.731704000002</v>
      </c>
      <c r="J65" s="8">
        <v>11672.24439</v>
      </c>
      <c r="K65" s="8">
        <v>10027.149213999999</v>
      </c>
      <c r="L65" s="8">
        <v>10207.038990000001</v>
      </c>
      <c r="M65" s="8">
        <v>10746.607830000001</v>
      </c>
      <c r="N65" s="8">
        <v>11385.672118</v>
      </c>
      <c r="O65" s="8">
        <v>11675.322540000001</v>
      </c>
      <c r="P65" s="8">
        <v>10164.20277</v>
      </c>
      <c r="Q65" s="8">
        <v>9831.0389260000011</v>
      </c>
      <c r="R65" s="8">
        <v>9341.5487899999989</v>
      </c>
      <c r="S65" s="8">
        <v>9904.7869329999994</v>
      </c>
      <c r="T65" s="8">
        <v>8472.3034530000004</v>
      </c>
      <c r="U65" s="8">
        <v>8585.4334500000004</v>
      </c>
      <c r="V65" s="8">
        <v>9320.6622900000002</v>
      </c>
      <c r="W65" s="8">
        <v>9868.1116099999999</v>
      </c>
      <c r="X65" s="8">
        <v>8244.5878599999996</v>
      </c>
      <c r="Y65" s="8">
        <v>7543.0341200000003</v>
      </c>
      <c r="Z65" s="8">
        <v>9272.1740699999991</v>
      </c>
      <c r="AA65" s="8">
        <v>8848.7085800000004</v>
      </c>
      <c r="AB65" s="8">
        <v>9991.6535000000003</v>
      </c>
      <c r="AC65" s="8">
        <v>8562.7168000000001</v>
      </c>
      <c r="AD65"/>
      <c r="AE65"/>
      <c r="AF65"/>
    </row>
    <row r="66" spans="1:32" s="19" customFormat="1">
      <c r="A66" s="16" t="s">
        <v>165</v>
      </c>
      <c r="B66" s="16" t="s">
        <v>116</v>
      </c>
      <c r="C66" s="16" t="s">
        <v>150</v>
      </c>
      <c r="D66" s="16" t="s">
        <v>9</v>
      </c>
      <c r="E66" s="8">
        <v>6.2755390000000003E-6</v>
      </c>
      <c r="F66" s="8">
        <v>1.1314996999999999E-5</v>
      </c>
      <c r="G66" s="8">
        <v>1.8334095000000001E-5</v>
      </c>
      <c r="H66" s="8">
        <v>1519.07085952183</v>
      </c>
      <c r="I66" s="8">
        <v>1464.7516571479471</v>
      </c>
      <c r="J66" s="8">
        <v>1617.8965627523041</v>
      </c>
      <c r="K66" s="8">
        <v>1464.6252583032399</v>
      </c>
      <c r="L66" s="8">
        <v>1459.99305714754</v>
      </c>
      <c r="M66" s="8">
        <v>1542.00515203485</v>
      </c>
      <c r="N66" s="8">
        <v>1561.870251789717</v>
      </c>
      <c r="O66" s="8">
        <v>1707.657756255554</v>
      </c>
      <c r="P66" s="8">
        <v>1493.0338477463899</v>
      </c>
      <c r="Q66" s="8">
        <v>1496.1967489282649</v>
      </c>
      <c r="R66" s="8">
        <v>1439.4045445869922</v>
      </c>
      <c r="S66" s="8">
        <v>1580.4520479635801</v>
      </c>
      <c r="T66" s="8">
        <v>1432.6875441925661</v>
      </c>
      <c r="U66" s="8">
        <v>1427.9307448479149</v>
      </c>
      <c r="V66" s="8">
        <v>1477.693843772772</v>
      </c>
      <c r="W66" s="8">
        <v>1505.5931434500201</v>
      </c>
      <c r="X66" s="8">
        <v>1672.2207576388371</v>
      </c>
      <c r="Y66" s="8">
        <v>1443.5810643907898</v>
      </c>
      <c r="Z66" s="8">
        <v>1437.3658680215101</v>
      </c>
      <c r="AA66" s="8">
        <v>1387.543164286694</v>
      </c>
      <c r="AB66" s="8">
        <v>1535.9140703407061</v>
      </c>
      <c r="AC66" s="8">
        <v>1384.1290643697298</v>
      </c>
      <c r="AD66"/>
      <c r="AE66"/>
      <c r="AF66"/>
    </row>
    <row r="67" spans="1:32" s="19" customFormat="1">
      <c r="A67" s="16" t="s">
        <v>165</v>
      </c>
      <c r="B67" s="16" t="s">
        <v>117</v>
      </c>
      <c r="C67" s="16" t="s">
        <v>151</v>
      </c>
      <c r="D67" s="16" t="s">
        <v>9</v>
      </c>
      <c r="E67" s="8">
        <v>5.5035975999999999E-6</v>
      </c>
      <c r="F67" s="8">
        <v>7.8896136E-6</v>
      </c>
      <c r="G67" s="8">
        <v>1.1954153599999999E-5</v>
      </c>
      <c r="H67" s="8">
        <v>2.1570507E-4</v>
      </c>
      <c r="I67" s="8">
        <v>2.1325146E-4</v>
      </c>
      <c r="J67" s="8">
        <v>2.2920927E-4</v>
      </c>
      <c r="K67" s="8">
        <v>2.2724627000000002E-4</v>
      </c>
      <c r="L67" s="8">
        <v>2.2688605999999999E-4</v>
      </c>
      <c r="M67" s="8">
        <v>1.9192565400000001E-4</v>
      </c>
      <c r="N67" s="8">
        <v>2.1316033000000001E-4</v>
      </c>
      <c r="O67" s="8">
        <v>2.0542296400000002E-4</v>
      </c>
      <c r="P67" s="8">
        <v>1.77137653E-4</v>
      </c>
      <c r="Q67" s="8">
        <v>1.8519231600000002E-4</v>
      </c>
      <c r="R67" s="8">
        <v>1.7136083E-4</v>
      </c>
      <c r="S67" s="8">
        <v>1.81221655E-4</v>
      </c>
      <c r="T67" s="8">
        <v>1.7994089700000001E-4</v>
      </c>
      <c r="U67" s="8">
        <v>1.8434820700000002E-4</v>
      </c>
      <c r="V67" s="8">
        <v>1.6178171700000001E-4</v>
      </c>
      <c r="W67" s="8">
        <v>1.7552127400000001E-4</v>
      </c>
      <c r="X67" s="8">
        <v>1.7975795000000001E-4</v>
      </c>
      <c r="Y67" s="8">
        <v>1.6250206E-4</v>
      </c>
      <c r="Z67" s="8">
        <v>2.0288755000000001E-4</v>
      </c>
      <c r="AA67" s="8">
        <v>1.9087446499999999E-4</v>
      </c>
      <c r="AB67" s="8">
        <v>2.1210898000000001E-4</v>
      </c>
      <c r="AC67" s="8">
        <v>2.1254047000000001E-4</v>
      </c>
      <c r="AD67"/>
      <c r="AE67"/>
      <c r="AF67"/>
    </row>
    <row r="68" spans="1:32" s="19" customFormat="1">
      <c r="A68" s="16" t="s">
        <v>166</v>
      </c>
      <c r="B68" s="16" t="s">
        <v>118</v>
      </c>
      <c r="C68" s="16" t="s">
        <v>152</v>
      </c>
      <c r="D68" s="16" t="s">
        <v>9</v>
      </c>
      <c r="E68" s="8">
        <v>681.38129578128928</v>
      </c>
      <c r="F68" s="8">
        <v>766.78349906328378</v>
      </c>
      <c r="G68" s="8">
        <v>637.46232781258902</v>
      </c>
      <c r="H68" s="8">
        <v>615.68294985320802</v>
      </c>
      <c r="I68" s="8">
        <v>610.11545119542893</v>
      </c>
      <c r="J68" s="8">
        <v>726.95798591340804</v>
      </c>
      <c r="K68" s="8">
        <v>630.239061629964</v>
      </c>
      <c r="L68" s="8">
        <v>624.00614705752696</v>
      </c>
      <c r="M68" s="8">
        <v>648.56674677694798</v>
      </c>
      <c r="N68" s="8">
        <v>439.32402846183402</v>
      </c>
      <c r="O68" s="8">
        <v>452.57670688008301</v>
      </c>
      <c r="P68" s="8">
        <v>372.60620345458</v>
      </c>
      <c r="Q68" s="8">
        <v>645.08924472295007</v>
      </c>
      <c r="R68" s="8">
        <v>622.06610387959995</v>
      </c>
      <c r="S68" s="8">
        <v>623.01385200608001</v>
      </c>
      <c r="T68" s="8">
        <v>559.50733428062006</v>
      </c>
      <c r="U68" s="8">
        <v>843.16323579815003</v>
      </c>
      <c r="V68" s="8">
        <v>792.53302562482008</v>
      </c>
      <c r="W68" s="8">
        <v>866.71779126024001</v>
      </c>
      <c r="X68" s="8">
        <v>910.60114775123998</v>
      </c>
      <c r="Y68" s="8">
        <v>785.39752928792996</v>
      </c>
      <c r="Z68" s="8">
        <v>833.20436921884004</v>
      </c>
      <c r="AA68" s="8">
        <v>772.94056590573007</v>
      </c>
      <c r="AB68" s="8">
        <v>859.95241594140998</v>
      </c>
      <c r="AC68" s="8">
        <v>774.54019534336999</v>
      </c>
      <c r="AD68"/>
      <c r="AE68"/>
      <c r="AF68"/>
    </row>
    <row r="69" spans="1:32" s="19" customFormat="1">
      <c r="A69" s="16" t="s">
        <v>166</v>
      </c>
      <c r="B69" s="16" t="s">
        <v>119</v>
      </c>
      <c r="C69" s="16" t="s">
        <v>153</v>
      </c>
      <c r="D69" s="16" t="s">
        <v>9</v>
      </c>
      <c r="E69" s="8">
        <v>4.5226534000000003E-6</v>
      </c>
      <c r="F69" s="8">
        <v>5.7632646000000007E-6</v>
      </c>
      <c r="G69" s="8">
        <v>6.5548342999999998E-6</v>
      </c>
      <c r="H69" s="8">
        <v>1.7615795999999997E-5</v>
      </c>
      <c r="I69" s="8">
        <v>1.7105588000000002E-5</v>
      </c>
      <c r="J69" s="8">
        <v>1.74344315E-5</v>
      </c>
      <c r="K69" s="8">
        <v>1.6290316300000001E-5</v>
      </c>
      <c r="L69" s="8">
        <v>1.7280182999999998E-5</v>
      </c>
      <c r="M69" s="8">
        <v>1.5461414599999999E-5</v>
      </c>
      <c r="N69" s="8">
        <v>3.8487956000000001E-5</v>
      </c>
      <c r="O69" s="8">
        <v>3.6829092000000001E-5</v>
      </c>
      <c r="P69" s="8">
        <v>3.0743132000000001E-5</v>
      </c>
      <c r="Q69" s="8">
        <v>4.1838081999999999E-5</v>
      </c>
      <c r="R69" s="8">
        <v>4.2869446000000006E-5</v>
      </c>
      <c r="S69" s="8">
        <v>4.8403960000000003E-5</v>
      </c>
      <c r="T69" s="8">
        <v>4.2853708000000001E-5</v>
      </c>
      <c r="U69" s="8">
        <v>4.9628654000000002E-5</v>
      </c>
      <c r="V69" s="8">
        <v>4.5466230000000004E-5</v>
      </c>
      <c r="W69" s="8">
        <v>6.9873698000000003E-5</v>
      </c>
      <c r="X69" s="8">
        <v>6.792607699999999E-5</v>
      </c>
      <c r="Y69" s="8">
        <v>5.8471965999999999E-5</v>
      </c>
      <c r="Z69" s="8">
        <v>7.7947628000000002E-5</v>
      </c>
      <c r="AA69" s="8">
        <v>7.6497926000000009E-5</v>
      </c>
      <c r="AB69" s="8">
        <v>8.1918385000000004E-5</v>
      </c>
      <c r="AC69" s="8">
        <v>7.2567776000000001E-5</v>
      </c>
      <c r="AD69"/>
      <c r="AE69"/>
      <c r="AF69"/>
    </row>
    <row r="70" spans="1:32" s="19" customFormat="1">
      <c r="A70" s="16" t="s">
        <v>166</v>
      </c>
      <c r="B70" s="16" t="s">
        <v>120</v>
      </c>
      <c r="C70" s="16" t="s">
        <v>154</v>
      </c>
      <c r="D70" s="16" t="s">
        <v>9</v>
      </c>
      <c r="E70" s="8">
        <v>5174.6453540042257</v>
      </c>
      <c r="F70" s="8">
        <v>5578.1795057602676</v>
      </c>
      <c r="G70" s="8">
        <v>5221.561049060826</v>
      </c>
      <c r="H70" s="8">
        <v>5187.1893749999999</v>
      </c>
      <c r="I70" s="8">
        <v>5210.9729699999998</v>
      </c>
      <c r="J70" s="8">
        <v>5570.0347700000002</v>
      </c>
      <c r="K70" s="8">
        <v>4951.64113</v>
      </c>
      <c r="L70" s="8">
        <v>4870.9290300000002</v>
      </c>
      <c r="M70" s="8">
        <v>4566.6937399999997</v>
      </c>
      <c r="N70" s="8">
        <v>5688.53251</v>
      </c>
      <c r="O70" s="8">
        <v>5064.5789699999996</v>
      </c>
      <c r="P70" s="8">
        <v>4591.9678199999998</v>
      </c>
      <c r="Q70" s="8">
        <v>4828.8840700000001</v>
      </c>
      <c r="R70" s="8">
        <v>3962.5898599999996</v>
      </c>
      <c r="S70" s="8">
        <v>4259.2716099999998</v>
      </c>
      <c r="T70" s="8">
        <v>3781.0815399999997</v>
      </c>
      <c r="U70" s="8">
        <v>3956.7380400000002</v>
      </c>
      <c r="V70" s="8">
        <v>3082.2961699999996</v>
      </c>
      <c r="W70" s="8">
        <v>3663.9901</v>
      </c>
      <c r="X70" s="8">
        <v>3620.8351899999998</v>
      </c>
      <c r="Y70" s="8">
        <v>3181.92</v>
      </c>
      <c r="Z70" s="8">
        <v>3290.8139099999999</v>
      </c>
      <c r="AA70" s="8">
        <v>3242.1635900000001</v>
      </c>
      <c r="AB70" s="8">
        <v>3467.8099199999997</v>
      </c>
      <c r="AC70" s="8">
        <v>3153.9157300000002</v>
      </c>
      <c r="AD70"/>
      <c r="AE70"/>
      <c r="AF70"/>
    </row>
    <row r="71" spans="1:32" s="19" customFormat="1">
      <c r="A71" s="16" t="s">
        <v>166</v>
      </c>
      <c r="B71" s="16" t="s">
        <v>121</v>
      </c>
      <c r="C71" s="16" t="s">
        <v>155</v>
      </c>
      <c r="D71" s="16" t="s">
        <v>9</v>
      </c>
      <c r="E71" s="8">
        <v>224.75862630341561</v>
      </c>
      <c r="F71" s="8">
        <v>255.57806840622649</v>
      </c>
      <c r="G71" s="8">
        <v>250.15521253939562</v>
      </c>
      <c r="H71" s="8">
        <v>232.25156034016399</v>
      </c>
      <c r="I71" s="8">
        <v>225.04609815064998</v>
      </c>
      <c r="J71" s="8">
        <v>8.6490120000000002E-5</v>
      </c>
      <c r="K71" s="8">
        <v>7.7589934999999996E-5</v>
      </c>
      <c r="L71" s="8">
        <v>8.2024610000000001E-5</v>
      </c>
      <c r="M71" s="8">
        <v>7.2817040000000007E-5</v>
      </c>
      <c r="N71" s="8">
        <v>1.3367475399999999E-4</v>
      </c>
      <c r="O71" s="8">
        <v>1.2160854299999999E-4</v>
      </c>
      <c r="P71" s="8">
        <v>1.1077476999999999E-4</v>
      </c>
      <c r="Q71" s="8">
        <v>2.60407526E-4</v>
      </c>
      <c r="R71" s="8">
        <v>2.8894528E-4</v>
      </c>
      <c r="S71" s="8">
        <v>3.2234031999999998E-4</v>
      </c>
      <c r="T71" s="8">
        <v>2.7649070000000003E-4</v>
      </c>
      <c r="U71" s="8">
        <v>2.9541552999999999E-4</v>
      </c>
      <c r="V71" s="8">
        <v>2.6450365999999999E-4</v>
      </c>
      <c r="W71" s="8">
        <v>4.16793024E-4</v>
      </c>
      <c r="X71" s="8">
        <v>3.9829689000000004E-4</v>
      </c>
      <c r="Y71" s="8">
        <v>3.6534046500000001E-4</v>
      </c>
      <c r="Z71" s="8">
        <v>3.8113961999999997E-4</v>
      </c>
      <c r="AA71" s="8">
        <v>3.6075467500000004E-4</v>
      </c>
      <c r="AB71" s="8">
        <v>4.0656117000000002E-4</v>
      </c>
      <c r="AC71" s="8">
        <v>3.5541864600000005E-4</v>
      </c>
      <c r="AD71"/>
      <c r="AE71"/>
      <c r="AF71"/>
    </row>
    <row r="72" spans="1:32" s="19" customFormat="1">
      <c r="A72" s="16" t="s">
        <v>166</v>
      </c>
      <c r="B72" s="16" t="s">
        <v>122</v>
      </c>
      <c r="C72" s="16" t="s">
        <v>156</v>
      </c>
      <c r="D72" s="16" t="s">
        <v>9</v>
      </c>
      <c r="E72" s="8">
        <v>1234.4139700000001</v>
      </c>
      <c r="F72" s="8">
        <v>1360.63751</v>
      </c>
      <c r="G72" s="8">
        <v>1278.62212</v>
      </c>
      <c r="H72" s="8">
        <v>1227.1990499999999</v>
      </c>
      <c r="I72" s="8">
        <v>1249.50641</v>
      </c>
      <c r="J72" s="8">
        <v>1264.5682299999999</v>
      </c>
      <c r="K72" s="8">
        <v>1141.8121799999999</v>
      </c>
      <c r="L72" s="8">
        <v>1197.3993300000002</v>
      </c>
      <c r="M72" s="8">
        <v>1177.4524299999998</v>
      </c>
      <c r="N72" s="8">
        <v>1282.9630999999999</v>
      </c>
      <c r="O72" s="8">
        <v>1312.8425699999998</v>
      </c>
      <c r="P72" s="8">
        <v>1198.9084399999999</v>
      </c>
      <c r="Q72" s="8">
        <v>1204.2111199999999</v>
      </c>
      <c r="R72" s="8">
        <v>1237.3016700000001</v>
      </c>
      <c r="S72" s="8">
        <v>1255.6986499999998</v>
      </c>
      <c r="T72" s="8">
        <v>1117.0266499999998</v>
      </c>
      <c r="U72" s="8">
        <v>1168.6020699999999</v>
      </c>
      <c r="V72" s="8">
        <v>1106.7719</v>
      </c>
      <c r="W72" s="8">
        <v>1202.5794000000001</v>
      </c>
      <c r="X72" s="8">
        <v>576.79395</v>
      </c>
      <c r="Y72" s="8">
        <v>467.37889999999999</v>
      </c>
      <c r="Z72" s="8">
        <v>466.24400000000003</v>
      </c>
      <c r="AA72" s="8">
        <v>477.66604999999998</v>
      </c>
      <c r="AB72" s="8">
        <v>518.11090000000002</v>
      </c>
      <c r="AC72" s="8">
        <v>473.93774000000002</v>
      </c>
      <c r="AD72"/>
      <c r="AE72"/>
      <c r="AF72"/>
    </row>
    <row r="73" spans="1:32" s="19" customFormat="1">
      <c r="A73" s="16" t="s">
        <v>166</v>
      </c>
      <c r="B73" s="16" t="s">
        <v>123</v>
      </c>
      <c r="C73" s="16" t="s">
        <v>157</v>
      </c>
      <c r="D73" s="16" t="s">
        <v>9</v>
      </c>
      <c r="E73" s="8">
        <v>7.4622710000000004E-6</v>
      </c>
      <c r="F73" s="8">
        <v>1.08502913E-5</v>
      </c>
      <c r="G73" s="8">
        <v>643.87385642782795</v>
      </c>
      <c r="H73" s="8">
        <v>4221.3788000000004</v>
      </c>
      <c r="I73" s="8">
        <v>4255.7169999999996</v>
      </c>
      <c r="J73" s="8">
        <v>4331.1198999999997</v>
      </c>
      <c r="K73" s="8">
        <v>4137.4050999999999</v>
      </c>
      <c r="L73" s="8">
        <v>4040.9916000000003</v>
      </c>
      <c r="M73" s="8">
        <v>3876.3774000000003</v>
      </c>
      <c r="N73" s="8">
        <v>4150.299</v>
      </c>
      <c r="O73" s="8">
        <v>4113.3494000000001</v>
      </c>
      <c r="P73" s="8">
        <v>4285.8410999999996</v>
      </c>
      <c r="Q73" s="8">
        <v>4138.3810000000003</v>
      </c>
      <c r="R73" s="8">
        <v>4203.0510000000004</v>
      </c>
      <c r="S73" s="8">
        <v>4275.3555999999999</v>
      </c>
      <c r="T73" s="8">
        <v>4041.8292000000001</v>
      </c>
      <c r="U73" s="8">
        <v>3932.6268</v>
      </c>
      <c r="V73" s="8">
        <v>3659.1598999999997</v>
      </c>
      <c r="W73" s="8">
        <v>3889.25</v>
      </c>
      <c r="X73" s="8">
        <v>3865.0924999999997</v>
      </c>
      <c r="Y73" s="8">
        <v>6609.5679</v>
      </c>
      <c r="Z73" s="8">
        <v>6381.8762000000006</v>
      </c>
      <c r="AA73" s="8">
        <v>6340.2260999999999</v>
      </c>
      <c r="AB73" s="8">
        <v>6408.0388999999996</v>
      </c>
      <c r="AC73" s="8">
        <v>6178.262999999999</v>
      </c>
      <c r="AD73"/>
      <c r="AE73"/>
      <c r="AF73"/>
    </row>
    <row r="74" spans="1:32" s="19" customFormat="1">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c r="A75" s="16" t="s">
        <v>166</v>
      </c>
      <c r="B75" s="16" t="s">
        <v>125</v>
      </c>
      <c r="C75" s="16" t="s">
        <v>159</v>
      </c>
      <c r="D75" s="16" t="s">
        <v>9</v>
      </c>
      <c r="E75" s="8">
        <v>307.73600685017306</v>
      </c>
      <c r="F75" s="8">
        <v>336.27129904428102</v>
      </c>
      <c r="G75" s="8">
        <v>351.94358660979304</v>
      </c>
      <c r="H75" s="8">
        <v>332.69966482608999</v>
      </c>
      <c r="I75" s="8">
        <v>170.54940257463997</v>
      </c>
      <c r="J75" s="8">
        <v>158.81028912767999</v>
      </c>
      <c r="K75" s="8">
        <v>134.45980722186002</v>
      </c>
      <c r="L75" s="8">
        <v>136.11989383508001</v>
      </c>
      <c r="M75" s="8">
        <v>137.68831753916001</v>
      </c>
      <c r="N75" s="8">
        <v>3.0240810000000003E-4</v>
      </c>
      <c r="O75" s="8">
        <v>2.7728955999999999E-4</v>
      </c>
      <c r="P75" s="8">
        <v>2.6335362500000002E-4</v>
      </c>
      <c r="Q75" s="8">
        <v>2.9987291600000001E-3</v>
      </c>
      <c r="R75" s="8">
        <v>511.77429560899998</v>
      </c>
      <c r="S75" s="8">
        <v>571.60618286416002</v>
      </c>
      <c r="T75" s="8">
        <v>487.05215162330001</v>
      </c>
      <c r="U75" s="8">
        <v>505.12004631679997</v>
      </c>
      <c r="V75" s="8">
        <v>460.24187456555001</v>
      </c>
      <c r="W75" s="8">
        <v>527.95853004840001</v>
      </c>
      <c r="X75" s="8">
        <v>501.2053262567</v>
      </c>
      <c r="Y75" s="8">
        <v>477.67447068080003</v>
      </c>
      <c r="Z75" s="8">
        <v>489.7436289799</v>
      </c>
      <c r="AA75" s="8">
        <v>478.37154918369998</v>
      </c>
      <c r="AB75" s="8">
        <v>525.84188829269999</v>
      </c>
      <c r="AC75" s="8">
        <v>459.32714313100001</v>
      </c>
      <c r="AD75"/>
      <c r="AE75"/>
      <c r="AF75"/>
    </row>
    <row r="76" spans="1:32" s="19" customFormat="1">
      <c r="A76" s="16" t="s">
        <v>166</v>
      </c>
      <c r="B76" s="16" t="s">
        <v>126</v>
      </c>
      <c r="C76" s="16" t="s">
        <v>160</v>
      </c>
      <c r="D76" s="16" t="s">
        <v>9</v>
      </c>
      <c r="E76" s="8">
        <v>6.0841791999999992E-6</v>
      </c>
      <c r="F76" s="8">
        <v>7.6875002000000004E-6</v>
      </c>
      <c r="G76" s="8">
        <v>1.26113491E-5</v>
      </c>
      <c r="H76" s="8">
        <v>6.1587544999999996E-5</v>
      </c>
      <c r="I76" s="8">
        <v>6.0186953000000003E-5</v>
      </c>
      <c r="J76" s="8">
        <v>6.4762397999999996E-5</v>
      </c>
      <c r="K76" s="8">
        <v>6.0208683999999995E-5</v>
      </c>
      <c r="L76" s="8">
        <v>6.0418653999999999E-5</v>
      </c>
      <c r="M76" s="8">
        <v>5.2738826000000002E-5</v>
      </c>
      <c r="N76" s="8">
        <v>8.0834740999999999E-5</v>
      </c>
      <c r="O76" s="8">
        <v>7.8689915000000008E-5</v>
      </c>
      <c r="P76" s="8">
        <v>7.7998663999999997E-5</v>
      </c>
      <c r="Q76" s="8">
        <v>8.9101318999999999E-5</v>
      </c>
      <c r="R76" s="8">
        <v>1.20310192E-4</v>
      </c>
      <c r="S76" s="8">
        <v>1.8606391599999998E-4</v>
      </c>
      <c r="T76" s="8">
        <v>1.6616048400000001E-4</v>
      </c>
      <c r="U76" s="8">
        <v>1.6965861E-4</v>
      </c>
      <c r="V76" s="8">
        <v>1.4828839499999999E-4</v>
      </c>
      <c r="W76" s="8">
        <v>1.8311161999999998E-4</v>
      </c>
      <c r="X76" s="8">
        <v>1.7633425199999999E-4</v>
      </c>
      <c r="Y76" s="8">
        <v>1.6949530199999999E-4</v>
      </c>
      <c r="Z76" s="8">
        <v>1.72085729E-4</v>
      </c>
      <c r="AA76" s="8">
        <v>1.66658088E-4</v>
      </c>
      <c r="AB76" s="8">
        <v>1.8603829999999999E-4</v>
      </c>
      <c r="AC76" s="8">
        <v>1.6823439400000001E-4</v>
      </c>
      <c r="AD76"/>
      <c r="AE76"/>
      <c r="AF76"/>
    </row>
    <row r="77" spans="1:32" s="19" customFormat="1">
      <c r="A77" s="16" t="s">
        <v>167</v>
      </c>
      <c r="B77" s="16" t="s">
        <v>127</v>
      </c>
      <c r="C77" s="16" t="s">
        <v>161</v>
      </c>
      <c r="D77" s="16" t="s">
        <v>9</v>
      </c>
      <c r="E77" s="8">
        <v>534.286762274475</v>
      </c>
      <c r="F77" s="8">
        <v>550.07053975882991</v>
      </c>
      <c r="G77" s="8">
        <v>512.68844500610192</v>
      </c>
      <c r="H77" s="8">
        <v>446.69615973920497</v>
      </c>
      <c r="I77" s="8">
        <v>423.65904294934802</v>
      </c>
      <c r="J77" s="8">
        <v>480.37911656842897</v>
      </c>
      <c r="K77" s="8">
        <v>439.74725087715598</v>
      </c>
      <c r="L77" s="8">
        <v>444.46369471770998</v>
      </c>
      <c r="M77" s="8">
        <v>474.613796318597</v>
      </c>
      <c r="N77" s="8">
        <v>439.13982887629999</v>
      </c>
      <c r="O77" s="8">
        <v>553.03192592489995</v>
      </c>
      <c r="P77" s="8">
        <v>507.01160009163499</v>
      </c>
      <c r="Q77" s="8">
        <v>480.05456796877002</v>
      </c>
      <c r="R77" s="8">
        <v>627.53383687956</v>
      </c>
      <c r="S77" s="8">
        <v>685.79731499693014</v>
      </c>
      <c r="T77" s="8">
        <v>650.11352736147001</v>
      </c>
      <c r="U77" s="8">
        <v>677.26664029885001</v>
      </c>
      <c r="V77" s="8">
        <v>723.83612767910995</v>
      </c>
      <c r="W77" s="8">
        <v>672.98772971642995</v>
      </c>
      <c r="X77" s="8">
        <v>733.32560408863003</v>
      </c>
      <c r="Y77" s="8">
        <v>677.78970893264989</v>
      </c>
      <c r="Z77" s="8">
        <v>685.66855045755005</v>
      </c>
      <c r="AA77" s="8">
        <v>615.45631349833991</v>
      </c>
      <c r="AB77" s="8">
        <v>699.42703429235996</v>
      </c>
      <c r="AC77" s="8">
        <v>294.15184633722998</v>
      </c>
      <c r="AD77"/>
      <c r="AE77"/>
      <c r="AF77"/>
    </row>
    <row r="78" spans="1:32" s="19" customFormat="1">
      <c r="A78" s="16" t="s">
        <v>167</v>
      </c>
      <c r="B78" s="16" t="s">
        <v>128</v>
      </c>
      <c r="C78" s="16" t="s">
        <v>162</v>
      </c>
      <c r="D78" s="16" t="s">
        <v>9</v>
      </c>
      <c r="E78" s="8">
        <v>856.1372847568864</v>
      </c>
      <c r="F78" s="8">
        <v>850.65031153830012</v>
      </c>
      <c r="G78" s="8">
        <v>765.09986676257597</v>
      </c>
      <c r="H78" s="8">
        <v>700.49508460067295</v>
      </c>
      <c r="I78" s="8">
        <v>694.9720184755779</v>
      </c>
      <c r="J78" s="8">
        <v>1021.2539834291499</v>
      </c>
      <c r="K78" s="8">
        <v>1438.775328550613</v>
      </c>
      <c r="L78" s="8">
        <v>1822.559163150517</v>
      </c>
      <c r="M78" s="8">
        <v>2201.7110195651553</v>
      </c>
      <c r="N78" s="8">
        <v>2576.6698820722804</v>
      </c>
      <c r="O78" s="8">
        <v>2574.38760974975</v>
      </c>
      <c r="P78" s="8">
        <v>2386.7273992608802</v>
      </c>
      <c r="Q78" s="8">
        <v>2352.9202990987901</v>
      </c>
      <c r="R78" s="8">
        <v>2171.4893206335501</v>
      </c>
      <c r="S78" s="8">
        <v>2352.2789480758797</v>
      </c>
      <c r="T78" s="8">
        <v>2321.2856972897198</v>
      </c>
      <c r="U78" s="8">
        <v>2255.57724532776</v>
      </c>
      <c r="V78" s="8">
        <v>2330.17049233753</v>
      </c>
      <c r="W78" s="8">
        <v>2421.7022556875199</v>
      </c>
      <c r="X78" s="8">
        <v>2513.8718781694602</v>
      </c>
      <c r="Y78" s="8">
        <v>2372.9036654439997</v>
      </c>
      <c r="Z78" s="8">
        <v>2404.0397678476802</v>
      </c>
      <c r="AA78" s="8">
        <v>2143.4257634976802</v>
      </c>
      <c r="AB78" s="8">
        <v>2376.79271439582</v>
      </c>
      <c r="AC78" s="8">
        <v>2029.4435666632601</v>
      </c>
      <c r="AD78"/>
      <c r="AE78"/>
      <c r="AF78"/>
    </row>
    <row r="79" spans="1:32" s="19" customFormat="1">
      <c r="A79" s="16" t="s">
        <v>167</v>
      </c>
      <c r="B79" s="16" t="s">
        <v>129</v>
      </c>
      <c r="C79" s="16" t="s">
        <v>163</v>
      </c>
      <c r="D79" s="16" t="s">
        <v>9</v>
      </c>
      <c r="E79" s="8">
        <v>1827.8974565934132</v>
      </c>
      <c r="F79" s="8">
        <v>3208.9741727348601</v>
      </c>
      <c r="G79" s="8">
        <v>3429.2675376409998</v>
      </c>
      <c r="H79" s="8">
        <v>5525.0141000000003</v>
      </c>
      <c r="I79" s="8">
        <v>5539.3576199999989</v>
      </c>
      <c r="J79" s="8">
        <v>6148.7975999999999</v>
      </c>
      <c r="K79" s="8">
        <v>5900.3657599999997</v>
      </c>
      <c r="L79" s="8">
        <v>5724.5216600000003</v>
      </c>
      <c r="M79" s="8">
        <v>5960.1932699999998</v>
      </c>
      <c r="N79" s="8">
        <v>5911.3907600000002</v>
      </c>
      <c r="O79" s="8">
        <v>6536.0368699999999</v>
      </c>
      <c r="P79" s="8">
        <v>6334.3035</v>
      </c>
      <c r="Q79" s="8">
        <v>6689.35887</v>
      </c>
      <c r="R79" s="8">
        <v>5987.6917199999998</v>
      </c>
      <c r="S79" s="8">
        <v>6155.87655</v>
      </c>
      <c r="T79" s="8">
        <v>5961.5968199999998</v>
      </c>
      <c r="U79" s="8">
        <v>5915.8766999999998</v>
      </c>
      <c r="V79" s="8">
        <v>6073.9725300000009</v>
      </c>
      <c r="W79" s="8">
        <v>5761.0226999999995</v>
      </c>
      <c r="X79" s="8">
        <v>6375.8392000000003</v>
      </c>
      <c r="Y79" s="8">
        <v>6107.1046999999999</v>
      </c>
      <c r="Z79" s="8">
        <v>6356.3152</v>
      </c>
      <c r="AA79" s="8">
        <v>5648.1779999999999</v>
      </c>
      <c r="AB79" s="8">
        <v>5895.5886</v>
      </c>
      <c r="AC79" s="8">
        <v>5778.0342000000001</v>
      </c>
      <c r="AD79"/>
      <c r="AE79"/>
      <c r="AF79"/>
    </row>
    <row r="80" spans="1:32" s="19" customFormat="1">
      <c r="AD80"/>
      <c r="AE80"/>
      <c r="AF80"/>
    </row>
    <row r="81" spans="1:32" s="19" customFormat="1">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c r="A82" s="16" t="s">
        <v>164</v>
      </c>
      <c r="B82" s="16" t="s">
        <v>175</v>
      </c>
      <c r="C82" s="16" t="s">
        <v>169</v>
      </c>
      <c r="D82" s="16" t="s">
        <v>168</v>
      </c>
      <c r="E82" s="8">
        <v>1.1749352E-6</v>
      </c>
      <c r="F82" s="8">
        <v>1.3674916000000001E-6</v>
      </c>
      <c r="G82" s="8">
        <v>1.4495897999999999E-6</v>
      </c>
      <c r="H82" s="8">
        <v>2.8401799999999998E-6</v>
      </c>
      <c r="I82" s="8">
        <v>2.7789154000000002E-6</v>
      </c>
      <c r="J82" s="8">
        <v>2.456275E-6</v>
      </c>
      <c r="K82" s="8">
        <v>2.9396704000000002E-6</v>
      </c>
      <c r="L82" s="8">
        <v>3.7311154000000001E-6</v>
      </c>
      <c r="M82" s="8">
        <v>3.6115614E-6</v>
      </c>
      <c r="N82" s="8">
        <v>3.5791684000000001E-6</v>
      </c>
      <c r="O82" s="8">
        <v>3.6457482E-6</v>
      </c>
      <c r="P82" s="8">
        <v>4.2215333000000002E-6</v>
      </c>
      <c r="Q82" s="8">
        <v>3.537654E-6</v>
      </c>
      <c r="R82" s="8">
        <v>4.3512105000000003E-6</v>
      </c>
      <c r="S82" s="8">
        <v>3.9751310000000001E-6</v>
      </c>
      <c r="T82" s="8">
        <v>5.1148840000000003E-6</v>
      </c>
      <c r="U82" s="8">
        <v>6.5769529999999996E-6</v>
      </c>
      <c r="V82" s="8">
        <v>6.7344399999999997E-6</v>
      </c>
      <c r="W82" s="8">
        <v>6.7147609999999996E-6</v>
      </c>
      <c r="X82" s="8">
        <v>7.9709239999999992E-6</v>
      </c>
      <c r="Y82" s="8">
        <v>1.0126356E-5</v>
      </c>
      <c r="Z82" s="8">
        <v>8.405053E-6</v>
      </c>
      <c r="AA82" s="8">
        <v>1.06960315E-5</v>
      </c>
      <c r="AB82" s="8">
        <v>9.6928424999999993E-6</v>
      </c>
      <c r="AC82" s="8">
        <v>1.0024021E-5</v>
      </c>
      <c r="AD82"/>
      <c r="AE82"/>
      <c r="AF82"/>
    </row>
    <row r="83" spans="1:32" s="62" customFormat="1">
      <c r="A83" s="16" t="s">
        <v>164</v>
      </c>
      <c r="B83" s="16" t="s">
        <v>176</v>
      </c>
      <c r="C83" s="16" t="s">
        <v>170</v>
      </c>
      <c r="D83" s="16" t="s">
        <v>168</v>
      </c>
      <c r="E83" s="8">
        <v>9.6964254000000007E-6</v>
      </c>
      <c r="F83" s="8">
        <v>9.2350343999999999E-6</v>
      </c>
      <c r="G83" s="8">
        <v>1.0044735499999999E-5</v>
      </c>
      <c r="H83" s="8">
        <v>1.47927528E-5</v>
      </c>
      <c r="I83" s="8">
        <v>1.4442585800000001E-5</v>
      </c>
      <c r="J83" s="8">
        <v>1.4197380600000001E-5</v>
      </c>
      <c r="K83" s="8">
        <v>1.4188768400000001E-5</v>
      </c>
      <c r="L83" s="8">
        <v>1.47381123E-5</v>
      </c>
      <c r="M83" s="8">
        <v>1.3473934199999999E-5</v>
      </c>
      <c r="N83" s="8">
        <v>1.4589146800000001E-5</v>
      </c>
      <c r="O83" s="8">
        <v>1.3170146499999998E-5</v>
      </c>
      <c r="P83" s="8">
        <v>1.4485064399999999E-5</v>
      </c>
      <c r="Q83" s="8">
        <v>1.3382176799999999E-5</v>
      </c>
      <c r="R83" s="8">
        <v>1.5813448600000001E-5</v>
      </c>
      <c r="S83" s="8">
        <v>1.7418960000000001E-5</v>
      </c>
      <c r="T83" s="8">
        <v>1.9540992599999999E-5</v>
      </c>
      <c r="U83" s="8">
        <v>2.0414133999999998E-5</v>
      </c>
      <c r="V83" s="8">
        <v>1.9345456300000001E-5</v>
      </c>
      <c r="W83" s="8">
        <v>2.19886105E-5</v>
      </c>
      <c r="X83" s="8">
        <v>2.1480606000000002E-5</v>
      </c>
      <c r="Y83" s="8">
        <v>3.5796115999999998E-5</v>
      </c>
      <c r="Z83" s="8">
        <v>3.2695693E-5</v>
      </c>
      <c r="AA83" s="8">
        <v>3.8319728999999998E-5</v>
      </c>
      <c r="AB83" s="8">
        <v>3.9031666000000001E-5</v>
      </c>
      <c r="AC83" s="8">
        <v>3.7703651999999998E-5</v>
      </c>
      <c r="AD83"/>
      <c r="AE83"/>
      <c r="AF83"/>
    </row>
    <row r="84" spans="1:32" s="62" customFormat="1">
      <c r="A84" s="16" t="s">
        <v>165</v>
      </c>
      <c r="B84" s="16" t="s">
        <v>177</v>
      </c>
      <c r="C84" s="16" t="s">
        <v>171</v>
      </c>
      <c r="D84" s="16" t="s">
        <v>168</v>
      </c>
      <c r="E84" s="8">
        <v>4.0353290000000003E-6</v>
      </c>
      <c r="F84" s="8">
        <v>4.3394247999999997E-6</v>
      </c>
      <c r="G84" s="8">
        <v>1515.117701776607</v>
      </c>
      <c r="H84" s="8">
        <v>5905.983004223418</v>
      </c>
      <c r="I84" s="8">
        <v>5843.7017036115494</v>
      </c>
      <c r="J84" s="8">
        <v>6392.9062040319068</v>
      </c>
      <c r="K84" s="8">
        <v>7737.4010051940886</v>
      </c>
      <c r="L84" s="8">
        <v>10067.061006432254</v>
      </c>
      <c r="M84" s="8">
        <v>13907.023006661193</v>
      </c>
      <c r="N84" s="8">
        <v>14308.048006816047</v>
      </c>
      <c r="O84" s="8">
        <v>13623.937507478086</v>
      </c>
      <c r="P84" s="8">
        <v>12942.218009215572</v>
      </c>
      <c r="Q84" s="8">
        <v>12886.003009484124</v>
      </c>
      <c r="R84" s="8">
        <v>13233.53101312073</v>
      </c>
      <c r="S84" s="8">
        <v>14190.388014094013</v>
      </c>
      <c r="T84" s="8">
        <v>13449.237012371832</v>
      </c>
      <c r="U84" s="8">
        <v>14227.383013693085</v>
      </c>
      <c r="V84" s="8">
        <v>14088.106013567362</v>
      </c>
      <c r="W84" s="8">
        <v>14486.278013538744</v>
      </c>
      <c r="X84" s="8">
        <v>14763.770013470043</v>
      </c>
      <c r="Y84" s="8">
        <v>14352.66601308556</v>
      </c>
      <c r="Z84" s="8">
        <v>14177.505013657063</v>
      </c>
      <c r="AA84" s="8">
        <v>13494.089012945609</v>
      </c>
      <c r="AB84" s="8">
        <v>14837.273013985317</v>
      </c>
      <c r="AC84" s="8">
        <v>13854.557012083176</v>
      </c>
      <c r="AD84"/>
      <c r="AE84"/>
      <c r="AF84"/>
    </row>
    <row r="85" spans="1:32" s="62" customFormat="1">
      <c r="A85" s="16" t="s">
        <v>167</v>
      </c>
      <c r="B85" s="16" t="s">
        <v>178</v>
      </c>
      <c r="C85" s="16" t="s">
        <v>174</v>
      </c>
      <c r="D85" s="16" t="s">
        <v>168</v>
      </c>
      <c r="E85" s="8">
        <v>6.5295113999999998E-6</v>
      </c>
      <c r="F85" s="8">
        <v>6.8757703000000006E-6</v>
      </c>
      <c r="G85" s="8">
        <v>6.7555834000000001E-6</v>
      </c>
      <c r="H85" s="8">
        <v>7.3626248999999997E-6</v>
      </c>
      <c r="I85" s="8">
        <v>7.2416223000000003E-6</v>
      </c>
      <c r="J85" s="8">
        <v>1.0130592100000001E-5</v>
      </c>
      <c r="K85" s="8">
        <v>1.01781113E-5</v>
      </c>
      <c r="L85" s="8">
        <v>1.11252922E-5</v>
      </c>
      <c r="M85" s="8">
        <v>9.9321290000000003E-6</v>
      </c>
      <c r="N85" s="8">
        <v>1.0828136300000001E-5</v>
      </c>
      <c r="O85" s="8">
        <v>1.036381E-5</v>
      </c>
      <c r="P85" s="8">
        <v>9.6562747000000012E-6</v>
      </c>
      <c r="Q85" s="8">
        <v>1.00642099E-5</v>
      </c>
      <c r="R85" s="8">
        <v>1.6796274700000001E-5</v>
      </c>
      <c r="S85" s="8">
        <v>1.8276471000000001E-5</v>
      </c>
      <c r="T85" s="8">
        <v>1.6226104000000001E-5</v>
      </c>
      <c r="U85" s="8">
        <v>1.6599806500000001E-5</v>
      </c>
      <c r="V85" s="8">
        <v>1.6554513499999999E-5</v>
      </c>
      <c r="W85" s="8">
        <v>1.7236684E-5</v>
      </c>
      <c r="X85" s="8">
        <v>1.6997543600000002E-5</v>
      </c>
      <c r="Y85" s="8">
        <v>1.6547373E-5</v>
      </c>
      <c r="Z85" s="8">
        <v>1.6768095100000001E-5</v>
      </c>
      <c r="AA85" s="8">
        <v>1.6842084600000002E-5</v>
      </c>
      <c r="AB85" s="8">
        <v>1.88821508E-5</v>
      </c>
      <c r="AC85" s="8">
        <v>1.6815431999999999E-5</v>
      </c>
      <c r="AD85"/>
      <c r="AE85"/>
      <c r="AF85"/>
    </row>
    <row r="86" spans="1:32" s="62" customFormat="1">
      <c r="A86" s="16" t="s">
        <v>165</v>
      </c>
      <c r="B86" s="16" t="s">
        <v>179</v>
      </c>
      <c r="C86" s="16" t="s">
        <v>172</v>
      </c>
      <c r="D86" s="16" t="s">
        <v>168</v>
      </c>
      <c r="E86" s="8">
        <v>3.4230652999999998E-6</v>
      </c>
      <c r="F86" s="8">
        <v>3.9130367000000002E-6</v>
      </c>
      <c r="G86" s="8">
        <v>2.5839162099999999E-5</v>
      </c>
      <c r="H86" s="8">
        <v>7.5496408600600001E-2</v>
      </c>
      <c r="I86" s="8">
        <v>7.3723587800499993E-2</v>
      </c>
      <c r="J86" s="8">
        <v>7.8515930567E-2</v>
      </c>
      <c r="K86" s="8">
        <v>6.9975733861500009E-2</v>
      </c>
      <c r="L86" s="8">
        <v>7.0772490804599991E-2</v>
      </c>
      <c r="M86" s="8">
        <v>160.83713495421139</v>
      </c>
      <c r="N86" s="8">
        <v>1288.5381052938476</v>
      </c>
      <c r="O86" s="8">
        <v>4156.1130064286262</v>
      </c>
      <c r="P86" s="8">
        <v>6588.9595072882166</v>
      </c>
      <c r="Q86" s="8">
        <v>10188.80500921093</v>
      </c>
      <c r="R86" s="8">
        <v>10608.585014012921</v>
      </c>
      <c r="S86" s="8">
        <v>10984.996014526661</v>
      </c>
      <c r="T86" s="8">
        <v>10156.634012885001</v>
      </c>
      <c r="U86" s="8">
        <v>10486.632013266686</v>
      </c>
      <c r="V86" s="8">
        <v>10187.513013115673</v>
      </c>
      <c r="W86" s="8">
        <v>10675.967013297508</v>
      </c>
      <c r="X86" s="8">
        <v>11352.924013911343</v>
      </c>
      <c r="Y86" s="8">
        <v>10802.758013215689</v>
      </c>
      <c r="Z86" s="8">
        <v>11523.023014864375</v>
      </c>
      <c r="AA86" s="8">
        <v>10740.208013632709</v>
      </c>
      <c r="AB86" s="8">
        <v>11517.320014086528</v>
      </c>
      <c r="AC86" s="8">
        <v>10468.073012315866</v>
      </c>
      <c r="AD86"/>
      <c r="AE86"/>
      <c r="AF86"/>
    </row>
    <row r="87" spans="1:32" s="62" customFormat="1">
      <c r="A87" s="16" t="s">
        <v>166</v>
      </c>
      <c r="B87" s="16" t="s">
        <v>180</v>
      </c>
      <c r="C87" s="16" t="s">
        <v>173</v>
      </c>
      <c r="D87" s="16" t="s">
        <v>168</v>
      </c>
      <c r="E87" s="8">
        <v>2.9960879999999997E-6</v>
      </c>
      <c r="F87" s="8">
        <v>3.4987270999999997E-6</v>
      </c>
      <c r="G87" s="8">
        <v>3.8008420999999999E-6</v>
      </c>
      <c r="H87" s="8">
        <v>9.1934571E-6</v>
      </c>
      <c r="I87" s="8">
        <v>7.9807221999999997E-6</v>
      </c>
      <c r="J87" s="8">
        <v>8.2884578000000006E-6</v>
      </c>
      <c r="K87" s="8">
        <v>8.3056473000000006E-6</v>
      </c>
      <c r="L87" s="8">
        <v>8.8228068000000006E-6</v>
      </c>
      <c r="M87" s="8">
        <v>8.1892078999999997E-6</v>
      </c>
      <c r="N87" s="8">
        <v>8.4407805000000006E-6</v>
      </c>
      <c r="O87" s="8">
        <v>8.6109871000000004E-6</v>
      </c>
      <c r="P87" s="8">
        <v>8.2881246999999997E-6</v>
      </c>
      <c r="Q87" s="8">
        <v>1.0839776E-5</v>
      </c>
      <c r="R87" s="8">
        <v>1.0948891699999999E-5</v>
      </c>
      <c r="S87" s="8">
        <v>1.2571355599999999E-5</v>
      </c>
      <c r="T87" s="8">
        <v>1.25799993E-5</v>
      </c>
      <c r="U87" s="8">
        <v>1.4827394E-5</v>
      </c>
      <c r="V87" s="8">
        <v>1.5631004000000001E-5</v>
      </c>
      <c r="W87" s="8">
        <v>1.6444359999999999E-5</v>
      </c>
      <c r="X87" s="8">
        <v>1.8161155600000001E-5</v>
      </c>
      <c r="Y87" s="8">
        <v>1.7769366999999999E-5</v>
      </c>
      <c r="Z87" s="8">
        <v>2.6362556E-5</v>
      </c>
      <c r="AA87" s="8">
        <v>2.4672095E-5</v>
      </c>
      <c r="AB87" s="8">
        <v>2.6358879999999998E-5</v>
      </c>
      <c r="AC87" s="8">
        <v>2.3726653999999998E-5</v>
      </c>
      <c r="AD87"/>
      <c r="AE87"/>
      <c r="AF87"/>
    </row>
    <row r="88" spans="1:32" hidden="1"/>
    <row r="89" spans="1:32" hidden="1"/>
    <row r="90" spans="1:32" hidden="1"/>
    <row r="91" spans="1:32" hidden="1"/>
    <row r="92" spans="1:32" hidden="1"/>
    <row r="93" spans="1:32" hidden="1"/>
    <row r="94" spans="1:32" hidden="1"/>
    <row r="95" spans="1:32" hidden="1"/>
    <row r="96" spans="1:32" hidden="1"/>
  </sheetData>
  <sheetProtection algorithmName="SHA-512" hashValue="W+ZV37tIWAa6nXRFeAgamozhU3sSKIWgztVVlUX4IqYQHxoOaITskdFB55+fmgfIT6ZJfFS8a8j45k7m6wZgLQ==" saltValue="/9yi+9gOEoj/J3vMKr3kR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EB4E-ED41-49A5-8DE7-2CE1CCAA4209}">
  <sheetPr codeName="Sheet106">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73" t="s">
        <v>226</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513.99700164794797</v>
      </c>
      <c r="L8" s="8">
        <v>852.04390164794791</v>
      </c>
      <c r="M8" s="8">
        <v>852.04390164794791</v>
      </c>
      <c r="N8" s="8">
        <v>852.04390164794791</v>
      </c>
      <c r="O8" s="8">
        <v>852.04390164794791</v>
      </c>
      <c r="P8" s="8">
        <v>852.04390164794791</v>
      </c>
      <c r="Q8" s="8">
        <v>852.04390164794791</v>
      </c>
      <c r="R8" s="8">
        <v>852.04390164794791</v>
      </c>
      <c r="S8" s="8">
        <v>852.04390164794791</v>
      </c>
      <c r="T8" s="8">
        <v>852.04394164794803</v>
      </c>
      <c r="U8" s="8">
        <v>1504.5392016479482</v>
      </c>
      <c r="V8" s="8">
        <v>1599.0838016479481</v>
      </c>
      <c r="W8" s="8">
        <v>1607.2712016479481</v>
      </c>
      <c r="X8" s="8">
        <v>1607.2712016479481</v>
      </c>
      <c r="Y8" s="8">
        <v>2759.3540016479478</v>
      </c>
      <c r="Z8" s="8">
        <v>2648.9540001220698</v>
      </c>
      <c r="AA8" s="8">
        <v>2778.22880012207</v>
      </c>
      <c r="AB8" s="8">
        <v>2778.22880012207</v>
      </c>
      <c r="AC8" s="8">
        <v>2645.6318000000001</v>
      </c>
    </row>
    <row r="9" spans="1:29">
      <c r="A9" s="16" t="s">
        <v>94</v>
      </c>
      <c r="B9" s="16" t="s">
        <v>98</v>
      </c>
      <c r="C9" s="16" t="s">
        <v>133</v>
      </c>
      <c r="D9" s="16" t="s">
        <v>10</v>
      </c>
      <c r="E9" s="8">
        <v>684.900001525878</v>
      </c>
      <c r="F9" s="8">
        <v>684.900001525878</v>
      </c>
      <c r="G9" s="8">
        <v>684.900001525878</v>
      </c>
      <c r="H9" s="8">
        <v>684.900001525878</v>
      </c>
      <c r="I9" s="8">
        <v>684.900001525878</v>
      </c>
      <c r="J9" s="8">
        <v>684.900001525878</v>
      </c>
      <c r="K9" s="8">
        <v>684.900001525878</v>
      </c>
      <c r="L9" s="8">
        <v>684.90020911307795</v>
      </c>
      <c r="M9" s="8">
        <v>684.90020916600804</v>
      </c>
      <c r="N9" s="8">
        <v>684.90020916703804</v>
      </c>
      <c r="O9" s="8">
        <v>684.90020917237803</v>
      </c>
      <c r="P9" s="8">
        <v>684.90020918628795</v>
      </c>
      <c r="Q9" s="8">
        <v>684.90020920545794</v>
      </c>
      <c r="R9" s="8">
        <v>684.90020921997802</v>
      </c>
      <c r="S9" s="8">
        <v>684.90020924071803</v>
      </c>
      <c r="T9" s="8">
        <v>684.900240323768</v>
      </c>
      <c r="U9" s="8">
        <v>684.90024036904799</v>
      </c>
      <c r="V9" s="8">
        <v>684.90024039224795</v>
      </c>
      <c r="W9" s="8">
        <v>642.40024040884805</v>
      </c>
      <c r="X9" s="8">
        <v>642.40024042717801</v>
      </c>
      <c r="Y9" s="8">
        <v>642.40024051123805</v>
      </c>
      <c r="Z9" s="8">
        <v>642.40024052193803</v>
      </c>
      <c r="AA9" s="8">
        <v>439.03693999999996</v>
      </c>
      <c r="AB9" s="8">
        <v>281.53693999999996</v>
      </c>
      <c r="AC9" s="8">
        <v>255.53693999999999</v>
      </c>
    </row>
    <row r="10" spans="1:29">
      <c r="A10" s="16" t="s">
        <v>94</v>
      </c>
      <c r="B10" s="16" t="s">
        <v>99</v>
      </c>
      <c r="C10" s="16" t="s">
        <v>134</v>
      </c>
      <c r="D10" s="16" t="s">
        <v>10</v>
      </c>
      <c r="E10" s="8">
        <v>14</v>
      </c>
      <c r="F10" s="8">
        <v>14</v>
      </c>
      <c r="G10" s="8">
        <v>14</v>
      </c>
      <c r="H10" s="8">
        <v>14</v>
      </c>
      <c r="I10" s="8">
        <v>14</v>
      </c>
      <c r="J10" s="8">
        <v>14</v>
      </c>
      <c r="K10" s="8">
        <v>14</v>
      </c>
      <c r="L10" s="8">
        <v>14</v>
      </c>
      <c r="M10" s="8">
        <v>14.000315910179999</v>
      </c>
      <c r="N10" s="8">
        <v>14.0003159112</v>
      </c>
      <c r="O10" s="8">
        <v>14.000315919629999</v>
      </c>
      <c r="P10" s="8">
        <v>14.000315945500001</v>
      </c>
      <c r="Q10" s="8">
        <v>14.000315958050001</v>
      </c>
      <c r="R10" s="8">
        <v>14.00031676335</v>
      </c>
      <c r="S10" s="8">
        <v>14.0003167923</v>
      </c>
      <c r="T10" s="8">
        <v>14.00031681257</v>
      </c>
      <c r="U10" s="8">
        <v>14.00031682395</v>
      </c>
      <c r="V10" s="8">
        <v>3.1685570000000002E-4</v>
      </c>
      <c r="W10" s="8">
        <v>61.554070000000003</v>
      </c>
      <c r="X10" s="8">
        <v>61.554070000000003</v>
      </c>
      <c r="Y10" s="8">
        <v>61.554070000000003</v>
      </c>
      <c r="Z10" s="8">
        <v>61.554070000000003</v>
      </c>
      <c r="AA10" s="8">
        <v>74.343440000000001</v>
      </c>
      <c r="AB10" s="8">
        <v>74.343440000000001</v>
      </c>
      <c r="AC10" s="8">
        <v>74.343440000000001</v>
      </c>
    </row>
    <row r="11" spans="1:29">
      <c r="A11" s="16" t="s">
        <v>94</v>
      </c>
      <c r="B11" s="16" t="s">
        <v>100</v>
      </c>
      <c r="C11" s="16" t="s">
        <v>135</v>
      </c>
      <c r="D11" s="16" t="s">
        <v>10</v>
      </c>
      <c r="E11" s="8">
        <v>401.5</v>
      </c>
      <c r="F11" s="8">
        <v>401.5</v>
      </c>
      <c r="G11" s="8">
        <v>401.5</v>
      </c>
      <c r="H11" s="8">
        <v>401.5</v>
      </c>
      <c r="I11" s="8">
        <v>401.5</v>
      </c>
      <c r="J11" s="8">
        <v>401.5</v>
      </c>
      <c r="K11" s="8">
        <v>401.5</v>
      </c>
      <c r="L11" s="8">
        <v>428.68261100000001</v>
      </c>
      <c r="M11" s="8">
        <v>2530.6977999999999</v>
      </c>
      <c r="N11" s="8">
        <v>2530.6977999999999</v>
      </c>
      <c r="O11" s="8">
        <v>2530.6977999999999</v>
      </c>
      <c r="P11" s="8">
        <v>2530.6977999999999</v>
      </c>
      <c r="Q11" s="8">
        <v>2530.6977999999999</v>
      </c>
      <c r="R11" s="8">
        <v>2530.6977999999999</v>
      </c>
      <c r="S11" s="8">
        <v>2530.6977999999999</v>
      </c>
      <c r="T11" s="8">
        <v>2581.7921999999999</v>
      </c>
      <c r="U11" s="8">
        <v>2990.62</v>
      </c>
      <c r="V11" s="8">
        <v>3414.1226000000001</v>
      </c>
      <c r="W11" s="8">
        <v>3902.4140000000002</v>
      </c>
      <c r="X11" s="8">
        <v>3902.4140000000002</v>
      </c>
      <c r="Y11" s="8">
        <v>6179.1239999999998</v>
      </c>
      <c r="Z11" s="8">
        <v>6179.1239999999998</v>
      </c>
      <c r="AA11" s="8">
        <v>6179.1239999999998</v>
      </c>
      <c r="AB11" s="8">
        <v>6179.1239999999998</v>
      </c>
      <c r="AC11" s="8">
        <v>6179.1239999999998</v>
      </c>
    </row>
    <row r="12" spans="1:29">
      <c r="A12" s="16" t="s">
        <v>94</v>
      </c>
      <c r="B12" s="16" t="s">
        <v>101</v>
      </c>
      <c r="C12" s="16" t="s">
        <v>136</v>
      </c>
      <c r="D12" s="16" t="s">
        <v>10</v>
      </c>
      <c r="E12" s="8">
        <v>607.83000564575013</v>
      </c>
      <c r="F12" s="8">
        <v>607.83000564575013</v>
      </c>
      <c r="G12" s="8">
        <v>607.83000564575013</v>
      </c>
      <c r="H12" s="8">
        <v>636.6173496457501</v>
      </c>
      <c r="I12" s="8">
        <v>636.6173496457501</v>
      </c>
      <c r="J12" s="8">
        <v>636.6173496457501</v>
      </c>
      <c r="K12" s="8">
        <v>636.6173496457501</v>
      </c>
      <c r="L12" s="8">
        <v>636.6173496457501</v>
      </c>
      <c r="M12" s="8">
        <v>637.93758164575013</v>
      </c>
      <c r="N12" s="8">
        <v>637.93758164575013</v>
      </c>
      <c r="O12" s="8">
        <v>637.93758164575013</v>
      </c>
      <c r="P12" s="8">
        <v>637.93758164575013</v>
      </c>
      <c r="Q12" s="8">
        <v>637.93758164575013</v>
      </c>
      <c r="R12" s="8">
        <v>637.93758164575013</v>
      </c>
      <c r="S12" s="8">
        <v>637.93758164575013</v>
      </c>
      <c r="T12" s="8">
        <v>726.9466956457502</v>
      </c>
      <c r="U12" s="8">
        <v>728.62558564575011</v>
      </c>
      <c r="V12" s="8">
        <v>770.52360564575019</v>
      </c>
      <c r="W12" s="8">
        <v>771.2545056457501</v>
      </c>
      <c r="X12" s="8">
        <v>776.04965564575014</v>
      </c>
      <c r="Y12" s="8">
        <v>1522.0257056457501</v>
      </c>
      <c r="Z12" s="8">
        <v>1522.0257056457501</v>
      </c>
      <c r="AA12" s="8">
        <v>1556.2398556457501</v>
      </c>
      <c r="AB12" s="8">
        <v>1469.2036045776349</v>
      </c>
      <c r="AC12" s="8">
        <v>1469.2036045776349</v>
      </c>
    </row>
    <row r="13" spans="1:29">
      <c r="A13" s="16" t="s">
        <v>94</v>
      </c>
      <c r="B13" s="16" t="s">
        <v>102</v>
      </c>
      <c r="C13" s="16" t="s">
        <v>27</v>
      </c>
      <c r="D13" s="16" t="s">
        <v>10</v>
      </c>
      <c r="E13" s="8">
        <v>1476.5579986572259</v>
      </c>
      <c r="F13" s="8">
        <v>1476.5579986572259</v>
      </c>
      <c r="G13" s="8">
        <v>1476.5579986572259</v>
      </c>
      <c r="H13" s="8">
        <v>2364.0922386572256</v>
      </c>
      <c r="I13" s="8">
        <v>2364.0922386572256</v>
      </c>
      <c r="J13" s="8">
        <v>2364.0922386572256</v>
      </c>
      <c r="K13" s="8">
        <v>2364.0922386572256</v>
      </c>
      <c r="L13" s="8">
        <v>2364.0922386572256</v>
      </c>
      <c r="M13" s="8">
        <v>2395.4719986572259</v>
      </c>
      <c r="N13" s="8">
        <v>2395.4719986572259</v>
      </c>
      <c r="O13" s="8">
        <v>2274.4719986572259</v>
      </c>
      <c r="P13" s="8">
        <v>2274.4719986572259</v>
      </c>
      <c r="Q13" s="8">
        <v>2274.4719986572259</v>
      </c>
      <c r="R13" s="8">
        <v>2274.4719986572259</v>
      </c>
      <c r="S13" s="8">
        <v>2274.4719986572259</v>
      </c>
      <c r="T13" s="8">
        <v>3236.3512986572259</v>
      </c>
      <c r="U13" s="8">
        <v>5210.1761986572255</v>
      </c>
      <c r="V13" s="8">
        <v>6910.2429986572261</v>
      </c>
      <c r="W13" s="8">
        <v>6807.2829995727543</v>
      </c>
      <c r="X13" s="8">
        <v>7296.1899994812011</v>
      </c>
      <c r="Y13" s="8">
        <v>7538.1399993896484</v>
      </c>
      <c r="Z13" s="8">
        <v>7538.1399993896484</v>
      </c>
      <c r="AA13" s="8">
        <v>7503.6399993896484</v>
      </c>
      <c r="AB13" s="8">
        <v>7448</v>
      </c>
      <c r="AC13" s="8">
        <v>7448</v>
      </c>
    </row>
    <row r="14" spans="1:29">
      <c r="A14" s="16" t="s">
        <v>94</v>
      </c>
      <c r="B14" s="16" t="s">
        <v>103</v>
      </c>
      <c r="C14" s="16" t="s">
        <v>137</v>
      </c>
      <c r="D14" s="16" t="s">
        <v>10</v>
      </c>
      <c r="E14" s="8">
        <v>0</v>
      </c>
      <c r="F14" s="8">
        <v>0</v>
      </c>
      <c r="G14" s="8">
        <v>0</v>
      </c>
      <c r="H14" s="8">
        <v>2673.5073000000002</v>
      </c>
      <c r="I14" s="8">
        <v>2673.5073000000002</v>
      </c>
      <c r="J14" s="8">
        <v>2673.5073000000002</v>
      </c>
      <c r="K14" s="8">
        <v>2673.5073000000002</v>
      </c>
      <c r="L14" s="8">
        <v>2673.5073000000002</v>
      </c>
      <c r="M14" s="8">
        <v>2673.5073000000002</v>
      </c>
      <c r="N14" s="8">
        <v>2673.5073000000002</v>
      </c>
      <c r="O14" s="8">
        <v>2673.5073000000002</v>
      </c>
      <c r="P14" s="8">
        <v>2673.5073000000002</v>
      </c>
      <c r="Q14" s="8">
        <v>2673.5073000000002</v>
      </c>
      <c r="R14" s="8">
        <v>2673.5073000000002</v>
      </c>
      <c r="S14" s="8">
        <v>5997.6350000000002</v>
      </c>
      <c r="T14" s="8">
        <v>6100</v>
      </c>
      <c r="U14" s="8">
        <v>6100</v>
      </c>
      <c r="V14" s="8">
        <v>6100</v>
      </c>
      <c r="W14" s="8">
        <v>6100</v>
      </c>
      <c r="X14" s="8">
        <v>6100</v>
      </c>
      <c r="Y14" s="8">
        <v>6604.5254000000004</v>
      </c>
      <c r="Z14" s="8">
        <v>6604.5254000000004</v>
      </c>
      <c r="AA14" s="8">
        <v>7273.7209999999995</v>
      </c>
      <c r="AB14" s="8">
        <v>7273.7209999999995</v>
      </c>
      <c r="AC14" s="8">
        <v>7273.7209999999995</v>
      </c>
    </row>
    <row r="15" spans="1:29">
      <c r="A15" s="16" t="s">
        <v>164</v>
      </c>
      <c r="B15" s="16" t="s">
        <v>104</v>
      </c>
      <c r="C15" s="16" t="s">
        <v>138</v>
      </c>
      <c r="D15" s="16" t="s">
        <v>10</v>
      </c>
      <c r="E15" s="8">
        <v>227.30860000000001</v>
      </c>
      <c r="F15" s="8">
        <v>227.30860000000001</v>
      </c>
      <c r="G15" s="8">
        <v>227.30860000000001</v>
      </c>
      <c r="H15" s="8">
        <v>227.30860000000001</v>
      </c>
      <c r="I15" s="8">
        <v>227.30860000000001</v>
      </c>
      <c r="J15" s="8">
        <v>227.30860000000001</v>
      </c>
      <c r="K15" s="8">
        <v>227.30860000000001</v>
      </c>
      <c r="L15" s="8">
        <v>227.30860000000001</v>
      </c>
      <c r="M15" s="8">
        <v>227.30860000000001</v>
      </c>
      <c r="N15" s="8">
        <v>227.30860000000001</v>
      </c>
      <c r="O15" s="8">
        <v>227.30860000000001</v>
      </c>
      <c r="P15" s="8">
        <v>227.30860000000001</v>
      </c>
      <c r="Q15" s="8">
        <v>227.30860000000001</v>
      </c>
      <c r="R15" s="8">
        <v>227.30860000000001</v>
      </c>
      <c r="S15" s="8">
        <v>230.15291000000002</v>
      </c>
      <c r="T15" s="8">
        <v>237.81095999999999</v>
      </c>
      <c r="U15" s="8">
        <v>237.81095999999999</v>
      </c>
      <c r="V15" s="8">
        <v>257.94083999999998</v>
      </c>
      <c r="W15" s="8">
        <v>257.94083999999998</v>
      </c>
      <c r="X15" s="8">
        <v>257.94083999999998</v>
      </c>
      <c r="Y15" s="8">
        <v>255.16540000000001</v>
      </c>
      <c r="Z15" s="8">
        <v>261.53800999999999</v>
      </c>
      <c r="AA15" s="8">
        <v>261.53800999999999</v>
      </c>
      <c r="AB15" s="8">
        <v>261.53800999999999</v>
      </c>
      <c r="AC15" s="8">
        <v>261.53800999999999</v>
      </c>
    </row>
    <row r="16" spans="1:29">
      <c r="A16" s="16" t="s">
        <v>164</v>
      </c>
      <c r="B16" s="16" t="s">
        <v>105</v>
      </c>
      <c r="C16" s="16" t="s">
        <v>139</v>
      </c>
      <c r="D16" s="16" t="s">
        <v>10</v>
      </c>
      <c r="E16" s="8">
        <v>764.58529999999996</v>
      </c>
      <c r="F16" s="8">
        <v>764.58529999999996</v>
      </c>
      <c r="G16" s="8">
        <v>764.58529999999996</v>
      </c>
      <c r="H16" s="8">
        <v>764.58529999999996</v>
      </c>
      <c r="I16" s="8">
        <v>764.58529999999996</v>
      </c>
      <c r="J16" s="8">
        <v>764.58529999999996</v>
      </c>
      <c r="K16" s="8">
        <v>764.58529999999996</v>
      </c>
      <c r="L16" s="8">
        <v>764.58529999999996</v>
      </c>
      <c r="M16" s="8">
        <v>764.58529999999996</v>
      </c>
      <c r="N16" s="8">
        <v>764.58529999999996</v>
      </c>
      <c r="O16" s="8">
        <v>764.58529999999996</v>
      </c>
      <c r="P16" s="8">
        <v>764.58529999999996</v>
      </c>
      <c r="Q16" s="8">
        <v>764.58529999999996</v>
      </c>
      <c r="R16" s="8">
        <v>764.58529999999996</v>
      </c>
      <c r="S16" s="8">
        <v>1299.7256</v>
      </c>
      <c r="T16" s="8">
        <v>1299.7256</v>
      </c>
      <c r="U16" s="8">
        <v>3540</v>
      </c>
      <c r="V16" s="8">
        <v>3520</v>
      </c>
      <c r="W16" s="8">
        <v>3520</v>
      </c>
      <c r="X16" s="8">
        <v>3520</v>
      </c>
      <c r="Y16" s="8">
        <v>3520</v>
      </c>
      <c r="Z16" s="8">
        <v>3520</v>
      </c>
      <c r="AA16" s="8">
        <v>3520</v>
      </c>
      <c r="AB16" s="8">
        <v>3520</v>
      </c>
      <c r="AC16" s="8">
        <v>3520</v>
      </c>
    </row>
    <row r="17" spans="1:29">
      <c r="A17" s="16" t="s">
        <v>164</v>
      </c>
      <c r="B17" s="16" t="s">
        <v>106</v>
      </c>
      <c r="C17" s="16" t="s">
        <v>140</v>
      </c>
      <c r="D17" s="16" t="s">
        <v>10</v>
      </c>
      <c r="E17" s="8">
        <v>1739.0950012207015</v>
      </c>
      <c r="F17" s="8">
        <v>1739.0950012207015</v>
      </c>
      <c r="G17" s="8">
        <v>1739.0950012207015</v>
      </c>
      <c r="H17" s="8">
        <v>2257.6282012207016</v>
      </c>
      <c r="I17" s="8">
        <v>2257.6282012207016</v>
      </c>
      <c r="J17" s="8">
        <v>2257.6282012207016</v>
      </c>
      <c r="K17" s="8">
        <v>2257.6282012207016</v>
      </c>
      <c r="L17" s="8">
        <v>2257.6282012207016</v>
      </c>
      <c r="M17" s="8">
        <v>2257.6282012207016</v>
      </c>
      <c r="N17" s="8">
        <v>2257.6282012207016</v>
      </c>
      <c r="O17" s="8">
        <v>2257.6282012207016</v>
      </c>
      <c r="P17" s="8">
        <v>2257.6282012207016</v>
      </c>
      <c r="Q17" s="8">
        <v>2257.6282012207016</v>
      </c>
      <c r="R17" s="8">
        <v>2257.6282012207016</v>
      </c>
      <c r="S17" s="8">
        <v>2257.6282012207016</v>
      </c>
      <c r="T17" s="8">
        <v>3697.573301220702</v>
      </c>
      <c r="U17" s="8">
        <v>3595.548299694824</v>
      </c>
      <c r="V17" s="8">
        <v>7371.7564996948231</v>
      </c>
      <c r="W17" s="8">
        <v>7371.7564996948231</v>
      </c>
      <c r="X17" s="8">
        <v>7335.6764978637684</v>
      </c>
      <c r="Y17" s="8">
        <v>7335.6764978637684</v>
      </c>
      <c r="Z17" s="8">
        <v>7613.9899978637686</v>
      </c>
      <c r="AA17" s="8">
        <v>7563.9899978637686</v>
      </c>
      <c r="AB17" s="8">
        <v>7360.9499969482422</v>
      </c>
      <c r="AC17" s="8">
        <v>7291.1999969482422</v>
      </c>
    </row>
    <row r="18" spans="1:29">
      <c r="A18" s="16" t="s">
        <v>164</v>
      </c>
      <c r="B18" s="16" t="s">
        <v>107</v>
      </c>
      <c r="C18" s="16" t="s">
        <v>141</v>
      </c>
      <c r="D18" s="16" t="s">
        <v>10</v>
      </c>
      <c r="E18" s="8">
        <v>200.03310999999999</v>
      </c>
      <c r="F18" s="8">
        <v>200.03310999999999</v>
      </c>
      <c r="G18" s="8">
        <v>200.03310999999999</v>
      </c>
      <c r="H18" s="8">
        <v>200.03310999999999</v>
      </c>
      <c r="I18" s="8">
        <v>200.03310999999999</v>
      </c>
      <c r="J18" s="8">
        <v>200.03310999999999</v>
      </c>
      <c r="K18" s="8">
        <v>200.03310999999999</v>
      </c>
      <c r="L18" s="8">
        <v>200.03310999999999</v>
      </c>
      <c r="M18" s="8">
        <v>200.03310999999999</v>
      </c>
      <c r="N18" s="8">
        <v>200.03310999999999</v>
      </c>
      <c r="O18" s="8">
        <v>200.03310999999999</v>
      </c>
      <c r="P18" s="8">
        <v>200.03310999999999</v>
      </c>
      <c r="Q18" s="8">
        <v>200.03310999999999</v>
      </c>
      <c r="R18" s="8">
        <v>200.03310999999999</v>
      </c>
      <c r="S18" s="8">
        <v>200.03310999999999</v>
      </c>
      <c r="T18" s="8">
        <v>200.03310999999999</v>
      </c>
      <c r="U18" s="8">
        <v>200.03310999999999</v>
      </c>
      <c r="V18" s="8">
        <v>352.68117999999998</v>
      </c>
      <c r="W18" s="8">
        <v>352.68117999999998</v>
      </c>
      <c r="X18" s="8">
        <v>352.68117999999998</v>
      </c>
      <c r="Y18" s="8">
        <v>357.24243000000001</v>
      </c>
      <c r="Z18" s="8">
        <v>357.24243000000001</v>
      </c>
      <c r="AA18" s="8">
        <v>357.24243000000001</v>
      </c>
      <c r="AB18" s="8">
        <v>357.24243000000001</v>
      </c>
      <c r="AC18" s="8">
        <v>357.24243000000001</v>
      </c>
    </row>
    <row r="19" spans="1:29">
      <c r="A19" s="16" t="s">
        <v>164</v>
      </c>
      <c r="B19" s="16" t="s">
        <v>108</v>
      </c>
      <c r="C19" s="16" t="s">
        <v>142</v>
      </c>
      <c r="D19" s="16" t="s">
        <v>10</v>
      </c>
      <c r="E19" s="8">
        <v>1845.5179438964813</v>
      </c>
      <c r="F19" s="8">
        <v>2475.8015438964812</v>
      </c>
      <c r="G19" s="8">
        <v>2475.8015438964812</v>
      </c>
      <c r="H19" s="8">
        <v>2475.8015438964812</v>
      </c>
      <c r="I19" s="8">
        <v>2475.8015438964812</v>
      </c>
      <c r="J19" s="8">
        <v>2475.8015438964812</v>
      </c>
      <c r="K19" s="8">
        <v>2475.8015438964812</v>
      </c>
      <c r="L19" s="8">
        <v>2475.8015438964812</v>
      </c>
      <c r="M19" s="8">
        <v>2475.8015438964812</v>
      </c>
      <c r="N19" s="8">
        <v>2475.8015438964812</v>
      </c>
      <c r="O19" s="8">
        <v>2475.8015438964812</v>
      </c>
      <c r="P19" s="8">
        <v>2475.8015438964812</v>
      </c>
      <c r="Q19" s="8">
        <v>2475.8015438964812</v>
      </c>
      <c r="R19" s="8">
        <v>2475.8015438964812</v>
      </c>
      <c r="S19" s="8">
        <v>2475.8015438964812</v>
      </c>
      <c r="T19" s="8">
        <v>2475.8015438964812</v>
      </c>
      <c r="U19" s="8">
        <v>2475.8015438964812</v>
      </c>
      <c r="V19" s="8">
        <v>2325.5015408447243</v>
      </c>
      <c r="W19" s="8">
        <v>2325.5015408447243</v>
      </c>
      <c r="X19" s="8">
        <v>2325.5015408447243</v>
      </c>
      <c r="Y19" s="8">
        <v>4873.7869908447246</v>
      </c>
      <c r="Z19" s="8">
        <v>4873.7869908447246</v>
      </c>
      <c r="AA19" s="8">
        <v>4873.7869908447246</v>
      </c>
      <c r="AB19" s="8">
        <v>4482.6269871826162</v>
      </c>
      <c r="AC19" s="8">
        <v>4233.6469876403798</v>
      </c>
    </row>
    <row r="20" spans="1:29">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165</v>
      </c>
      <c r="B24" s="16" t="s">
        <v>112</v>
      </c>
      <c r="C24" s="16" t="s">
        <v>146</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3.3453564E-4</v>
      </c>
      <c r="W24" s="8">
        <v>3.3460563E-4</v>
      </c>
      <c r="X24" s="8">
        <v>3.3462245000000001E-4</v>
      </c>
      <c r="Y24" s="8">
        <v>3.3466413E-4</v>
      </c>
      <c r="Z24" s="8">
        <v>3.3467714E-4</v>
      </c>
      <c r="AA24" s="8">
        <v>3.3473219999999998E-4</v>
      </c>
      <c r="AB24" s="8">
        <v>3.3474090000000002E-4</v>
      </c>
      <c r="AC24" s="8">
        <v>3.3475680000000002E-4</v>
      </c>
    </row>
    <row r="25" spans="1:29">
      <c r="A25" s="16" t="s">
        <v>165</v>
      </c>
      <c r="B25" s="16" t="s">
        <v>113</v>
      </c>
      <c r="C25" s="16" t="s">
        <v>147</v>
      </c>
      <c r="D25" s="16" t="s">
        <v>10</v>
      </c>
      <c r="E25" s="8">
        <v>774.09299850463776</v>
      </c>
      <c r="F25" s="8">
        <v>774.09299850463776</v>
      </c>
      <c r="G25" s="8">
        <v>774.09299850463776</v>
      </c>
      <c r="H25" s="8">
        <v>3055.0158985046378</v>
      </c>
      <c r="I25" s="8">
        <v>3055.0158985046378</v>
      </c>
      <c r="J25" s="8">
        <v>3055.0158985046378</v>
      </c>
      <c r="K25" s="8">
        <v>3055.0158985046378</v>
      </c>
      <c r="L25" s="8">
        <v>3055.0158985046378</v>
      </c>
      <c r="M25" s="8">
        <v>3676.8922985046379</v>
      </c>
      <c r="N25" s="8">
        <v>3676.8922985046379</v>
      </c>
      <c r="O25" s="8">
        <v>3676.8922985046379</v>
      </c>
      <c r="P25" s="8">
        <v>3676.8922985046379</v>
      </c>
      <c r="Q25" s="8">
        <v>3676.8922985046379</v>
      </c>
      <c r="R25" s="8">
        <v>3676.8922985046379</v>
      </c>
      <c r="S25" s="8">
        <v>3676.8922985046379</v>
      </c>
      <c r="T25" s="8">
        <v>3676.8922985046379</v>
      </c>
      <c r="U25" s="8">
        <v>3676.8922985046379</v>
      </c>
      <c r="V25" s="8">
        <v>4009.3879985046378</v>
      </c>
      <c r="W25" s="8">
        <v>4009.3879985046378</v>
      </c>
      <c r="X25" s="8">
        <v>3978.2849978637687</v>
      </c>
      <c r="Y25" s="8">
        <v>4301.5919978637685</v>
      </c>
      <c r="Z25" s="8">
        <v>4622.7221978637681</v>
      </c>
      <c r="AA25" s="8">
        <v>4465.1007945068359</v>
      </c>
      <c r="AB25" s="8">
        <v>4067.6507975585937</v>
      </c>
      <c r="AC25" s="8">
        <v>3975.0907999999999</v>
      </c>
    </row>
    <row r="26" spans="1:29">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165</v>
      </c>
      <c r="B29" s="16" t="s">
        <v>117</v>
      </c>
      <c r="C29" s="16" t="s">
        <v>151</v>
      </c>
      <c r="D29" s="16" t="s">
        <v>10</v>
      </c>
      <c r="E29" s="8">
        <v>622.48000335693303</v>
      </c>
      <c r="F29" s="8">
        <v>622.48000335693303</v>
      </c>
      <c r="G29" s="8">
        <v>622.48000335693303</v>
      </c>
      <c r="H29" s="8">
        <v>743.86306335693303</v>
      </c>
      <c r="I29" s="8">
        <v>743.86306335693303</v>
      </c>
      <c r="J29" s="8">
        <v>743.86306335693303</v>
      </c>
      <c r="K29" s="8">
        <v>743.86306335693303</v>
      </c>
      <c r="L29" s="8">
        <v>743.86306335693303</v>
      </c>
      <c r="M29" s="8">
        <v>743.86306335693303</v>
      </c>
      <c r="N29" s="8">
        <v>743.86306335693303</v>
      </c>
      <c r="O29" s="8">
        <v>743.86306335693303</v>
      </c>
      <c r="P29" s="8">
        <v>743.86306335693303</v>
      </c>
      <c r="Q29" s="8">
        <v>743.86306335693303</v>
      </c>
      <c r="R29" s="8">
        <v>743.86306335693303</v>
      </c>
      <c r="S29" s="8">
        <v>743.86306335693303</v>
      </c>
      <c r="T29" s="8">
        <v>743.86306335693303</v>
      </c>
      <c r="U29" s="8">
        <v>743.86306335693303</v>
      </c>
      <c r="V29" s="8">
        <v>831.14840335693304</v>
      </c>
      <c r="W29" s="8">
        <v>720.66840000000002</v>
      </c>
      <c r="X29" s="8">
        <v>720.66840000000002</v>
      </c>
      <c r="Y29" s="8">
        <v>720.66840000000002</v>
      </c>
      <c r="Z29" s="8">
        <v>720.66840000000002</v>
      </c>
      <c r="AA29" s="8">
        <v>720.66840000000002</v>
      </c>
      <c r="AB29" s="8">
        <v>720.66840000000002</v>
      </c>
      <c r="AC29" s="8">
        <v>720.66840000000002</v>
      </c>
    </row>
    <row r="30" spans="1:29">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166</v>
      </c>
      <c r="B31" s="16" t="s">
        <v>119</v>
      </c>
      <c r="C31" s="16" t="s">
        <v>153</v>
      </c>
      <c r="D31" s="16" t="s">
        <v>10</v>
      </c>
      <c r="E31" s="8">
        <v>55.260000228881808</v>
      </c>
      <c r="F31" s="8">
        <v>55.260000228881808</v>
      </c>
      <c r="G31" s="8">
        <v>55.260000228881808</v>
      </c>
      <c r="H31" s="8">
        <v>55.260004228881812</v>
      </c>
      <c r="I31" s="8">
        <v>55.26000222888181</v>
      </c>
      <c r="J31" s="8">
        <v>49.140000343322725</v>
      </c>
      <c r="K31" s="8">
        <v>49.140002343322728</v>
      </c>
      <c r="L31" s="8">
        <v>49.140000343322725</v>
      </c>
      <c r="M31" s="8">
        <v>49.139989343322725</v>
      </c>
      <c r="N31" s="8">
        <v>49.139998343322731</v>
      </c>
      <c r="O31" s="8">
        <v>49.140000343322725</v>
      </c>
      <c r="P31" s="8">
        <v>49.139998343322731</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c r="A35" s="16" t="s">
        <v>166</v>
      </c>
      <c r="B35" s="16" t="s">
        <v>123</v>
      </c>
      <c r="C35" s="16" t="s">
        <v>157</v>
      </c>
      <c r="D35" s="16" t="s">
        <v>10</v>
      </c>
      <c r="E35" s="8">
        <v>0</v>
      </c>
      <c r="F35" s="8">
        <v>0</v>
      </c>
      <c r="G35" s="8">
        <v>0</v>
      </c>
      <c r="H35" s="8">
        <v>993.47249999999997</v>
      </c>
      <c r="I35" s="8">
        <v>993.47249999999997</v>
      </c>
      <c r="J35" s="8">
        <v>993.47249999999997</v>
      </c>
      <c r="K35" s="8">
        <v>993.47249999999997</v>
      </c>
      <c r="L35" s="8">
        <v>993.47249999999997</v>
      </c>
      <c r="M35" s="8">
        <v>993.47249999999997</v>
      </c>
      <c r="N35" s="8">
        <v>993.47249999999997</v>
      </c>
      <c r="O35" s="8">
        <v>993.47249999999997</v>
      </c>
      <c r="P35" s="8">
        <v>2266.9940000000001</v>
      </c>
      <c r="Q35" s="8">
        <v>2266.9940000000001</v>
      </c>
      <c r="R35" s="8">
        <v>2266.9940000000001</v>
      </c>
      <c r="S35" s="8">
        <v>2293.7811999999999</v>
      </c>
      <c r="T35" s="8">
        <v>3592.8667</v>
      </c>
      <c r="U35" s="8">
        <v>3592.8667</v>
      </c>
      <c r="V35" s="8">
        <v>5721.0860000000002</v>
      </c>
      <c r="W35" s="8">
        <v>5963.4939999999997</v>
      </c>
      <c r="X35" s="8">
        <v>5963.4939999999997</v>
      </c>
      <c r="Y35" s="8">
        <v>5963.4939999999997</v>
      </c>
      <c r="Z35" s="8">
        <v>5963.4939999999997</v>
      </c>
      <c r="AA35" s="8">
        <v>5963.4939999999997</v>
      </c>
      <c r="AB35" s="8">
        <v>5963.4939999999997</v>
      </c>
      <c r="AC35" s="8">
        <v>5963.4939999999997</v>
      </c>
    </row>
    <row r="36" spans="1:29">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1.1787606500000001E-4</v>
      </c>
      <c r="X36" s="8">
        <v>1.1788067E-4</v>
      </c>
      <c r="Y36" s="8">
        <v>1.1793235000000001E-4</v>
      </c>
      <c r="Z36" s="8">
        <v>1.17949385E-4</v>
      </c>
      <c r="AA36" s="8">
        <v>1.1796043000000001E-4</v>
      </c>
      <c r="AB36" s="8">
        <v>1.1796736E-4</v>
      </c>
      <c r="AC36" s="8">
        <v>1.17973344E-4</v>
      </c>
    </row>
    <row r="37" spans="1:29">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c r="A44" s="16" t="s">
        <v>94</v>
      </c>
      <c r="B44" s="16" t="s">
        <v>95</v>
      </c>
      <c r="C44" s="16" t="s">
        <v>130</v>
      </c>
      <c r="D44" s="16" t="s">
        <v>9</v>
      </c>
      <c r="E44" s="8">
        <v>330.31800842284997</v>
      </c>
      <c r="F44" s="8">
        <v>330.31800842284997</v>
      </c>
      <c r="G44" s="8">
        <v>330.31800842284997</v>
      </c>
      <c r="H44" s="8">
        <v>830.31798058522998</v>
      </c>
      <c r="I44" s="8">
        <v>830.31798058529</v>
      </c>
      <c r="J44" s="8">
        <v>830.31798058537993</v>
      </c>
      <c r="K44" s="8">
        <v>830.31798058551999</v>
      </c>
      <c r="L44" s="8">
        <v>830.31798058564993</v>
      </c>
      <c r="M44" s="8">
        <v>830.31798058577999</v>
      </c>
      <c r="N44" s="8">
        <v>830.31798058586992</v>
      </c>
      <c r="O44" s="8">
        <v>830.31798058594995</v>
      </c>
      <c r="P44" s="8">
        <v>830.31798058607001</v>
      </c>
      <c r="Q44" s="8">
        <v>830.31798058614993</v>
      </c>
      <c r="R44" s="8">
        <v>830.31798058627999</v>
      </c>
      <c r="S44" s="8">
        <v>830.31798058635991</v>
      </c>
      <c r="T44" s="8">
        <v>830.31798058644995</v>
      </c>
      <c r="U44" s="8">
        <v>830.31798058657</v>
      </c>
      <c r="V44" s="8">
        <v>649.79997521555697</v>
      </c>
      <c r="W44" s="8">
        <v>649.79997521570704</v>
      </c>
      <c r="X44" s="8">
        <v>649.79997521582698</v>
      </c>
      <c r="Y44" s="8">
        <v>649.79997521595703</v>
      </c>
      <c r="Z44" s="8">
        <v>649.79997521611699</v>
      </c>
      <c r="AA44" s="8">
        <v>499.99997216459997</v>
      </c>
      <c r="AB44" s="8">
        <v>499.99997216484996</v>
      </c>
      <c r="AC44" s="8">
        <v>499.99997216522996</v>
      </c>
    </row>
    <row r="45" spans="1:29">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94</v>
      </c>
      <c r="B47" s="16" t="s">
        <v>98</v>
      </c>
      <c r="C47" s="16" t="s">
        <v>133</v>
      </c>
      <c r="D47" s="16" t="s">
        <v>9</v>
      </c>
      <c r="E47" s="8">
        <v>450</v>
      </c>
      <c r="F47" s="8">
        <v>450</v>
      </c>
      <c r="G47" s="8">
        <v>450</v>
      </c>
      <c r="H47" s="8">
        <v>1450</v>
      </c>
      <c r="I47" s="8">
        <v>1450</v>
      </c>
      <c r="J47" s="8">
        <v>1450</v>
      </c>
      <c r="K47" s="8">
        <v>1450</v>
      </c>
      <c r="L47" s="8">
        <v>1450</v>
      </c>
      <c r="M47" s="8">
        <v>1680.6309000000001</v>
      </c>
      <c r="N47" s="8">
        <v>1680.6309000000001</v>
      </c>
      <c r="O47" s="8">
        <v>1680.6309000000001</v>
      </c>
      <c r="P47" s="8">
        <v>1680.6309000000001</v>
      </c>
      <c r="Q47" s="8">
        <v>1680.6309000000001</v>
      </c>
      <c r="R47" s="8">
        <v>1680.6309000000001</v>
      </c>
      <c r="S47" s="8">
        <v>1680.6309000000001</v>
      </c>
      <c r="T47" s="8">
        <v>1680.6309000000001</v>
      </c>
      <c r="U47" s="8">
        <v>1680.6309000000001</v>
      </c>
      <c r="V47" s="8">
        <v>1680.6309000000001</v>
      </c>
      <c r="W47" s="8">
        <v>1680.6309000000001</v>
      </c>
      <c r="X47" s="8">
        <v>1680.6309000000001</v>
      </c>
      <c r="Y47" s="8">
        <v>1680.6309000000001</v>
      </c>
      <c r="Z47" s="8">
        <v>1680.6309000000001</v>
      </c>
      <c r="AA47" s="8">
        <v>1680.6309000000001</v>
      </c>
      <c r="AB47" s="8">
        <v>1680.6309000000001</v>
      </c>
      <c r="AC47" s="8">
        <v>1680.6309000000001</v>
      </c>
    </row>
    <row r="48" spans="1:29">
      <c r="A48" s="16" t="s">
        <v>94</v>
      </c>
      <c r="B48" s="16" t="s">
        <v>99</v>
      </c>
      <c r="C48" s="16" t="s">
        <v>134</v>
      </c>
      <c r="D48" s="16" t="s">
        <v>9</v>
      </c>
      <c r="E48" s="8">
        <v>0</v>
      </c>
      <c r="F48" s="8">
        <v>0</v>
      </c>
      <c r="G48" s="8">
        <v>0</v>
      </c>
      <c r="H48" s="8">
        <v>0</v>
      </c>
      <c r="I48" s="8">
        <v>0</v>
      </c>
      <c r="J48" s="8">
        <v>0</v>
      </c>
      <c r="K48" s="8">
        <v>0</v>
      </c>
      <c r="L48" s="8">
        <v>0</v>
      </c>
      <c r="M48" s="8">
        <v>106.71419</v>
      </c>
      <c r="N48" s="8">
        <v>106.71419</v>
      </c>
      <c r="O48" s="8">
        <v>106.71419</v>
      </c>
      <c r="P48" s="8">
        <v>110.1648</v>
      </c>
      <c r="Q48" s="8">
        <v>110.1648</v>
      </c>
      <c r="R48" s="8">
        <v>110.1648</v>
      </c>
      <c r="S48" s="8">
        <v>110.1648</v>
      </c>
      <c r="T48" s="8">
        <v>110.1648</v>
      </c>
      <c r="U48" s="8">
        <v>110.1648</v>
      </c>
      <c r="V48" s="8">
        <v>111.35232000000001</v>
      </c>
      <c r="W48" s="8">
        <v>111.35232000000001</v>
      </c>
      <c r="X48" s="8">
        <v>111.35232000000001</v>
      </c>
      <c r="Y48" s="8">
        <v>111.35232000000001</v>
      </c>
      <c r="Z48" s="8">
        <v>111.35232000000001</v>
      </c>
      <c r="AA48" s="8">
        <v>111.35232000000001</v>
      </c>
      <c r="AB48" s="8">
        <v>111.35232000000001</v>
      </c>
      <c r="AC48" s="8">
        <v>111.35232000000001</v>
      </c>
    </row>
    <row r="49" spans="1:29">
      <c r="A49" s="16" t="s">
        <v>94</v>
      </c>
      <c r="B49" s="16" t="s">
        <v>100</v>
      </c>
      <c r="C49" s="16" t="s">
        <v>135</v>
      </c>
      <c r="D49" s="16" t="s">
        <v>9</v>
      </c>
      <c r="E49" s="8">
        <v>0</v>
      </c>
      <c r="F49" s="8">
        <v>0</v>
      </c>
      <c r="G49" s="8">
        <v>0</v>
      </c>
      <c r="H49" s="8">
        <v>900</v>
      </c>
      <c r="I49" s="8">
        <v>900</v>
      </c>
      <c r="J49" s="8">
        <v>900</v>
      </c>
      <c r="K49" s="8">
        <v>900</v>
      </c>
      <c r="L49" s="8">
        <v>900</v>
      </c>
      <c r="M49" s="8">
        <v>1418.6977999999999</v>
      </c>
      <c r="N49" s="8">
        <v>1418.6977999999999</v>
      </c>
      <c r="O49" s="8">
        <v>1418.6977999999999</v>
      </c>
      <c r="P49" s="8">
        <v>2507.1206000000002</v>
      </c>
      <c r="Q49" s="8">
        <v>2507.1206000000002</v>
      </c>
      <c r="R49" s="8">
        <v>2507.1206000000002</v>
      </c>
      <c r="S49" s="8">
        <v>2507.1206000000002</v>
      </c>
      <c r="T49" s="8">
        <v>2507.1206000000002</v>
      </c>
      <c r="U49" s="8">
        <v>2507.1206000000002</v>
      </c>
      <c r="V49" s="8">
        <v>2507.1206000000002</v>
      </c>
      <c r="W49" s="8">
        <v>2961.6129999999998</v>
      </c>
      <c r="X49" s="8">
        <v>2961.6129999999998</v>
      </c>
      <c r="Y49" s="8">
        <v>3500</v>
      </c>
      <c r="Z49" s="8">
        <v>3500</v>
      </c>
      <c r="AA49" s="8">
        <v>3500</v>
      </c>
      <c r="AB49" s="8">
        <v>3500</v>
      </c>
      <c r="AC49" s="8">
        <v>3500</v>
      </c>
    </row>
    <row r="50" spans="1:29">
      <c r="A50" s="16" t="s">
        <v>94</v>
      </c>
      <c r="B50" s="16" t="s">
        <v>101</v>
      </c>
      <c r="C50" s="16" t="s">
        <v>136</v>
      </c>
      <c r="D50" s="16" t="s">
        <v>9</v>
      </c>
      <c r="E50" s="8">
        <v>0</v>
      </c>
      <c r="F50" s="8">
        <v>0</v>
      </c>
      <c r="G50" s="8">
        <v>0</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
        <v>67.193249241719997</v>
      </c>
      <c r="Z50" s="8">
        <v>67.193249253260007</v>
      </c>
      <c r="AA50" s="8">
        <v>67.193249260569999</v>
      </c>
      <c r="AB50" s="8">
        <v>67.193249263499993</v>
      </c>
      <c r="AC50" s="8">
        <v>67.19324926777</v>
      </c>
    </row>
    <row r="51" spans="1:29">
      <c r="A51" s="16" t="s">
        <v>94</v>
      </c>
      <c r="B51" s="16" t="s">
        <v>102</v>
      </c>
      <c r="C51" s="16" t="s">
        <v>27</v>
      </c>
      <c r="D51" s="16" t="s">
        <v>9</v>
      </c>
      <c r="E51" s="8">
        <v>1800.890014648437</v>
      </c>
      <c r="F51" s="8">
        <v>1800.890014648437</v>
      </c>
      <c r="G51" s="8">
        <v>1800.890014648437</v>
      </c>
      <c r="H51" s="8">
        <v>5061.4288146484369</v>
      </c>
      <c r="I51" s="8">
        <v>5061.4288146484369</v>
      </c>
      <c r="J51" s="8">
        <v>5061.4288146484369</v>
      </c>
      <c r="K51" s="8">
        <v>5061.4288146484369</v>
      </c>
      <c r="L51" s="8">
        <v>5061.4288146484369</v>
      </c>
      <c r="M51" s="8">
        <v>5980.5304146484377</v>
      </c>
      <c r="N51" s="8">
        <v>5980.5304146484377</v>
      </c>
      <c r="O51" s="8">
        <v>5980.5304146484377</v>
      </c>
      <c r="P51" s="8">
        <v>5980.5304146484377</v>
      </c>
      <c r="Q51" s="8">
        <v>5980.5304146484377</v>
      </c>
      <c r="R51" s="8">
        <v>5980.5304146484377</v>
      </c>
      <c r="S51" s="8">
        <v>5980.5304146484377</v>
      </c>
      <c r="T51" s="8">
        <v>5980.9300146484366</v>
      </c>
      <c r="U51" s="8">
        <v>7148.8900146484375</v>
      </c>
      <c r="V51" s="8">
        <v>7148.8900146484375</v>
      </c>
      <c r="W51" s="8">
        <v>6696</v>
      </c>
      <c r="X51" s="8">
        <v>6696</v>
      </c>
      <c r="Y51" s="8">
        <v>6696</v>
      </c>
      <c r="Z51" s="8">
        <v>6696</v>
      </c>
      <c r="AA51" s="8">
        <v>6696</v>
      </c>
      <c r="AB51" s="8">
        <v>6696</v>
      </c>
      <c r="AC51" s="8">
        <v>6696</v>
      </c>
    </row>
    <row r="52" spans="1:29">
      <c r="A52" s="16" t="s">
        <v>94</v>
      </c>
      <c r="B52" s="16" t="s">
        <v>103</v>
      </c>
      <c r="C52" s="16" t="s">
        <v>137</v>
      </c>
      <c r="D52" s="16" t="s">
        <v>9</v>
      </c>
      <c r="E52" s="8">
        <v>0</v>
      </c>
      <c r="F52" s="8">
        <v>0</v>
      </c>
      <c r="G52" s="8">
        <v>0</v>
      </c>
      <c r="H52" s="8">
        <v>0</v>
      </c>
      <c r="I52" s="8">
        <v>0</v>
      </c>
      <c r="J52" s="8">
        <v>0</v>
      </c>
      <c r="K52" s="8">
        <v>0</v>
      </c>
      <c r="L52" s="8">
        <v>0</v>
      </c>
      <c r="M52" s="8">
        <v>0</v>
      </c>
      <c r="N52" s="8">
        <v>0</v>
      </c>
      <c r="O52" s="8">
        <v>0</v>
      </c>
      <c r="P52" s="8">
        <v>416.47473000000002</v>
      </c>
      <c r="Q52" s="8">
        <v>416.47473000000002</v>
      </c>
      <c r="R52" s="8">
        <v>416.47473000000002</v>
      </c>
      <c r="S52" s="8">
        <v>416.47473000000002</v>
      </c>
      <c r="T52" s="8">
        <v>416.47473000000002</v>
      </c>
      <c r="U52" s="8">
        <v>416.47473000000002</v>
      </c>
      <c r="V52" s="8">
        <v>416.47473000000002</v>
      </c>
      <c r="W52" s="8">
        <v>416.47473000000002</v>
      </c>
      <c r="X52" s="8">
        <v>416.47473000000002</v>
      </c>
      <c r="Y52" s="8">
        <v>900</v>
      </c>
      <c r="Z52" s="8">
        <v>900</v>
      </c>
      <c r="AA52" s="8">
        <v>900</v>
      </c>
      <c r="AB52" s="8">
        <v>900</v>
      </c>
      <c r="AC52" s="8">
        <v>900</v>
      </c>
    </row>
    <row r="53" spans="1:29">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164</v>
      </c>
      <c r="B54" s="16" t="s">
        <v>105</v>
      </c>
      <c r="C54" s="16" t="s">
        <v>139</v>
      </c>
      <c r="D54" s="16" t="s">
        <v>9</v>
      </c>
      <c r="E54" s="8">
        <v>442.47999572753901</v>
      </c>
      <c r="F54" s="8">
        <v>719.19809572753911</v>
      </c>
      <c r="G54" s="8">
        <v>2093.8940457275394</v>
      </c>
      <c r="H54" s="8">
        <v>2983.388445727539</v>
      </c>
      <c r="I54" s="8">
        <v>2983.388445727539</v>
      </c>
      <c r="J54" s="8">
        <v>2983.388445727539</v>
      </c>
      <c r="K54" s="8">
        <v>2983.388445727539</v>
      </c>
      <c r="L54" s="8">
        <v>2983.388445727539</v>
      </c>
      <c r="M54" s="8">
        <v>2983.388445727539</v>
      </c>
      <c r="N54" s="8">
        <v>2983.388445727539</v>
      </c>
      <c r="O54" s="8">
        <v>5640.5884457275388</v>
      </c>
      <c r="P54" s="8">
        <v>7603.6979957275389</v>
      </c>
      <c r="Q54" s="8">
        <v>7431.2179999999998</v>
      </c>
      <c r="R54" s="8">
        <v>7431.2179999999998</v>
      </c>
      <c r="S54" s="8">
        <v>7431.2179999999998</v>
      </c>
      <c r="T54" s="8">
        <v>7431.2179999999998</v>
      </c>
      <c r="U54" s="8">
        <v>7431.2179999999998</v>
      </c>
      <c r="V54" s="8">
        <v>7161.2179999999998</v>
      </c>
      <c r="W54" s="8">
        <v>7400</v>
      </c>
      <c r="X54" s="8">
        <v>7400</v>
      </c>
      <c r="Y54" s="8">
        <v>7400</v>
      </c>
      <c r="Z54" s="8">
        <v>7400</v>
      </c>
      <c r="AA54" s="8">
        <v>7400</v>
      </c>
      <c r="AB54" s="8">
        <v>7400</v>
      </c>
      <c r="AC54" s="8">
        <v>7400</v>
      </c>
    </row>
    <row r="55" spans="1:29">
      <c r="A55" s="16" t="s">
        <v>164</v>
      </c>
      <c r="B55" s="16" t="s">
        <v>106</v>
      </c>
      <c r="C55" s="16" t="s">
        <v>140</v>
      </c>
      <c r="D55" s="16" t="s">
        <v>9</v>
      </c>
      <c r="E55" s="8">
        <v>731.19000244140602</v>
      </c>
      <c r="F55" s="8">
        <v>905.82347244140601</v>
      </c>
      <c r="G55" s="8">
        <v>1136.1498724414059</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164</v>
      </c>
      <c r="B56" s="16" t="s">
        <v>107</v>
      </c>
      <c r="C56" s="16" t="s">
        <v>141</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38.119422999999998</v>
      </c>
      <c r="Y56" s="8">
        <v>38.119422999999998</v>
      </c>
      <c r="Z56" s="8">
        <v>38.119422999999998</v>
      </c>
      <c r="AA56" s="8">
        <v>38.119422999999998</v>
      </c>
      <c r="AB56" s="8">
        <v>38.119422999999998</v>
      </c>
      <c r="AC56" s="8">
        <v>38.119422999999998</v>
      </c>
    </row>
    <row r="57" spans="1:29">
      <c r="A57" s="16" t="s">
        <v>164</v>
      </c>
      <c r="B57" s="16" t="s">
        <v>108</v>
      </c>
      <c r="C57" s="16" t="s">
        <v>142</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2.0137797000000001E-4</v>
      </c>
      <c r="Y57" s="8">
        <v>2.0138365E-4</v>
      </c>
      <c r="Z57" s="8">
        <v>2.0146077E-4</v>
      </c>
      <c r="AA57" s="8">
        <v>2.0147415000000001E-4</v>
      </c>
      <c r="AB57" s="8">
        <v>2.0148455000000001E-4</v>
      </c>
      <c r="AC57" s="8">
        <v>2.0148782999999999E-4</v>
      </c>
    </row>
    <row r="58" spans="1:29">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164</v>
      </c>
      <c r="B60" s="16" t="s">
        <v>111</v>
      </c>
      <c r="C60" s="16" t="s">
        <v>145</v>
      </c>
      <c r="D60" s="16" t="s">
        <v>9</v>
      </c>
      <c r="E60" s="8">
        <v>283.61840999999998</v>
      </c>
      <c r="F60" s="8">
        <v>371.98982000000001</v>
      </c>
      <c r="G60" s="8">
        <v>371.98982000000001</v>
      </c>
      <c r="H60" s="8">
        <v>390.71218999999996</v>
      </c>
      <c r="I60" s="8">
        <v>390.71218999999996</v>
      </c>
      <c r="J60" s="8">
        <v>390.71218999999996</v>
      </c>
      <c r="K60" s="8">
        <v>390.71218999999996</v>
      </c>
      <c r="L60" s="8">
        <v>390.71218999999996</v>
      </c>
      <c r="M60" s="8">
        <v>390.71218999999996</v>
      </c>
      <c r="N60" s="8">
        <v>390.71218999999996</v>
      </c>
      <c r="O60" s="8">
        <v>390.71218999999996</v>
      </c>
      <c r="P60" s="8">
        <v>390.71218999999996</v>
      </c>
      <c r="Q60" s="8">
        <v>390.71218999999996</v>
      </c>
      <c r="R60" s="8">
        <v>413</v>
      </c>
      <c r="S60" s="8">
        <v>368.42102</v>
      </c>
      <c r="T60" s="8">
        <v>368.42102</v>
      </c>
      <c r="U60" s="8">
        <v>368.42102</v>
      </c>
      <c r="V60" s="8">
        <v>368.42102</v>
      </c>
      <c r="W60" s="8">
        <v>368.42102</v>
      </c>
      <c r="X60" s="8">
        <v>368.42104999999998</v>
      </c>
      <c r="Y60" s="8">
        <v>372.8</v>
      </c>
      <c r="Z60" s="8">
        <v>372.8</v>
      </c>
      <c r="AA60" s="8">
        <v>372.8</v>
      </c>
      <c r="AB60" s="8">
        <v>372.8</v>
      </c>
      <c r="AC60" s="8">
        <v>372.8</v>
      </c>
    </row>
    <row r="61" spans="1:29">
      <c r="A61" s="16" t="s">
        <v>164</v>
      </c>
      <c r="B61" s="16" t="s">
        <v>189</v>
      </c>
      <c r="C61" s="16" t="s">
        <v>190</v>
      </c>
      <c r="D61" s="16" t="s">
        <v>9</v>
      </c>
      <c r="E61" s="8">
        <v>516</v>
      </c>
      <c r="F61" s="8">
        <v>916</v>
      </c>
      <c r="G61" s="8">
        <v>916</v>
      </c>
      <c r="H61" s="8">
        <v>1655.6669000000002</v>
      </c>
      <c r="I61" s="8">
        <v>1655.6669000000002</v>
      </c>
      <c r="J61" s="8">
        <v>1655.6669000000002</v>
      </c>
      <c r="K61" s="8">
        <v>1655.6669000000002</v>
      </c>
      <c r="L61" s="8">
        <v>1655.6669000000002</v>
      </c>
      <c r="M61" s="8">
        <v>1655.6669000000002</v>
      </c>
      <c r="N61" s="8">
        <v>1655.6669000000002</v>
      </c>
      <c r="O61" s="8">
        <v>1916</v>
      </c>
      <c r="P61" s="8">
        <v>1916</v>
      </c>
      <c r="Q61" s="8">
        <v>1916</v>
      </c>
      <c r="R61" s="8">
        <v>1916</v>
      </c>
      <c r="S61" s="8">
        <v>1916</v>
      </c>
      <c r="T61" s="8">
        <v>1916</v>
      </c>
      <c r="U61" s="8">
        <v>1916</v>
      </c>
      <c r="V61" s="8">
        <v>1916</v>
      </c>
      <c r="W61" s="8">
        <v>1916</v>
      </c>
      <c r="X61" s="8">
        <v>1939.4427500000002</v>
      </c>
      <c r="Y61" s="8">
        <v>2040.375</v>
      </c>
      <c r="Z61" s="8">
        <v>2040.375</v>
      </c>
      <c r="AA61" s="8">
        <v>2040.375</v>
      </c>
      <c r="AB61" s="8">
        <v>2040.375</v>
      </c>
      <c r="AC61" s="8">
        <v>2040.375</v>
      </c>
    </row>
    <row r="62" spans="1:29">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165</v>
      </c>
      <c r="B64" s="16" t="s">
        <v>114</v>
      </c>
      <c r="C64" s="16" t="s">
        <v>148</v>
      </c>
      <c r="D64" s="16" t="s">
        <v>9</v>
      </c>
      <c r="E64" s="8">
        <v>1934.499977111815</v>
      </c>
      <c r="F64" s="8">
        <v>1934.499977111815</v>
      </c>
      <c r="G64" s="8">
        <v>1934.499977111815</v>
      </c>
      <c r="H64" s="8">
        <v>2763.5871371118151</v>
      </c>
      <c r="I64" s="8">
        <v>2711.0871371118151</v>
      </c>
      <c r="J64" s="8">
        <v>2711.0871371118151</v>
      </c>
      <c r="K64" s="8">
        <v>2711.0871371118151</v>
      </c>
      <c r="L64" s="8">
        <v>2711.0871371118151</v>
      </c>
      <c r="M64" s="8">
        <v>2519.0871371118151</v>
      </c>
      <c r="N64" s="8">
        <v>2519.0871371118151</v>
      </c>
      <c r="O64" s="8">
        <v>2519.0871371118151</v>
      </c>
      <c r="P64" s="8">
        <v>2519.0871371118151</v>
      </c>
      <c r="Q64" s="8">
        <v>2519.0871371118151</v>
      </c>
      <c r="R64" s="8">
        <v>2519.0871371118151</v>
      </c>
      <c r="S64" s="8">
        <v>2519.0871371118151</v>
      </c>
      <c r="T64" s="8">
        <v>2519.0871371118151</v>
      </c>
      <c r="U64" s="8">
        <v>2488.0371378747545</v>
      </c>
      <c r="V64" s="8">
        <v>2356.8371409265128</v>
      </c>
      <c r="W64" s="8">
        <v>1964.8871439782706</v>
      </c>
      <c r="X64" s="8">
        <v>1964.8871439782706</v>
      </c>
      <c r="Y64" s="8">
        <v>1964.8871439782706</v>
      </c>
      <c r="Z64" s="8">
        <v>1696.1871432153312</v>
      </c>
      <c r="AA64" s="8">
        <v>1696.1871432153312</v>
      </c>
      <c r="AB64" s="8">
        <v>1038.08716</v>
      </c>
      <c r="AC64" s="8">
        <v>1038.08716</v>
      </c>
    </row>
    <row r="65" spans="1:29">
      <c r="A65" s="16" t="s">
        <v>165</v>
      </c>
      <c r="B65" s="16" t="s">
        <v>115</v>
      </c>
      <c r="C65" s="16" t="s">
        <v>149</v>
      </c>
      <c r="D65" s="16" t="s">
        <v>9</v>
      </c>
      <c r="E65" s="8">
        <v>3170.6600036621071</v>
      </c>
      <c r="F65" s="8">
        <v>3170.6600036621071</v>
      </c>
      <c r="G65" s="8">
        <v>3170.6600036621071</v>
      </c>
      <c r="H65" s="8">
        <v>3704.577003662107</v>
      </c>
      <c r="I65" s="8">
        <v>3704.577003662107</v>
      </c>
      <c r="J65" s="8">
        <v>3704.577003662107</v>
      </c>
      <c r="K65" s="8">
        <v>3704.577003662107</v>
      </c>
      <c r="L65" s="8">
        <v>3704.577003662107</v>
      </c>
      <c r="M65" s="8">
        <v>3704.577003662107</v>
      </c>
      <c r="N65" s="8">
        <v>3704.577003662107</v>
      </c>
      <c r="O65" s="8">
        <v>3704.577003662107</v>
      </c>
      <c r="P65" s="8">
        <v>3637.3770067138648</v>
      </c>
      <c r="Q65" s="8">
        <v>3217.3770067138648</v>
      </c>
      <c r="R65" s="8">
        <v>3217.3770067138648</v>
      </c>
      <c r="S65" s="8">
        <v>3035.6770097656226</v>
      </c>
      <c r="T65" s="8">
        <v>3035.6770097656226</v>
      </c>
      <c r="U65" s="8">
        <v>3016.1770097656226</v>
      </c>
      <c r="V65" s="8">
        <v>3139.6410036621082</v>
      </c>
      <c r="W65" s="8">
        <v>3139.6410036621082</v>
      </c>
      <c r="X65" s="8">
        <v>2487.5928061035152</v>
      </c>
      <c r="Y65" s="8">
        <v>2650.0910061035152</v>
      </c>
      <c r="Z65" s="8">
        <v>3146.9870061035153</v>
      </c>
      <c r="AA65" s="8">
        <v>3146.9870061035153</v>
      </c>
      <c r="AB65" s="8">
        <v>3146.9870061035153</v>
      </c>
      <c r="AC65" s="8">
        <v>3146.9870061035153</v>
      </c>
    </row>
    <row r="66" spans="1:29">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v>
      </c>
      <c r="Y66" s="8">
        <v>500</v>
      </c>
      <c r="Z66" s="8">
        <v>500</v>
      </c>
      <c r="AA66" s="8">
        <v>500</v>
      </c>
      <c r="AB66" s="8">
        <v>500</v>
      </c>
      <c r="AC66" s="8">
        <v>500</v>
      </c>
    </row>
    <row r="67" spans="1:29">
      <c r="A67" s="16" t="s">
        <v>165</v>
      </c>
      <c r="B67" s="16" t="s">
        <v>117</v>
      </c>
      <c r="C67" s="16" t="s">
        <v>151</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v>
      </c>
      <c r="P68" s="8">
        <v>198.00012361712001</v>
      </c>
      <c r="Q68" s="8">
        <v>248.97892999999999</v>
      </c>
      <c r="R68" s="8">
        <v>248.97892999999999</v>
      </c>
      <c r="S68" s="8">
        <v>209.97892999999999</v>
      </c>
      <c r="T68" s="8">
        <v>209.97892999999999</v>
      </c>
      <c r="U68" s="8">
        <v>317.14657999999997</v>
      </c>
      <c r="V68" s="8">
        <v>317.14657999999997</v>
      </c>
      <c r="W68" s="8">
        <v>317.14657999999997</v>
      </c>
      <c r="X68" s="8">
        <v>317.14657999999997</v>
      </c>
      <c r="Y68" s="8">
        <v>317.14657999999997</v>
      </c>
      <c r="Z68" s="8">
        <v>317.14668045704997</v>
      </c>
      <c r="AA68" s="8">
        <v>317.14668046525998</v>
      </c>
      <c r="AB68" s="8">
        <v>317.14668047138497</v>
      </c>
      <c r="AC68" s="8">
        <v>317.14668047504495</v>
      </c>
    </row>
    <row r="69" spans="1:29">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166</v>
      </c>
      <c r="B70" s="16" t="s">
        <v>120</v>
      </c>
      <c r="C70" s="16" t="s">
        <v>154</v>
      </c>
      <c r="D70" s="16" t="s">
        <v>9</v>
      </c>
      <c r="E70" s="8">
        <v>1756.0600090026815</v>
      </c>
      <c r="F70" s="8">
        <v>1756.0600090026815</v>
      </c>
      <c r="G70" s="8">
        <v>1756.0600090026815</v>
      </c>
      <c r="H70" s="8">
        <v>1815.7207640026816</v>
      </c>
      <c r="I70" s="8">
        <v>1815.7207640026816</v>
      </c>
      <c r="J70" s="8">
        <v>1815.7207640026816</v>
      </c>
      <c r="K70" s="8">
        <v>1815.7207640026816</v>
      </c>
      <c r="L70" s="8">
        <v>1717.0207670544394</v>
      </c>
      <c r="M70" s="8">
        <v>1717.0207670544394</v>
      </c>
      <c r="N70" s="8">
        <v>1859.7802605285603</v>
      </c>
      <c r="O70" s="8">
        <v>1674.9802574768034</v>
      </c>
      <c r="P70" s="8">
        <v>1674.9802574768034</v>
      </c>
      <c r="Q70" s="8">
        <v>1746.9591374768033</v>
      </c>
      <c r="R70" s="8">
        <v>1420.2591367138639</v>
      </c>
      <c r="S70" s="8">
        <v>1420.2591367138639</v>
      </c>
      <c r="T70" s="8">
        <v>1420.2591367138639</v>
      </c>
      <c r="U70" s="8">
        <v>1420.2591367138639</v>
      </c>
      <c r="V70" s="8">
        <v>1206.399136103513</v>
      </c>
      <c r="W70" s="8">
        <v>1254.2151061035129</v>
      </c>
      <c r="X70" s="8">
        <v>1254.2151061035129</v>
      </c>
      <c r="Y70" s="8">
        <v>1254.2151061035129</v>
      </c>
      <c r="Z70" s="8">
        <v>1267.8639861035131</v>
      </c>
      <c r="AA70" s="8">
        <v>1267.8639861035131</v>
      </c>
      <c r="AB70" s="8">
        <v>1267.8639861035131</v>
      </c>
      <c r="AC70" s="8">
        <v>1267.8639861035131</v>
      </c>
    </row>
    <row r="71" spans="1:29">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0</v>
      </c>
      <c r="R71" s="8">
        <v>1.0295322E-4</v>
      </c>
      <c r="S71" s="8">
        <v>1.0296342E-4</v>
      </c>
      <c r="T71" s="8">
        <v>1.0297084E-4</v>
      </c>
      <c r="U71" s="8">
        <v>1.0297666E-4</v>
      </c>
      <c r="V71" s="8">
        <v>1.0298159E-4</v>
      </c>
      <c r="W71" s="8">
        <v>1.3371260000000001E-4</v>
      </c>
      <c r="X71" s="8">
        <v>1.3371961999999999E-4</v>
      </c>
      <c r="Y71" s="8">
        <v>1.3373139000000001E-4</v>
      </c>
      <c r="Z71" s="8">
        <v>1.3374745E-4</v>
      </c>
      <c r="AA71" s="8">
        <v>1.3375607999999999E-4</v>
      </c>
      <c r="AB71" s="8">
        <v>1.3376284999999999E-4</v>
      </c>
      <c r="AC71" s="8">
        <v>1.3376537999999999E-4</v>
      </c>
    </row>
    <row r="72" spans="1:29">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166</v>
      </c>
      <c r="B73" s="16" t="s">
        <v>123</v>
      </c>
      <c r="C73" s="16" t="s">
        <v>157</v>
      </c>
      <c r="D73" s="16" t="s">
        <v>9</v>
      </c>
      <c r="E73" s="8">
        <v>0</v>
      </c>
      <c r="F73" s="8">
        <v>0</v>
      </c>
      <c r="G73" s="8">
        <v>191.23546999999999</v>
      </c>
      <c r="H73" s="8">
        <v>1419.8081999999999</v>
      </c>
      <c r="I73" s="8">
        <v>1419.8081999999999</v>
      </c>
      <c r="J73" s="8">
        <v>1419.8081999999999</v>
      </c>
      <c r="K73" s="8">
        <v>1419.8081999999999</v>
      </c>
      <c r="L73" s="8">
        <v>1419.8081999999999</v>
      </c>
      <c r="M73" s="8">
        <v>1419.8081999999999</v>
      </c>
      <c r="N73" s="8">
        <v>1419.8081999999999</v>
      </c>
      <c r="O73" s="8">
        <v>1419.8081999999999</v>
      </c>
      <c r="P73" s="8">
        <v>1419.8081999999999</v>
      </c>
      <c r="Q73" s="8">
        <v>1419.8081999999999</v>
      </c>
      <c r="R73" s="8">
        <v>1419.8081999999999</v>
      </c>
      <c r="S73" s="8">
        <v>1419.8081999999999</v>
      </c>
      <c r="T73" s="8">
        <v>1419.8081999999999</v>
      </c>
      <c r="U73" s="8">
        <v>1419.8081999999999</v>
      </c>
      <c r="V73" s="8">
        <v>1419.8081999999999</v>
      </c>
      <c r="W73" s="8">
        <v>1419.8081999999999</v>
      </c>
      <c r="X73" s="8">
        <v>1419.8081999999999</v>
      </c>
      <c r="Y73" s="8">
        <v>2337.5177000000003</v>
      </c>
      <c r="Z73" s="8">
        <v>2337.5177000000003</v>
      </c>
      <c r="AA73" s="8">
        <v>2337.5177000000003</v>
      </c>
      <c r="AB73" s="8">
        <v>2337.5177000000003</v>
      </c>
      <c r="AC73" s="8">
        <v>2337.5177000000003</v>
      </c>
    </row>
    <row r="74" spans="1:29">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166</v>
      </c>
      <c r="B75" s="16" t="s">
        <v>125</v>
      </c>
      <c r="C75" s="16" t="s">
        <v>159</v>
      </c>
      <c r="D75" s="16" t="s">
        <v>9</v>
      </c>
      <c r="E75" s="8">
        <v>136</v>
      </c>
      <c r="F75" s="8">
        <v>136</v>
      </c>
      <c r="G75" s="8">
        <v>136</v>
      </c>
      <c r="H75" s="8">
        <v>136</v>
      </c>
      <c r="I75" s="8">
        <v>70</v>
      </c>
      <c r="J75" s="8">
        <v>70</v>
      </c>
      <c r="K75" s="8">
        <v>70</v>
      </c>
      <c r="L75" s="8">
        <v>70</v>
      </c>
      <c r="M75" s="8">
        <v>70</v>
      </c>
      <c r="N75" s="8">
        <v>0</v>
      </c>
      <c r="O75" s="8">
        <v>0</v>
      </c>
      <c r="P75" s="8">
        <v>0</v>
      </c>
      <c r="Q75" s="8">
        <v>1.2333096600000001E-3</v>
      </c>
      <c r="R75" s="8">
        <v>200.07995747703001</v>
      </c>
      <c r="S75" s="8">
        <v>200.07995748243999</v>
      </c>
      <c r="T75" s="8">
        <v>200.07995748573001</v>
      </c>
      <c r="U75" s="8">
        <v>200.07995748797001</v>
      </c>
      <c r="V75" s="8">
        <v>200.07995749119999</v>
      </c>
      <c r="W75" s="8">
        <v>200.08225797763998</v>
      </c>
      <c r="X75" s="8">
        <v>200.08225798339998</v>
      </c>
      <c r="Y75" s="8">
        <v>200.0822580025</v>
      </c>
      <c r="Z75" s="8">
        <v>200.08225801959998</v>
      </c>
      <c r="AA75" s="8">
        <v>200.08225802484998</v>
      </c>
      <c r="AB75" s="8">
        <v>200.08227802819999</v>
      </c>
      <c r="AC75" s="8">
        <v>200.0822580304</v>
      </c>
    </row>
    <row r="76" spans="1:29">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167</v>
      </c>
      <c r="B77" s="16" t="s">
        <v>127</v>
      </c>
      <c r="C77" s="16" t="s">
        <v>161</v>
      </c>
      <c r="D77" s="16" t="s">
        <v>9</v>
      </c>
      <c r="E77" s="8">
        <v>168</v>
      </c>
      <c r="F77" s="8">
        <v>168</v>
      </c>
      <c r="G77" s="8">
        <v>168</v>
      </c>
      <c r="H77" s="8">
        <v>168</v>
      </c>
      <c r="I77" s="8">
        <v>168</v>
      </c>
      <c r="J77" s="8">
        <v>168</v>
      </c>
      <c r="K77" s="8">
        <v>168</v>
      </c>
      <c r="L77" s="8">
        <v>168.0004552684</v>
      </c>
      <c r="M77" s="8">
        <v>168.00045528467001</v>
      </c>
      <c r="N77" s="8">
        <v>168.00045542870001</v>
      </c>
      <c r="O77" s="8">
        <v>200.37780800000002</v>
      </c>
      <c r="P77" s="8">
        <v>200.37780800000002</v>
      </c>
      <c r="Q77" s="8">
        <v>200.37780800000002</v>
      </c>
      <c r="R77" s="8">
        <v>269.67926</v>
      </c>
      <c r="S77" s="8">
        <v>269.67926</v>
      </c>
      <c r="T77" s="8">
        <v>269.67926</v>
      </c>
      <c r="U77" s="8">
        <v>269.67926</v>
      </c>
      <c r="V77" s="8">
        <v>269.67926</v>
      </c>
      <c r="W77" s="8">
        <v>269.67926</v>
      </c>
      <c r="X77" s="8">
        <v>269.67926</v>
      </c>
      <c r="Y77" s="8">
        <v>269.67926</v>
      </c>
      <c r="Z77" s="8">
        <v>269.67926</v>
      </c>
      <c r="AA77" s="8">
        <v>269.67926</v>
      </c>
      <c r="AB77" s="8">
        <v>269.67926</v>
      </c>
      <c r="AC77" s="8">
        <v>101.67926</v>
      </c>
    </row>
    <row r="78" spans="1:29">
      <c r="A78" s="16" t="s">
        <v>167</v>
      </c>
      <c r="B78" s="16" t="s">
        <v>128</v>
      </c>
      <c r="C78" s="16" t="s">
        <v>162</v>
      </c>
      <c r="D78" s="16" t="s">
        <v>9</v>
      </c>
      <c r="E78" s="8">
        <v>251.34999847412098</v>
      </c>
      <c r="F78" s="8">
        <v>251.34999847412098</v>
      </c>
      <c r="G78" s="8">
        <v>251.34999847412098</v>
      </c>
      <c r="H78" s="8">
        <v>251.34999847412098</v>
      </c>
      <c r="I78" s="8">
        <v>251.34999847412098</v>
      </c>
      <c r="J78" s="8">
        <v>301.10500847412095</v>
      </c>
      <c r="K78" s="8">
        <v>426.49312847412102</v>
      </c>
      <c r="L78" s="8">
        <v>551.88084847412097</v>
      </c>
      <c r="M78" s="8">
        <v>647.78609847412099</v>
      </c>
      <c r="N78" s="8">
        <v>734.684958474121</v>
      </c>
      <c r="O78" s="8">
        <v>734.684958474121</v>
      </c>
      <c r="P78" s="8">
        <v>734.684958474121</v>
      </c>
      <c r="Q78" s="8">
        <v>734.684958474121</v>
      </c>
      <c r="R78" s="8">
        <v>764.049648474121</v>
      </c>
      <c r="S78" s="8">
        <v>764.049648474121</v>
      </c>
      <c r="T78" s="8">
        <v>764.049648474121</v>
      </c>
      <c r="U78" s="8">
        <v>764.049648474121</v>
      </c>
      <c r="V78" s="8">
        <v>764.049648474121</v>
      </c>
      <c r="W78" s="8">
        <v>764.049648474121</v>
      </c>
      <c r="X78" s="8">
        <v>764.049648474121</v>
      </c>
      <c r="Y78" s="8">
        <v>764.049648474121</v>
      </c>
      <c r="Z78" s="8">
        <v>764.049648474121</v>
      </c>
      <c r="AA78" s="8">
        <v>764.049648474121</v>
      </c>
      <c r="AB78" s="8">
        <v>764.049648474121</v>
      </c>
      <c r="AC78" s="8">
        <v>624.299648474121</v>
      </c>
    </row>
    <row r="79" spans="1:29">
      <c r="A79" s="16" t="s">
        <v>167</v>
      </c>
      <c r="B79" s="16" t="s">
        <v>129</v>
      </c>
      <c r="C79" s="16" t="s">
        <v>163</v>
      </c>
      <c r="D79" s="16" t="s">
        <v>9</v>
      </c>
      <c r="E79" s="8">
        <v>427.40384</v>
      </c>
      <c r="F79" s="8">
        <v>710.80759999999998</v>
      </c>
      <c r="G79" s="8">
        <v>994.21161621830004</v>
      </c>
      <c r="H79" s="8">
        <v>1290.64761</v>
      </c>
      <c r="I79" s="8">
        <v>1410.3330000000001</v>
      </c>
      <c r="J79" s="8">
        <v>1482.5263</v>
      </c>
      <c r="K79" s="8">
        <v>1482.5263</v>
      </c>
      <c r="L79" s="8">
        <v>1482.5263</v>
      </c>
      <c r="M79" s="8">
        <v>1510.6682700000001</v>
      </c>
      <c r="N79" s="8">
        <v>1547.40698</v>
      </c>
      <c r="O79" s="8">
        <v>1638.8247999999999</v>
      </c>
      <c r="P79" s="8">
        <v>1758.51025</v>
      </c>
      <c r="Q79" s="8">
        <v>1878.1956</v>
      </c>
      <c r="R79" s="8">
        <v>1909.3471</v>
      </c>
      <c r="S79" s="8">
        <v>1909.3471</v>
      </c>
      <c r="T79" s="8">
        <v>1909.3471</v>
      </c>
      <c r="U79" s="8">
        <v>1909.3471</v>
      </c>
      <c r="V79" s="8">
        <v>1909.3471</v>
      </c>
      <c r="W79" s="8">
        <v>1765.3471</v>
      </c>
      <c r="X79" s="8">
        <v>1765.3471</v>
      </c>
      <c r="Y79" s="8">
        <v>1765.3471</v>
      </c>
      <c r="Z79" s="8">
        <v>1765.3471</v>
      </c>
      <c r="AA79" s="8">
        <v>1765.3471</v>
      </c>
      <c r="AB79" s="8">
        <v>1765.3471</v>
      </c>
      <c r="AC79" s="8">
        <v>1765.3471</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165</v>
      </c>
      <c r="B84" s="16" t="s">
        <v>177</v>
      </c>
      <c r="C84" s="16" t="s">
        <v>171</v>
      </c>
      <c r="D84" s="16" t="s">
        <v>168</v>
      </c>
      <c r="E84" s="8">
        <v>0</v>
      </c>
      <c r="F84" s="8">
        <v>0</v>
      </c>
      <c r="G84" s="8">
        <v>500</v>
      </c>
      <c r="H84" s="8">
        <v>1999.9766999999999</v>
      </c>
      <c r="I84" s="8">
        <v>1999.9766999999999</v>
      </c>
      <c r="J84" s="8">
        <v>1999.9766999999999</v>
      </c>
      <c r="K84" s="8">
        <v>2666.9767999999999</v>
      </c>
      <c r="L84" s="8">
        <v>3332.9767999999999</v>
      </c>
      <c r="M84" s="8">
        <v>4556.1133</v>
      </c>
      <c r="N84" s="8">
        <v>4556.1133</v>
      </c>
      <c r="O84" s="8">
        <v>4556.1133</v>
      </c>
      <c r="P84" s="8">
        <v>4556.1133</v>
      </c>
      <c r="Q84" s="8">
        <v>4556.1133</v>
      </c>
      <c r="R84" s="8">
        <v>5052</v>
      </c>
      <c r="S84" s="8">
        <v>5052</v>
      </c>
      <c r="T84" s="8">
        <v>5052</v>
      </c>
      <c r="U84" s="8">
        <v>5052</v>
      </c>
      <c r="V84" s="8">
        <v>5052</v>
      </c>
      <c r="W84" s="8">
        <v>5052</v>
      </c>
      <c r="X84" s="8">
        <v>5052</v>
      </c>
      <c r="Y84" s="8">
        <v>5052</v>
      </c>
      <c r="Z84" s="8">
        <v>5052</v>
      </c>
      <c r="AA84" s="8">
        <v>5052</v>
      </c>
      <c r="AB84" s="8">
        <v>5052</v>
      </c>
      <c r="AC84" s="8">
        <v>5052</v>
      </c>
    </row>
    <row r="85" spans="1:29">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165</v>
      </c>
      <c r="B86" s="16" t="s">
        <v>179</v>
      </c>
      <c r="C86" s="16" t="s">
        <v>172</v>
      </c>
      <c r="D86" s="16" t="s">
        <v>168</v>
      </c>
      <c r="E86" s="8">
        <v>0</v>
      </c>
      <c r="F86" s="8">
        <v>0</v>
      </c>
      <c r="G86" s="8">
        <v>0</v>
      </c>
      <c r="H86" s="8">
        <v>2.3295191999999999E-2</v>
      </c>
      <c r="I86" s="8">
        <v>2.3295199999999999E-2</v>
      </c>
      <c r="J86" s="8">
        <v>2.3295199999999999E-2</v>
      </c>
      <c r="K86" s="8">
        <v>2.3295201000000001E-2</v>
      </c>
      <c r="L86" s="8">
        <v>2.3295206999999998E-2</v>
      </c>
      <c r="M86" s="8">
        <v>58.051630000000003</v>
      </c>
      <c r="N86" s="8">
        <v>443.88686999999999</v>
      </c>
      <c r="O86" s="8">
        <v>1443.8868</v>
      </c>
      <c r="P86" s="8">
        <v>2443.8870000000002</v>
      </c>
      <c r="Q86" s="8">
        <v>3443.8870000000002</v>
      </c>
      <c r="R86" s="8">
        <v>3948</v>
      </c>
      <c r="S86" s="8">
        <v>3948</v>
      </c>
      <c r="T86" s="8">
        <v>3948</v>
      </c>
      <c r="U86" s="8">
        <v>3948</v>
      </c>
      <c r="V86" s="8">
        <v>3948</v>
      </c>
      <c r="W86" s="8">
        <v>3948</v>
      </c>
      <c r="X86" s="8">
        <v>3948</v>
      </c>
      <c r="Y86" s="8">
        <v>3948</v>
      </c>
      <c r="Z86" s="8">
        <v>3948</v>
      </c>
      <c r="AA86" s="8">
        <v>3948</v>
      </c>
      <c r="AB86" s="8">
        <v>3948</v>
      </c>
      <c r="AC86" s="8">
        <v>3948</v>
      </c>
    </row>
    <row r="87" spans="1:29">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Oe3JrgsGxCxfXmEI9dk78P6pHuF3Ci2ySwD4iB0MvKkekT/E5TkjklVXydeGESAVr8DswAcP2ZmbvhHUZhyuPQ==" saltValue="mA3cXDy0inLPRYEhT4WPh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3C28-E61B-416C-AB96-45120B5B987D}">
  <sheetPr codeName="Sheet33">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219</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341153.63320000004</v>
      </c>
      <c r="D6" s="8">
        <v>307968.06520000001</v>
      </c>
      <c r="E6" s="8">
        <v>285726.13571421034</v>
      </c>
      <c r="F6" s="8">
        <v>86170.832486426225</v>
      </c>
      <c r="G6" s="8">
        <v>97525.003346012003</v>
      </c>
      <c r="H6" s="8">
        <v>84624.554688622185</v>
      </c>
      <c r="I6" s="8">
        <v>82701.160371562844</v>
      </c>
      <c r="J6" s="8">
        <v>65923.000377901597</v>
      </c>
      <c r="K6" s="8">
        <v>52143.877716920797</v>
      </c>
      <c r="L6" s="8">
        <v>44003.393315021916</v>
      </c>
      <c r="M6" s="8">
        <v>37392.553851307071</v>
      </c>
      <c r="N6" s="8">
        <v>37214.575287533546</v>
      </c>
      <c r="O6" s="8">
        <v>24770.251078443081</v>
      </c>
      <c r="P6" s="8">
        <v>23662.18108850114</v>
      </c>
      <c r="Q6" s="8">
        <v>7034.88540836824</v>
      </c>
      <c r="R6" s="8">
        <v>5907.5277693184962</v>
      </c>
      <c r="S6" s="8">
        <v>7.6574179299999988E-4</v>
      </c>
      <c r="T6" s="8">
        <v>6.3021020500000002E-4</v>
      </c>
      <c r="U6" s="8">
        <v>5.0846190800000004E-4</v>
      </c>
      <c r="V6" s="8">
        <v>3.75120189E-4</v>
      </c>
      <c r="W6" s="8">
        <v>3.3839165999999997E-4</v>
      </c>
      <c r="X6" s="8">
        <v>2.4937113399999997E-4</v>
      </c>
      <c r="Y6" s="8">
        <v>2.3757153899999997E-4</v>
      </c>
      <c r="Z6" s="8">
        <v>2.4086481099999999E-4</v>
      </c>
      <c r="AA6" s="8">
        <v>2.9454043600000003E-4</v>
      </c>
    </row>
    <row r="7" spans="1:27">
      <c r="A7" s="16" t="s">
        <v>16</v>
      </c>
      <c r="B7" s="16" t="s">
        <v>11</v>
      </c>
      <c r="C7" s="8">
        <v>126100.4075</v>
      </c>
      <c r="D7" s="8">
        <v>112364.1155</v>
      </c>
      <c r="E7" s="8">
        <v>70839.624500000005</v>
      </c>
      <c r="F7" s="8">
        <v>12495.994586449875</v>
      </c>
      <c r="G7" s="8">
        <v>2.2157497926000001E-2</v>
      </c>
      <c r="H7" s="8">
        <v>9.2822256399999995E-4</v>
      </c>
      <c r="I7" s="8">
        <v>7.9637553000000004E-4</v>
      </c>
      <c r="J7" s="8">
        <v>8.6705587999999999E-4</v>
      </c>
      <c r="K7" s="8">
        <v>4.7182037699999998E-4</v>
      </c>
      <c r="L7" s="8">
        <v>1.4098892000000002E-4</v>
      </c>
      <c r="M7" s="8">
        <v>1.2660638599999998E-4</v>
      </c>
      <c r="N7" s="8">
        <v>1.2074219999999999E-4</v>
      </c>
      <c r="O7" s="8">
        <v>7.0745446000000008E-5</v>
      </c>
      <c r="P7" s="8">
        <v>4.9803002999999999E-5</v>
      </c>
      <c r="Q7" s="8">
        <v>6.9741514000000001E-5</v>
      </c>
      <c r="R7" s="8">
        <v>6.5988209999999993E-5</v>
      </c>
      <c r="S7" s="8">
        <v>5.9377832000000007E-5</v>
      </c>
      <c r="T7" s="8">
        <v>5.770049E-5</v>
      </c>
      <c r="U7" s="8">
        <v>5.1155671999999999E-5</v>
      </c>
      <c r="V7" s="8">
        <v>3.7067621000000001E-5</v>
      </c>
      <c r="W7" s="8">
        <v>3.7457116000000001E-5</v>
      </c>
      <c r="X7" s="8">
        <v>0</v>
      </c>
      <c r="Y7" s="8">
        <v>0</v>
      </c>
      <c r="Z7" s="8">
        <v>0</v>
      </c>
      <c r="AA7" s="8">
        <v>0</v>
      </c>
    </row>
    <row r="8" spans="1:27">
      <c r="A8" s="16" t="s">
        <v>16</v>
      </c>
      <c r="B8" s="16" t="s">
        <v>7</v>
      </c>
      <c r="C8" s="8">
        <v>33299.960498399487</v>
      </c>
      <c r="D8" s="8">
        <v>34844.09865550758</v>
      </c>
      <c r="E8" s="8">
        <v>52698.304416633975</v>
      </c>
      <c r="F8" s="8">
        <v>57842.519302078603</v>
      </c>
      <c r="G8" s="8">
        <v>51077.753295269416</v>
      </c>
      <c r="H8" s="8">
        <v>42254.595980879953</v>
      </c>
      <c r="I8" s="8">
        <v>49017.227552620949</v>
      </c>
      <c r="J8" s="8">
        <v>54007.596547458917</v>
      </c>
      <c r="K8" s="8">
        <v>39040.737118448436</v>
      </c>
      <c r="L8" s="8">
        <v>32790.005704002746</v>
      </c>
      <c r="M8" s="8">
        <v>27595.847788139654</v>
      </c>
      <c r="N8" s="8">
        <v>22277.543489554329</v>
      </c>
      <c r="O8" s="8">
        <v>20696.068770691134</v>
      </c>
      <c r="P8" s="8">
        <v>17596.30444875831</v>
      </c>
      <c r="Q8" s="8">
        <v>17108.065383470799</v>
      </c>
      <c r="R8" s="8">
        <v>14596.076214885607</v>
      </c>
      <c r="S8" s="8">
        <v>15157.767504713625</v>
      </c>
      <c r="T8" s="8">
        <v>9439.3170899925972</v>
      </c>
      <c r="U8" s="8">
        <v>6931.086702781532</v>
      </c>
      <c r="V8" s="8">
        <v>4080.2415646196741</v>
      </c>
      <c r="W8" s="8">
        <v>2174.1624036611379</v>
      </c>
      <c r="X8" s="8">
        <v>1842.5870885277295</v>
      </c>
      <c r="Y8" s="8">
        <v>1816.6823927068501</v>
      </c>
      <c r="Z8" s="8">
        <v>1664.3707810458866</v>
      </c>
      <c r="AA8" s="8">
        <v>3.0722482100000001E-4</v>
      </c>
    </row>
    <row r="9" spans="1:27">
      <c r="A9" s="16" t="s">
        <v>16</v>
      </c>
      <c r="B9" s="16" t="s">
        <v>12</v>
      </c>
      <c r="C9" s="8">
        <v>120.186414</v>
      </c>
      <c r="D9" s="8">
        <v>92.974625000000003</v>
      </c>
      <c r="E9" s="8">
        <v>1086.683</v>
      </c>
      <c r="F9" s="8">
        <v>564.99893999999995</v>
      </c>
      <c r="G9" s="8">
        <v>1459.0640000000001</v>
      </c>
      <c r="H9" s="8">
        <v>949.84309999999994</v>
      </c>
      <c r="I9" s="8">
        <v>1654.8743999999999</v>
      </c>
      <c r="J9" s="8">
        <v>1667.5542</v>
      </c>
      <c r="K9" s="8">
        <v>700.16075000000001</v>
      </c>
      <c r="L9" s="8">
        <v>469.5752</v>
      </c>
      <c r="M9" s="8">
        <v>425.10403000000002</v>
      </c>
      <c r="N9" s="8">
        <v>395.80111999999997</v>
      </c>
      <c r="O9" s="8">
        <v>518.78128000000004</v>
      </c>
      <c r="P9" s="8">
        <v>0</v>
      </c>
      <c r="Q9" s="8">
        <v>0</v>
      </c>
      <c r="R9" s="8">
        <v>0</v>
      </c>
      <c r="S9" s="8">
        <v>0</v>
      </c>
      <c r="T9" s="8">
        <v>0</v>
      </c>
      <c r="U9" s="8">
        <v>0</v>
      </c>
      <c r="V9" s="8">
        <v>0</v>
      </c>
      <c r="W9" s="8">
        <v>0</v>
      </c>
      <c r="X9" s="8">
        <v>0</v>
      </c>
      <c r="Y9" s="8">
        <v>0</v>
      </c>
      <c r="Z9" s="8">
        <v>0</v>
      </c>
      <c r="AA9" s="8">
        <v>0</v>
      </c>
    </row>
    <row r="10" spans="1:27">
      <c r="A10" s="16" t="s">
        <v>16</v>
      </c>
      <c r="B10" s="16" t="s">
        <v>4</v>
      </c>
      <c r="C10" s="8">
        <v>3705.347887688597</v>
      </c>
      <c r="D10" s="8">
        <v>2753.6521393692797</v>
      </c>
      <c r="E10" s="8">
        <v>21987.815640562763</v>
      </c>
      <c r="F10" s="8">
        <v>60075.275146413231</v>
      </c>
      <c r="G10" s="8">
        <v>29417.378178774969</v>
      </c>
      <c r="H10" s="8">
        <v>23391.927539439137</v>
      </c>
      <c r="I10" s="8">
        <v>33354.731062633087</v>
      </c>
      <c r="J10" s="8">
        <v>36197.414687759774</v>
      </c>
      <c r="K10" s="8">
        <v>30017.407491018435</v>
      </c>
      <c r="L10" s="8">
        <v>22896.079884749368</v>
      </c>
      <c r="M10" s="8">
        <v>20844.48850776473</v>
      </c>
      <c r="N10" s="8">
        <v>26007.706223445795</v>
      </c>
      <c r="O10" s="8">
        <v>34257.815284415097</v>
      </c>
      <c r="P10" s="8">
        <v>34245.841234165549</v>
      </c>
      <c r="Q10" s="8">
        <v>41766.304537324759</v>
      </c>
      <c r="R10" s="8">
        <v>32450.056063159136</v>
      </c>
      <c r="S10" s="8">
        <v>27316.190928371576</v>
      </c>
      <c r="T10" s="8">
        <v>34299.158952703416</v>
      </c>
      <c r="U10" s="8">
        <v>22162.726562035841</v>
      </c>
      <c r="V10" s="8">
        <v>25287.080989108243</v>
      </c>
      <c r="W10" s="8">
        <v>25646.205647262934</v>
      </c>
      <c r="X10" s="8">
        <v>22479.797054184881</v>
      </c>
      <c r="Y10" s="8">
        <v>23488.579601219204</v>
      </c>
      <c r="Z10" s="8">
        <v>22813.301478448251</v>
      </c>
      <c r="AA10" s="8">
        <v>24564.6611531202</v>
      </c>
    </row>
    <row r="11" spans="1:27">
      <c r="A11" s="16" t="s">
        <v>16</v>
      </c>
      <c r="B11" s="16" t="s">
        <v>2</v>
      </c>
      <c r="C11" s="8">
        <v>122691.48545000001</v>
      </c>
      <c r="D11" s="8">
        <v>101273.37482999999</v>
      </c>
      <c r="E11" s="8">
        <v>120571.05966</v>
      </c>
      <c r="F11" s="8">
        <v>109497.49347999999</v>
      </c>
      <c r="G11" s="8">
        <v>95629.593509999992</v>
      </c>
      <c r="H11" s="8">
        <v>88758.307589999982</v>
      </c>
      <c r="I11" s="8">
        <v>78116.413650000002</v>
      </c>
      <c r="J11" s="8">
        <v>83678.827730000019</v>
      </c>
      <c r="K11" s="8">
        <v>78178.001619999995</v>
      </c>
      <c r="L11" s="8">
        <v>69702.479019999999</v>
      </c>
      <c r="M11" s="8">
        <v>57070.781159999999</v>
      </c>
      <c r="N11" s="8">
        <v>65109.41893</v>
      </c>
      <c r="O11" s="8">
        <v>52811.596129999998</v>
      </c>
      <c r="P11" s="8">
        <v>45531.203949999996</v>
      </c>
      <c r="Q11" s="8">
        <v>40641.739650000003</v>
      </c>
      <c r="R11" s="8">
        <v>36949.137439999999</v>
      </c>
      <c r="S11" s="8">
        <v>37201.521650512062</v>
      </c>
      <c r="T11" s="8">
        <v>35080.692920373338</v>
      </c>
      <c r="U11" s="8">
        <v>30974.206980323936</v>
      </c>
      <c r="V11" s="8">
        <v>26335.246660281038</v>
      </c>
      <c r="W11" s="8">
        <v>32372.575700256093</v>
      </c>
      <c r="X11" s="8">
        <v>25580.145890228014</v>
      </c>
      <c r="Y11" s="8">
        <v>22900.884097000002</v>
      </c>
      <c r="Z11" s="8">
        <v>20973.575160221229</v>
      </c>
      <c r="AA11" s="8">
        <v>20340.242230440694</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3953.9225377325774</v>
      </c>
      <c r="D13" s="8">
        <v>4126.6213707021388</v>
      </c>
      <c r="E13" s="8">
        <v>4209.4322505069413</v>
      </c>
      <c r="F13" s="8">
        <v>6698.2075641035635</v>
      </c>
      <c r="G13" s="8">
        <v>6381.2731374670357</v>
      </c>
      <c r="H13" s="8">
        <v>6275.5550410623064</v>
      </c>
      <c r="I13" s="8">
        <v>5737.4800362914357</v>
      </c>
      <c r="J13" s="8">
        <v>5422.005780289549</v>
      </c>
      <c r="K13" s="8">
        <v>5553.1348557019537</v>
      </c>
      <c r="L13" s="8">
        <v>5486.9709843957744</v>
      </c>
      <c r="M13" s="8">
        <v>5622.3854281559852</v>
      </c>
      <c r="N13" s="8">
        <v>5593.7905588139392</v>
      </c>
      <c r="O13" s="8">
        <v>5236.7655203881295</v>
      </c>
      <c r="P13" s="8">
        <v>4916.5402941123657</v>
      </c>
      <c r="Q13" s="8">
        <v>4621.822945324463</v>
      </c>
      <c r="R13" s="8">
        <v>4203.0951596711975</v>
      </c>
      <c r="S13" s="8">
        <v>3962.129136035875</v>
      </c>
      <c r="T13" s="8">
        <v>3587.7944369099437</v>
      </c>
      <c r="U13" s="8">
        <v>3438.0315470139294</v>
      </c>
      <c r="V13" s="8">
        <v>3210.7477837971528</v>
      </c>
      <c r="W13" s="8">
        <v>3070.681299231449</v>
      </c>
      <c r="X13" s="8">
        <v>2814.6315593516856</v>
      </c>
      <c r="Y13" s="8">
        <v>2548.7250808701128</v>
      </c>
      <c r="Z13" s="8">
        <v>2403.487509912648</v>
      </c>
      <c r="AA13" s="8">
        <v>2193.8115017567452</v>
      </c>
    </row>
    <row r="14" spans="1:27">
      <c r="A14" s="16" t="s">
        <v>16</v>
      </c>
      <c r="B14" s="16" t="s">
        <v>8</v>
      </c>
      <c r="C14" s="8">
        <v>2144.8078883475328</v>
      </c>
      <c r="D14" s="8">
        <v>2154.3998926911113</v>
      </c>
      <c r="E14" s="8">
        <v>1912.0168440760021</v>
      </c>
      <c r="F14" s="8">
        <v>3074.917672534461</v>
      </c>
      <c r="G14" s="8">
        <v>3191.3486392084665</v>
      </c>
      <c r="H14" s="8">
        <v>3004.3577590863674</v>
      </c>
      <c r="I14" s="8">
        <v>2793.3802771798973</v>
      </c>
      <c r="J14" s="8">
        <v>2603.4451804748278</v>
      </c>
      <c r="K14" s="8">
        <v>2674.1862302916661</v>
      </c>
      <c r="L14" s="8">
        <v>2591.6134958484486</v>
      </c>
      <c r="M14" s="8">
        <v>2382.8461880088757</v>
      </c>
      <c r="N14" s="8">
        <v>1997.4733598630532</v>
      </c>
      <c r="O14" s="8">
        <v>1972.4471091949395</v>
      </c>
      <c r="P14" s="8">
        <v>1857.045615967503</v>
      </c>
      <c r="Q14" s="8">
        <v>1976.6011296803333</v>
      </c>
      <c r="R14" s="8">
        <v>2181.4975052162326</v>
      </c>
      <c r="S14" s="8">
        <v>2236.9711844154008</v>
      </c>
      <c r="T14" s="8">
        <v>2377.2867916407595</v>
      </c>
      <c r="U14" s="8">
        <v>2291.9739387428467</v>
      </c>
      <c r="V14" s="8">
        <v>2225.3296042499451</v>
      </c>
      <c r="W14" s="8">
        <v>2025.6122048548586</v>
      </c>
      <c r="X14" s="8">
        <v>1916.5596228586021</v>
      </c>
      <c r="Y14" s="8">
        <v>1768.4164796966804</v>
      </c>
      <c r="Z14" s="8">
        <v>1603.5811399003776</v>
      </c>
      <c r="AA14" s="8">
        <v>1568.4775471929715</v>
      </c>
    </row>
    <row r="15" spans="1:27">
      <c r="A15" s="16" t="s">
        <v>16</v>
      </c>
      <c r="B15" s="16" t="s">
        <v>83</v>
      </c>
      <c r="C15" s="8">
        <v>277.01822409551352</v>
      </c>
      <c r="D15" s="8">
        <v>469.54267999203131</v>
      </c>
      <c r="E15" s="8">
        <v>680.49372716038147</v>
      </c>
      <c r="F15" s="8">
        <v>2065.302272603069</v>
      </c>
      <c r="G15" s="8">
        <v>2056.6812718407164</v>
      </c>
      <c r="H15" s="8">
        <v>1893.9045196890295</v>
      </c>
      <c r="I15" s="8">
        <v>1842.5656689701648</v>
      </c>
      <c r="J15" s="8">
        <v>1710.0283866085654</v>
      </c>
      <c r="K15" s="8">
        <v>1869.2088060956839</v>
      </c>
      <c r="L15" s="8">
        <v>1857.4854773787622</v>
      </c>
      <c r="M15" s="8">
        <v>1719.2255902411557</v>
      </c>
      <c r="N15" s="8">
        <v>1675.1162490727284</v>
      </c>
      <c r="O15" s="8">
        <v>1596.8823787406382</v>
      </c>
      <c r="P15" s="8">
        <v>1639.16481390018</v>
      </c>
      <c r="Q15" s="8">
        <v>1509.7941099772374</v>
      </c>
      <c r="R15" s="8">
        <v>2129.4461831907834</v>
      </c>
      <c r="S15" s="8">
        <v>2016.8534364945958</v>
      </c>
      <c r="T15" s="8">
        <v>1931.8900280609278</v>
      </c>
      <c r="U15" s="8">
        <v>1909.215629604957</v>
      </c>
      <c r="V15" s="8">
        <v>1883.6455853421289</v>
      </c>
      <c r="W15" s="8">
        <v>1772.6783299995291</v>
      </c>
      <c r="X15" s="8">
        <v>1655.2593165646724</v>
      </c>
      <c r="Y15" s="8">
        <v>1620.4626046564672</v>
      </c>
      <c r="Z15" s="8">
        <v>1258.1732954293161</v>
      </c>
      <c r="AA15" s="8">
        <v>1294.1951721242347</v>
      </c>
    </row>
    <row r="16" spans="1:27">
      <c r="A16" s="16" t="s">
        <v>16</v>
      </c>
      <c r="B16" s="16" t="s">
        <v>191</v>
      </c>
      <c r="C16" s="8">
        <v>8594.597200428716</v>
      </c>
      <c r="D16" s="8">
        <v>7962.4565195265659</v>
      </c>
      <c r="E16" s="8">
        <v>6752.4699921418078</v>
      </c>
      <c r="F16" s="8">
        <v>19189.388138066577</v>
      </c>
      <c r="G16" s="8">
        <v>28718.325818363151</v>
      </c>
      <c r="H16" s="8">
        <v>27905.30560198133</v>
      </c>
      <c r="I16" s="8">
        <v>26119.772441613233</v>
      </c>
      <c r="J16" s="8">
        <v>24681.015854906131</v>
      </c>
      <c r="K16" s="8">
        <v>23537.756852476865</v>
      </c>
      <c r="L16" s="8">
        <v>25325.98402680556</v>
      </c>
      <c r="M16" s="8">
        <v>22978.805887271577</v>
      </c>
      <c r="N16" s="8">
        <v>20150.049155316618</v>
      </c>
      <c r="O16" s="8">
        <v>15762.527493719612</v>
      </c>
      <c r="P16" s="8">
        <v>15379.934346941771</v>
      </c>
      <c r="Q16" s="8">
        <v>12515.53555141445</v>
      </c>
      <c r="R16" s="8">
        <v>11037.399382668278</v>
      </c>
      <c r="S16" s="8">
        <v>10999.449993148644</v>
      </c>
      <c r="T16" s="8">
        <v>9241.6381657241163</v>
      </c>
      <c r="U16" s="8">
        <v>8645.3003024446898</v>
      </c>
      <c r="V16" s="8">
        <v>8121.9833803961938</v>
      </c>
      <c r="W16" s="8">
        <v>8890.161777796473</v>
      </c>
      <c r="X16" s="8">
        <v>5782.5615451967697</v>
      </c>
      <c r="Y16" s="8">
        <v>4962.1118802792544</v>
      </c>
      <c r="Z16" s="8">
        <v>5753.0480252652624</v>
      </c>
      <c r="AA16" s="8">
        <v>6588.3404292565492</v>
      </c>
    </row>
    <row r="17" spans="1:27">
      <c r="A17" s="16" t="s">
        <v>16</v>
      </c>
      <c r="B17" s="16" t="s">
        <v>15</v>
      </c>
      <c r="C17" s="8">
        <v>29.309211789999999</v>
      </c>
      <c r="D17" s="8">
        <v>37.101961960000004</v>
      </c>
      <c r="E17" s="8">
        <v>44.543227279999996</v>
      </c>
      <c r="F17" s="8">
        <v>52.916499000000002</v>
      </c>
      <c r="G17" s="8">
        <v>61.511208899999993</v>
      </c>
      <c r="H17" s="8">
        <v>67.260630799999987</v>
      </c>
      <c r="I17" s="8">
        <v>74.794972099999981</v>
      </c>
      <c r="J17" s="8">
        <v>80.699750800000018</v>
      </c>
      <c r="K17" s="8">
        <v>80.909233000000015</v>
      </c>
      <c r="L17" s="8">
        <v>87.829883899999984</v>
      </c>
      <c r="M17" s="8">
        <v>91.925009499999987</v>
      </c>
      <c r="N17" s="8">
        <v>93.669609899999998</v>
      </c>
      <c r="O17" s="8">
        <v>99.420546000000002</v>
      </c>
      <c r="P17" s="8">
        <v>105.1699928</v>
      </c>
      <c r="Q17" s="8">
        <v>105.11330029999999</v>
      </c>
      <c r="R17" s="8">
        <v>112.8496021</v>
      </c>
      <c r="S17" s="8">
        <v>116.3435058</v>
      </c>
      <c r="T17" s="8">
        <v>118.72989340000002</v>
      </c>
      <c r="U17" s="8">
        <v>122.5154416</v>
      </c>
      <c r="V17" s="8">
        <v>126.070896</v>
      </c>
      <c r="W17" s="8">
        <v>124.9701068</v>
      </c>
      <c r="X17" s="8">
        <v>126.3683058</v>
      </c>
      <c r="Y17" s="8">
        <v>126.11907659999999</v>
      </c>
      <c r="Z17" s="8">
        <v>124.19611860000001</v>
      </c>
      <c r="AA17" s="8">
        <v>124.46814450000001</v>
      </c>
    </row>
    <row r="18" spans="1:27">
      <c r="A18" s="80" t="s">
        <v>82</v>
      </c>
      <c r="B18" s="80"/>
      <c r="C18" s="68">
        <v>642070.67601248238</v>
      </c>
      <c r="D18" s="68">
        <v>574046.40337474865</v>
      </c>
      <c r="E18" s="68">
        <v>566508.57897257223</v>
      </c>
      <c r="F18" s="68">
        <v>357727.84608767566</v>
      </c>
      <c r="G18" s="68">
        <v>315517.95456333371</v>
      </c>
      <c r="H18" s="68">
        <v>279125.61337978282</v>
      </c>
      <c r="I18" s="68">
        <v>281412.40122934722</v>
      </c>
      <c r="J18" s="68">
        <v>275971.58936325525</v>
      </c>
      <c r="K18" s="68">
        <v>233795.38114577421</v>
      </c>
      <c r="L18" s="68">
        <v>205211.41713309151</v>
      </c>
      <c r="M18" s="68">
        <v>176123.9635669954</v>
      </c>
      <c r="N18" s="68">
        <v>180515.14410424215</v>
      </c>
      <c r="O18" s="68">
        <v>157722.55566233813</v>
      </c>
      <c r="P18" s="68">
        <v>144933.38583494979</v>
      </c>
      <c r="Q18" s="68">
        <v>127279.8620856018</v>
      </c>
      <c r="R18" s="68">
        <v>109567.08538619793</v>
      </c>
      <c r="S18" s="68">
        <v>99007.228164611413</v>
      </c>
      <c r="T18" s="68">
        <v>96076.508966715774</v>
      </c>
      <c r="U18" s="68">
        <v>76475.057664165317</v>
      </c>
      <c r="V18" s="68">
        <v>71270.346875982184</v>
      </c>
      <c r="W18" s="68">
        <v>76077.047845711248</v>
      </c>
      <c r="X18" s="68">
        <v>62197.910632083491</v>
      </c>
      <c r="Y18" s="68">
        <v>59231.981450600106</v>
      </c>
      <c r="Z18" s="68">
        <v>56593.733749687788</v>
      </c>
      <c r="AA18" s="68">
        <v>56674.196780156657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153734.85200000001</v>
      </c>
      <c r="D21" s="8">
        <v>128872.08270000001</v>
      </c>
      <c r="E21" s="8">
        <v>113852.2885</v>
      </c>
      <c r="F21" s="8">
        <v>36923.051240440582</v>
      </c>
      <c r="G21" s="8">
        <v>43819.724273592961</v>
      </c>
      <c r="H21" s="8">
        <v>36942.516614611734</v>
      </c>
      <c r="I21" s="8">
        <v>37203.170109247825</v>
      </c>
      <c r="J21" s="8">
        <v>25163.398000000001</v>
      </c>
      <c r="K21" s="8">
        <v>20407.027999999998</v>
      </c>
      <c r="L21" s="8">
        <v>13543.285</v>
      </c>
      <c r="M21" s="8">
        <v>10426.5155</v>
      </c>
      <c r="N21" s="8">
        <v>10578.566199999999</v>
      </c>
      <c r="O21" s="8">
        <v>3063.1977585700001</v>
      </c>
      <c r="P21" s="8">
        <v>2879.2824638727297</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8344.5730276008198</v>
      </c>
      <c r="D23" s="8">
        <v>7771.2110292834177</v>
      </c>
      <c r="E23" s="8">
        <v>10905.187034860666</v>
      </c>
      <c r="F23" s="8">
        <v>11353.702031854793</v>
      </c>
      <c r="G23" s="8">
        <v>10310.18905885727</v>
      </c>
      <c r="H23" s="8">
        <v>8234.4015549028954</v>
      </c>
      <c r="I23" s="8">
        <v>11101.436083395674</v>
      </c>
      <c r="J23" s="8">
        <v>10448.267080073349</v>
      </c>
      <c r="K23" s="8">
        <v>8320.0585699287203</v>
      </c>
      <c r="L23" s="8">
        <v>6850.0170650647706</v>
      </c>
      <c r="M23" s="8">
        <v>5594.2740596901622</v>
      </c>
      <c r="N23" s="8">
        <v>5374.9505730275696</v>
      </c>
      <c r="O23" s="8">
        <v>4573.0200693695706</v>
      </c>
      <c r="P23" s="8">
        <v>5049.6670637279494</v>
      </c>
      <c r="Q23" s="8">
        <v>4640.1020600187485</v>
      </c>
      <c r="R23" s="8">
        <v>4043.3288549293898</v>
      </c>
      <c r="S23" s="8">
        <v>4406.3815524360798</v>
      </c>
      <c r="T23" s="8">
        <v>4.8239229999999999E-5</v>
      </c>
      <c r="U23" s="8">
        <v>4.3542556000000005E-5</v>
      </c>
      <c r="V23" s="8">
        <v>4.1727714000000002E-5</v>
      </c>
      <c r="W23" s="8">
        <v>4.3487426000000004E-5</v>
      </c>
      <c r="X23" s="8">
        <v>4.0827394000000005E-5</v>
      </c>
      <c r="Y23" s="8">
        <v>3.7997913E-5</v>
      </c>
      <c r="Z23" s="8">
        <v>3.5786060000000003E-5</v>
      </c>
      <c r="AA23" s="8">
        <v>7.1170549999999996E-5</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260.08356098135198</v>
      </c>
      <c r="D25" s="8">
        <v>652.45369538761702</v>
      </c>
      <c r="E25" s="8">
        <v>4398.1978083563963</v>
      </c>
      <c r="F25" s="8">
        <v>26280.914213412147</v>
      </c>
      <c r="G25" s="8">
        <v>13131.049298592356</v>
      </c>
      <c r="H25" s="8">
        <v>10987.426633544996</v>
      </c>
      <c r="I25" s="8">
        <v>12393.011964129091</v>
      </c>
      <c r="J25" s="8">
        <v>19171.738955462733</v>
      </c>
      <c r="K25" s="8">
        <v>13163.361284948547</v>
      </c>
      <c r="L25" s="8">
        <v>9782.9608810543814</v>
      </c>
      <c r="M25" s="8">
        <v>7828.5520318513063</v>
      </c>
      <c r="N25" s="8">
        <v>8129.6190668813124</v>
      </c>
      <c r="O25" s="8">
        <v>15583.581485317554</v>
      </c>
      <c r="P25" s="8">
        <v>12626.020870170621</v>
      </c>
      <c r="Q25" s="8">
        <v>18705.629876556053</v>
      </c>
      <c r="R25" s="8">
        <v>10709.667338402744</v>
      </c>
      <c r="S25" s="8">
        <v>9709.3291806761699</v>
      </c>
      <c r="T25" s="8">
        <v>14819.87363544443</v>
      </c>
      <c r="U25" s="8">
        <v>10223.480510150233</v>
      </c>
      <c r="V25" s="8">
        <v>10968.7860770726</v>
      </c>
      <c r="W25" s="8">
        <v>12012.13622715207</v>
      </c>
      <c r="X25" s="8">
        <v>13446.54287409785</v>
      </c>
      <c r="Y25" s="8">
        <v>12612.735477121079</v>
      </c>
      <c r="Z25" s="8">
        <v>14140.484028494295</v>
      </c>
      <c r="AA25" s="8">
        <v>13628.333990713985</v>
      </c>
    </row>
    <row r="26" spans="1:27">
      <c r="A26" s="16" t="s">
        <v>22</v>
      </c>
      <c r="B26" s="16" t="s">
        <v>2</v>
      </c>
      <c r="C26" s="8">
        <v>26826.992399999999</v>
      </c>
      <c r="D26" s="8">
        <v>20622.92225</v>
      </c>
      <c r="E26" s="8">
        <v>29590.1217</v>
      </c>
      <c r="F26" s="8">
        <v>22195.949499999999</v>
      </c>
      <c r="G26" s="8">
        <v>17611.6309</v>
      </c>
      <c r="H26" s="8">
        <v>16637.23012</v>
      </c>
      <c r="I26" s="8">
        <v>14617.670129999999</v>
      </c>
      <c r="J26" s="8">
        <v>16432.540690000002</v>
      </c>
      <c r="K26" s="8">
        <v>15573.55315</v>
      </c>
      <c r="L26" s="8">
        <v>14383.615940000002</v>
      </c>
      <c r="M26" s="8">
        <v>11275.351219999999</v>
      </c>
      <c r="N26" s="8">
        <v>14876.72306</v>
      </c>
      <c r="O26" s="8">
        <v>11329.195220000001</v>
      </c>
      <c r="P26" s="8">
        <v>9532.1203699999987</v>
      </c>
      <c r="Q26" s="8">
        <v>8569.8111299999982</v>
      </c>
      <c r="R26" s="8">
        <v>7310.7731699999995</v>
      </c>
      <c r="S26" s="8">
        <v>8108.5110599999998</v>
      </c>
      <c r="T26" s="8">
        <v>7952.6570899999997</v>
      </c>
      <c r="U26" s="8">
        <v>7074.1093000000001</v>
      </c>
      <c r="V26" s="8">
        <v>5371.20784</v>
      </c>
      <c r="W26" s="8">
        <v>7767.0251399999997</v>
      </c>
      <c r="X26" s="8">
        <v>5554.8999000000003</v>
      </c>
      <c r="Y26" s="8">
        <v>4507.2634200000002</v>
      </c>
      <c r="Z26" s="8">
        <v>4312.1889800000008</v>
      </c>
      <c r="AA26" s="8">
        <v>4181.6275900000001</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1010.206995015443</v>
      </c>
      <c r="D28" s="8">
        <v>1150.0268107737943</v>
      </c>
      <c r="E28" s="8">
        <v>1366.4332575010444</v>
      </c>
      <c r="F28" s="8">
        <v>1635.9579324181211</v>
      </c>
      <c r="G28" s="8">
        <v>1635.2931115401079</v>
      </c>
      <c r="H28" s="8">
        <v>1573.2457052981713</v>
      </c>
      <c r="I28" s="8">
        <v>1472.2495663848695</v>
      </c>
      <c r="J28" s="8">
        <v>1368.2445850236661</v>
      </c>
      <c r="K28" s="8">
        <v>1287.032356382706</v>
      </c>
      <c r="L28" s="8">
        <v>1276.4824065292437</v>
      </c>
      <c r="M28" s="8">
        <v>1556.6254816912051</v>
      </c>
      <c r="N28" s="8">
        <v>1677.2969667186219</v>
      </c>
      <c r="O28" s="8">
        <v>1414.1956242655813</v>
      </c>
      <c r="P28" s="8">
        <v>1364.043489703964</v>
      </c>
      <c r="Q28" s="8">
        <v>1223.3095949079468</v>
      </c>
      <c r="R28" s="8">
        <v>1167.3779304236666</v>
      </c>
      <c r="S28" s="8">
        <v>1055.2939338243732</v>
      </c>
      <c r="T28" s="8">
        <v>913.50746452230396</v>
      </c>
      <c r="U28" s="8">
        <v>897.46414693580527</v>
      </c>
      <c r="V28" s="8">
        <v>848.91096884829847</v>
      </c>
      <c r="W28" s="8">
        <v>805.3140685581219</v>
      </c>
      <c r="X28" s="8">
        <v>669.39619142708852</v>
      </c>
      <c r="Y28" s="8">
        <v>622.17892049654461</v>
      </c>
      <c r="Z28" s="8">
        <v>547.24235615657699</v>
      </c>
      <c r="AA28" s="8">
        <v>539.99092842260643</v>
      </c>
    </row>
    <row r="29" spans="1:27">
      <c r="A29" s="16" t="s">
        <v>22</v>
      </c>
      <c r="B29" s="16" t="s">
        <v>8</v>
      </c>
      <c r="C29" s="8">
        <v>1181.2568783354704</v>
      </c>
      <c r="D29" s="8">
        <v>1230.9740439105062</v>
      </c>
      <c r="E29" s="8">
        <v>1056.0978241699438</v>
      </c>
      <c r="F29" s="8">
        <v>1250.571527559209</v>
      </c>
      <c r="G29" s="8">
        <v>1273.7946246703891</v>
      </c>
      <c r="H29" s="8">
        <v>1168.7434317730488</v>
      </c>
      <c r="I29" s="8">
        <v>1107.1695598755123</v>
      </c>
      <c r="J29" s="8">
        <v>1012.9208638706956</v>
      </c>
      <c r="K29" s="8">
        <v>921.04880491582469</v>
      </c>
      <c r="L29" s="8">
        <v>919.20027906221571</v>
      </c>
      <c r="M29" s="8">
        <v>822.51263479264742</v>
      </c>
      <c r="N29" s="8">
        <v>661.18424558527795</v>
      </c>
      <c r="O29" s="8">
        <v>641.95667877993446</v>
      </c>
      <c r="P29" s="8">
        <v>614.65352039663026</v>
      </c>
      <c r="Q29" s="8">
        <v>583.04435687582099</v>
      </c>
      <c r="R29" s="8">
        <v>670.37623250604372</v>
      </c>
      <c r="S29" s="8">
        <v>705.09807482722101</v>
      </c>
      <c r="T29" s="8">
        <v>783.62714438256069</v>
      </c>
      <c r="U29" s="8">
        <v>773.04405111310393</v>
      </c>
      <c r="V29" s="8">
        <v>735.27291520086715</v>
      </c>
      <c r="W29" s="8">
        <v>685.05554352434228</v>
      </c>
      <c r="X29" s="8">
        <v>627.68745487481954</v>
      </c>
      <c r="Y29" s="8">
        <v>588.7226325763362</v>
      </c>
      <c r="Z29" s="8">
        <v>503.65851054511944</v>
      </c>
      <c r="AA29" s="8">
        <v>500.46765197159908</v>
      </c>
    </row>
    <row r="30" spans="1:27">
      <c r="A30" s="16" t="s">
        <v>22</v>
      </c>
      <c r="B30" s="16" t="s">
        <v>83</v>
      </c>
      <c r="C30" s="8">
        <v>27.745369432335302</v>
      </c>
      <c r="D30" s="8">
        <v>219.3511459216395</v>
      </c>
      <c r="E30" s="8">
        <v>202.700280552371</v>
      </c>
      <c r="F30" s="8">
        <v>687.59407792913726</v>
      </c>
      <c r="G30" s="8">
        <v>697.54436728552707</v>
      </c>
      <c r="H30" s="8">
        <v>634.69952850707898</v>
      </c>
      <c r="I30" s="8">
        <v>624.00920100126393</v>
      </c>
      <c r="J30" s="8">
        <v>567.68661393254968</v>
      </c>
      <c r="K30" s="8">
        <v>533.10917953861804</v>
      </c>
      <c r="L30" s="8">
        <v>542.07037221322923</v>
      </c>
      <c r="M30" s="8">
        <v>497.97248733925346</v>
      </c>
      <c r="N30" s="8">
        <v>429.67080697695798</v>
      </c>
      <c r="O30" s="8">
        <v>412.58457259239805</v>
      </c>
      <c r="P30" s="8">
        <v>394.57557685128199</v>
      </c>
      <c r="Q30" s="8">
        <v>370.34323332423997</v>
      </c>
      <c r="R30" s="8">
        <v>535.7644747290351</v>
      </c>
      <c r="S30" s="8">
        <v>490.20229463423595</v>
      </c>
      <c r="T30" s="8">
        <v>467.75029842688696</v>
      </c>
      <c r="U30" s="8">
        <v>463.79166788615402</v>
      </c>
      <c r="V30" s="8">
        <v>450.16426249432203</v>
      </c>
      <c r="W30" s="8">
        <v>409.96842000670893</v>
      </c>
      <c r="X30" s="8">
        <v>347.58013826260304</v>
      </c>
      <c r="Y30" s="8">
        <v>339.14531756601002</v>
      </c>
      <c r="Z30" s="8">
        <v>211.111089821495</v>
      </c>
      <c r="AA30" s="8">
        <v>223.89543239066552</v>
      </c>
    </row>
    <row r="31" spans="1:27">
      <c r="A31" s="16" t="s">
        <v>22</v>
      </c>
      <c r="B31" s="16" t="s">
        <v>191</v>
      </c>
      <c r="C31" s="8">
        <v>3200.9576400000001</v>
      </c>
      <c r="D31" s="8">
        <v>2956.5504599999999</v>
      </c>
      <c r="E31" s="8">
        <v>2805.0017107943709</v>
      </c>
      <c r="F31" s="8">
        <v>15254.342557813317</v>
      </c>
      <c r="G31" s="8">
        <v>25176.117920046054</v>
      </c>
      <c r="H31" s="8">
        <v>24940.403699253904</v>
      </c>
      <c r="I31" s="8">
        <v>22733.165837614342</v>
      </c>
      <c r="J31" s="8">
        <v>21555.261896176344</v>
      </c>
      <c r="K31" s="8">
        <v>20576.868136144614</v>
      </c>
      <c r="L31" s="8">
        <v>22057.353815875027</v>
      </c>
      <c r="M31" s="8">
        <v>20190.967835642597</v>
      </c>
      <c r="N31" s="8">
        <v>18250.013284027587</v>
      </c>
      <c r="O31" s="8">
        <v>13944.133571785309</v>
      </c>
      <c r="P31" s="8">
        <v>13886.462682498528</v>
      </c>
      <c r="Q31" s="8">
        <v>10956.688030851137</v>
      </c>
      <c r="R31" s="8">
        <v>9888.9598724168663</v>
      </c>
      <c r="S31" s="8">
        <v>9762.6934905875278</v>
      </c>
      <c r="T31" s="8">
        <v>8184.0816547311097</v>
      </c>
      <c r="U31" s="8">
        <v>7692.8314598897105</v>
      </c>
      <c r="V31" s="8">
        <v>7223.3862075218503</v>
      </c>
      <c r="W31" s="8">
        <v>8167.0849038060733</v>
      </c>
      <c r="X31" s="8">
        <v>5106.9691067626927</v>
      </c>
      <c r="Y31" s="8">
        <v>4506.0692716835447</v>
      </c>
      <c r="Z31" s="8">
        <v>5231.8808504933759</v>
      </c>
      <c r="AA31" s="8">
        <v>5942.4588802194185</v>
      </c>
    </row>
    <row r="32" spans="1:27">
      <c r="A32" s="16" t="s">
        <v>22</v>
      </c>
      <c r="B32" s="16" t="s">
        <v>15</v>
      </c>
      <c r="C32" s="8">
        <v>11.191576</v>
      </c>
      <c r="D32" s="8">
        <v>14.184389999999999</v>
      </c>
      <c r="E32" s="8">
        <v>17.841525000000001</v>
      </c>
      <c r="F32" s="8">
        <v>20.923195</v>
      </c>
      <c r="G32" s="8">
        <v>23.636478999999998</v>
      </c>
      <c r="H32" s="8">
        <v>25.700018</v>
      </c>
      <c r="I32" s="8">
        <v>28.222653999999999</v>
      </c>
      <c r="J32" s="8">
        <v>29.904392999999999</v>
      </c>
      <c r="K32" s="8">
        <v>30.699120999999998</v>
      </c>
      <c r="L32" s="8">
        <v>32.694277</v>
      </c>
      <c r="M32" s="8">
        <v>33.947112999999995</v>
      </c>
      <c r="N32" s="8">
        <v>34.263516000000003</v>
      </c>
      <c r="O32" s="8">
        <v>37.061480000000003</v>
      </c>
      <c r="P32" s="8">
        <v>38.865749999999998</v>
      </c>
      <c r="Q32" s="8">
        <v>39.767879999999998</v>
      </c>
      <c r="R32" s="8">
        <v>42.388887000000004</v>
      </c>
      <c r="S32" s="8">
        <v>43.58258</v>
      </c>
      <c r="T32" s="8">
        <v>44.293973000000001</v>
      </c>
      <c r="U32" s="8">
        <v>45.444004</v>
      </c>
      <c r="V32" s="8">
        <v>46.176597999999998</v>
      </c>
      <c r="W32" s="8">
        <v>46.197991999999999</v>
      </c>
      <c r="X32" s="8">
        <v>47.191019999999995</v>
      </c>
      <c r="Y32" s="8">
        <v>46.292714999999994</v>
      </c>
      <c r="Z32" s="8">
        <v>45.668336000000004</v>
      </c>
      <c r="AA32" s="8">
        <v>44.879849999999998</v>
      </c>
    </row>
    <row r="33" spans="1:27">
      <c r="A33" s="80" t="s">
        <v>82</v>
      </c>
      <c r="B33" s="80"/>
      <c r="C33" s="68">
        <v>194597.85944736545</v>
      </c>
      <c r="D33" s="68">
        <v>163489.75652527701</v>
      </c>
      <c r="E33" s="68">
        <v>164193.86964123478</v>
      </c>
      <c r="F33" s="68">
        <v>115603.00627642732</v>
      </c>
      <c r="G33" s="68">
        <v>113678.98003358465</v>
      </c>
      <c r="H33" s="68">
        <v>101144.36730589182</v>
      </c>
      <c r="I33" s="68">
        <v>101280.10510564857</v>
      </c>
      <c r="J33" s="68">
        <v>95749.963077539316</v>
      </c>
      <c r="K33" s="68">
        <v>80812.758602859016</v>
      </c>
      <c r="L33" s="68">
        <v>69387.680036798876</v>
      </c>
      <c r="M33" s="68">
        <v>58226.718364007174</v>
      </c>
      <c r="N33" s="68">
        <v>60012.287719217326</v>
      </c>
      <c r="O33" s="68">
        <v>50998.926460680341</v>
      </c>
      <c r="P33" s="68">
        <v>46385.691787221702</v>
      </c>
      <c r="Q33" s="68">
        <v>45088.696162533939</v>
      </c>
      <c r="R33" s="68">
        <v>34368.636760407746</v>
      </c>
      <c r="S33" s="68">
        <v>34281.092166985611</v>
      </c>
      <c r="T33" s="68">
        <v>33165.79130874652</v>
      </c>
      <c r="U33" s="68">
        <v>27170.165183517569</v>
      </c>
      <c r="V33" s="68">
        <v>25643.904910865651</v>
      </c>
      <c r="W33" s="68">
        <v>29892.782338534744</v>
      </c>
      <c r="X33" s="68">
        <v>25800.266726252441</v>
      </c>
      <c r="Y33" s="68">
        <v>23222.407792441431</v>
      </c>
      <c r="Z33" s="68">
        <v>24992.234187296923</v>
      </c>
      <c r="AA33" s="68">
        <v>25061.654394888825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187418.7812</v>
      </c>
      <c r="D36" s="8">
        <v>179095.98250000001</v>
      </c>
      <c r="E36" s="8">
        <v>171873.84721421031</v>
      </c>
      <c r="F36" s="8">
        <v>49247.781245985643</v>
      </c>
      <c r="G36" s="8">
        <v>53705.279072419049</v>
      </c>
      <c r="H36" s="8">
        <v>47682.038074010459</v>
      </c>
      <c r="I36" s="8">
        <v>45497.990262315019</v>
      </c>
      <c r="J36" s="8">
        <v>40759.602377901596</v>
      </c>
      <c r="K36" s="8">
        <v>31736.849716920799</v>
      </c>
      <c r="L36" s="8">
        <v>30460.108315021916</v>
      </c>
      <c r="M36" s="8">
        <v>26966.038351307074</v>
      </c>
      <c r="N36" s="8">
        <v>26636.009087533548</v>
      </c>
      <c r="O36" s="8">
        <v>21707.053319873081</v>
      </c>
      <c r="P36" s="8">
        <v>20782.898624628411</v>
      </c>
      <c r="Q36" s="8">
        <v>7034.88540836824</v>
      </c>
      <c r="R36" s="8">
        <v>5907.5277693184962</v>
      </c>
      <c r="S36" s="8">
        <v>7.6574179299999988E-4</v>
      </c>
      <c r="T36" s="8">
        <v>6.3021020500000002E-4</v>
      </c>
      <c r="U36" s="8">
        <v>5.0846190800000004E-4</v>
      </c>
      <c r="V36" s="8">
        <v>3.75120189E-4</v>
      </c>
      <c r="W36" s="8">
        <v>3.3839165999999997E-4</v>
      </c>
      <c r="X36" s="8">
        <v>2.4937113399999997E-4</v>
      </c>
      <c r="Y36" s="8">
        <v>2.3757153899999997E-4</v>
      </c>
      <c r="Z36" s="8">
        <v>2.4086481099999999E-4</v>
      </c>
      <c r="AA36" s="8">
        <v>2.9454043600000003E-4</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16207.249527248976</v>
      </c>
      <c r="D38" s="8">
        <v>16399.147827395642</v>
      </c>
      <c r="E38" s="8">
        <v>26826.844331722325</v>
      </c>
      <c r="F38" s="8">
        <v>35265.566228688622</v>
      </c>
      <c r="G38" s="8">
        <v>28556.049143650227</v>
      </c>
      <c r="H38" s="8">
        <v>24318.032341439073</v>
      </c>
      <c r="I38" s="8">
        <v>26868.688357957526</v>
      </c>
      <c r="J38" s="8">
        <v>32633.16736258828</v>
      </c>
      <c r="K38" s="8">
        <v>22596.43195528855</v>
      </c>
      <c r="L38" s="8">
        <v>19618.989052462479</v>
      </c>
      <c r="M38" s="8">
        <v>16207.368649004593</v>
      </c>
      <c r="N38" s="8">
        <v>16902.592812766205</v>
      </c>
      <c r="O38" s="8">
        <v>16123.04860469694</v>
      </c>
      <c r="P38" s="8">
        <v>12546.637295560749</v>
      </c>
      <c r="Q38" s="8">
        <v>12467.963240398123</v>
      </c>
      <c r="R38" s="8">
        <v>10552.74728234567</v>
      </c>
      <c r="S38" s="8">
        <v>10751.385878737736</v>
      </c>
      <c r="T38" s="8">
        <v>9439.31697237343</v>
      </c>
      <c r="U38" s="8">
        <v>6931.0865948776309</v>
      </c>
      <c r="V38" s="8">
        <v>4080.2414624669163</v>
      </c>
      <c r="W38" s="8">
        <v>2174.1623026669404</v>
      </c>
      <c r="X38" s="8">
        <v>1842.5869934667201</v>
      </c>
      <c r="Y38" s="8">
        <v>1816.6823019500641</v>
      </c>
      <c r="Z38" s="8">
        <v>1664.3706959333902</v>
      </c>
      <c r="AA38" s="8">
        <v>1.4577747999999999E-4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73.981913165023997</v>
      </c>
      <c r="D40" s="8">
        <v>68.844899150541991</v>
      </c>
      <c r="E40" s="8">
        <v>525.70643687836298</v>
      </c>
      <c r="F40" s="8">
        <v>11924.330767440537</v>
      </c>
      <c r="G40" s="8">
        <v>1856.8836131623113</v>
      </c>
      <c r="H40" s="8">
        <v>738.48397947253704</v>
      </c>
      <c r="I40" s="8">
        <v>3599.3550400179583</v>
      </c>
      <c r="J40" s="8">
        <v>2392.5546739853967</v>
      </c>
      <c r="K40" s="8">
        <v>5206.8125408562501</v>
      </c>
      <c r="L40" s="8">
        <v>4904.005749043944</v>
      </c>
      <c r="M40" s="8">
        <v>6347.4801732883061</v>
      </c>
      <c r="N40" s="8">
        <v>7786.0842625977612</v>
      </c>
      <c r="O40" s="8">
        <v>9363.7329530238148</v>
      </c>
      <c r="P40" s="8">
        <v>9184.3811890215002</v>
      </c>
      <c r="Q40" s="8">
        <v>11790.432576516252</v>
      </c>
      <c r="R40" s="8">
        <v>8307.3012148452017</v>
      </c>
      <c r="S40" s="8">
        <v>9521.1020313291265</v>
      </c>
      <c r="T40" s="8">
        <v>8704.0294653299206</v>
      </c>
      <c r="U40" s="8">
        <v>6320.5975693316723</v>
      </c>
      <c r="V40" s="8">
        <v>7631.855847375552</v>
      </c>
      <c r="W40" s="8">
        <v>5671.4565865146888</v>
      </c>
      <c r="X40" s="8">
        <v>4096.2343708299704</v>
      </c>
      <c r="Y40" s="8">
        <v>4136.93864027787</v>
      </c>
      <c r="Z40" s="8">
        <v>1856.4772178770932</v>
      </c>
      <c r="AA40" s="8">
        <v>596.54465689511187</v>
      </c>
    </row>
    <row r="41" spans="1:27">
      <c r="A41" s="16" t="s">
        <v>23</v>
      </c>
      <c r="B41" s="16" t="s">
        <v>2</v>
      </c>
      <c r="C41" s="8">
        <v>5282.6783000000005</v>
      </c>
      <c r="D41" s="8">
        <v>4731.1716999999999</v>
      </c>
      <c r="E41" s="8">
        <v>4665.9342000000006</v>
      </c>
      <c r="F41" s="8">
        <v>4330.7380999999996</v>
      </c>
      <c r="G41" s="8">
        <v>4112.1545999999998</v>
      </c>
      <c r="H41" s="8">
        <v>3837.6858999999999</v>
      </c>
      <c r="I41" s="8">
        <v>3264.9142000000002</v>
      </c>
      <c r="J41" s="8">
        <v>3377.0989</v>
      </c>
      <c r="K41" s="8">
        <v>3039.6876000000002</v>
      </c>
      <c r="L41" s="8">
        <v>2864.3233999999998</v>
      </c>
      <c r="M41" s="8">
        <v>2676.7253999999998</v>
      </c>
      <c r="N41" s="8">
        <v>846.29240000000004</v>
      </c>
      <c r="O41" s="8">
        <v>710.31925000000001</v>
      </c>
      <c r="P41" s="8">
        <v>626.69389999999999</v>
      </c>
      <c r="Q41" s="8">
        <v>591.26243999999997</v>
      </c>
      <c r="R41" s="8">
        <v>590.56349999999998</v>
      </c>
      <c r="S41" s="8">
        <v>5.120647E-7</v>
      </c>
      <c r="T41" s="8">
        <v>3.7334367999999999E-7</v>
      </c>
      <c r="U41" s="8">
        <v>3.2393625999999996E-7</v>
      </c>
      <c r="V41" s="8">
        <v>2.8103945E-7</v>
      </c>
      <c r="W41" s="8">
        <v>2.5609516999999997E-7</v>
      </c>
      <c r="X41" s="8">
        <v>2.2801115E-7</v>
      </c>
      <c r="Y41" s="8">
        <v>1.628727</v>
      </c>
      <c r="Z41" s="8">
        <v>2.2122989E-7</v>
      </c>
      <c r="AA41" s="8">
        <v>4.4069530000000002E-7</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635.86623100187148</v>
      </c>
      <c r="D43" s="8">
        <v>614.10120097427364</v>
      </c>
      <c r="E43" s="8">
        <v>588.54652393470303</v>
      </c>
      <c r="F43" s="8">
        <v>1708.2190762632192</v>
      </c>
      <c r="G43" s="8">
        <v>1682.4151495998956</v>
      </c>
      <c r="H43" s="8">
        <v>1568.3397412923307</v>
      </c>
      <c r="I43" s="8">
        <v>1484.431568423754</v>
      </c>
      <c r="J43" s="8">
        <v>1307.0878642676041</v>
      </c>
      <c r="K43" s="8">
        <v>1448.4292913406732</v>
      </c>
      <c r="L43" s="8">
        <v>1377.4326107227691</v>
      </c>
      <c r="M43" s="8">
        <v>1281.2507232325609</v>
      </c>
      <c r="N43" s="8">
        <v>1388.8578344605614</v>
      </c>
      <c r="O43" s="8">
        <v>1284.4142655439896</v>
      </c>
      <c r="P43" s="8">
        <v>1219.0080445061649</v>
      </c>
      <c r="Q43" s="8">
        <v>1096.1853902069258</v>
      </c>
      <c r="R43" s="8">
        <v>1064.1951545110608</v>
      </c>
      <c r="S43" s="8">
        <v>1017.2048579528131</v>
      </c>
      <c r="T43" s="8">
        <v>931.95236782112602</v>
      </c>
      <c r="U43" s="8">
        <v>874.93492820752499</v>
      </c>
      <c r="V43" s="8">
        <v>808.23661442580476</v>
      </c>
      <c r="W43" s="8">
        <v>839.27831696480257</v>
      </c>
      <c r="X43" s="8">
        <v>766.69134138847494</v>
      </c>
      <c r="Y43" s="8">
        <v>706.37283728748207</v>
      </c>
      <c r="Z43" s="8">
        <v>649.05021315461431</v>
      </c>
      <c r="AA43" s="8">
        <v>631.38107162286803</v>
      </c>
    </row>
    <row r="44" spans="1:27">
      <c r="A44" s="16" t="s">
        <v>23</v>
      </c>
      <c r="B44" s="16" t="s">
        <v>8</v>
      </c>
      <c r="C44" s="8">
        <v>584.77277981528573</v>
      </c>
      <c r="D44" s="8">
        <v>548.8214325620587</v>
      </c>
      <c r="E44" s="8">
        <v>518.31243925208958</v>
      </c>
      <c r="F44" s="8">
        <v>1056.157104057994</v>
      </c>
      <c r="G44" s="8">
        <v>1146.2787958651668</v>
      </c>
      <c r="H44" s="8">
        <v>1131.358983916545</v>
      </c>
      <c r="I44" s="8">
        <v>1027.422315836536</v>
      </c>
      <c r="J44" s="8">
        <v>990.88555414841596</v>
      </c>
      <c r="K44" s="8">
        <v>1103.2012853964889</v>
      </c>
      <c r="L44" s="8">
        <v>1045.8144512279378</v>
      </c>
      <c r="M44" s="8">
        <v>968.3837580391214</v>
      </c>
      <c r="N44" s="8">
        <v>772.40186936274415</v>
      </c>
      <c r="O44" s="8">
        <v>793.97279808625854</v>
      </c>
      <c r="P44" s="8">
        <v>749.66796137092228</v>
      </c>
      <c r="Q44" s="8">
        <v>935.57953886000769</v>
      </c>
      <c r="R44" s="8">
        <v>1004.6114760266922</v>
      </c>
      <c r="S44" s="8">
        <v>1072.9093505972241</v>
      </c>
      <c r="T44" s="8">
        <v>1073.5928953907096</v>
      </c>
      <c r="U44" s="8">
        <v>1017.6773664722598</v>
      </c>
      <c r="V44" s="8">
        <v>1003.5884083461598</v>
      </c>
      <c r="W44" s="8">
        <v>942.76673337675822</v>
      </c>
      <c r="X44" s="8">
        <v>922.26575368657279</v>
      </c>
      <c r="Y44" s="8">
        <v>853.31132873340914</v>
      </c>
      <c r="Z44" s="8">
        <v>814.19639175960071</v>
      </c>
      <c r="AA44" s="8">
        <v>794.44768525538416</v>
      </c>
    </row>
    <row r="45" spans="1:27">
      <c r="A45" s="16" t="s">
        <v>23</v>
      </c>
      <c r="B45" s="16" t="s">
        <v>83</v>
      </c>
      <c r="C45" s="8">
        <v>14.099114849167401</v>
      </c>
      <c r="D45" s="8">
        <v>16.035014279594499</v>
      </c>
      <c r="E45" s="8">
        <v>190.0912965099175</v>
      </c>
      <c r="F45" s="8">
        <v>657.94081909744591</v>
      </c>
      <c r="G45" s="8">
        <v>622.0560864245881</v>
      </c>
      <c r="H45" s="8">
        <v>594.1935829223579</v>
      </c>
      <c r="I45" s="8">
        <v>560.24290740243055</v>
      </c>
      <c r="J45" s="8">
        <v>529.37213374801001</v>
      </c>
      <c r="K45" s="8">
        <v>496.79132803826599</v>
      </c>
      <c r="L45" s="8">
        <v>483.426291338505</v>
      </c>
      <c r="M45" s="8">
        <v>453.06386698553149</v>
      </c>
      <c r="N45" s="8">
        <v>509.78402884437298</v>
      </c>
      <c r="O45" s="8">
        <v>507.06183309571549</v>
      </c>
      <c r="P45" s="8">
        <v>563.626891554027</v>
      </c>
      <c r="Q45" s="8">
        <v>555.85905990623496</v>
      </c>
      <c r="R45" s="8">
        <v>899.63088494346096</v>
      </c>
      <c r="S45" s="8">
        <v>874.77451139527602</v>
      </c>
      <c r="T45" s="8">
        <v>831.57631605619997</v>
      </c>
      <c r="U45" s="8">
        <v>829.50208923526895</v>
      </c>
      <c r="V45" s="8">
        <v>815.94818302329497</v>
      </c>
      <c r="W45" s="8">
        <v>847.57495498340302</v>
      </c>
      <c r="X45" s="8">
        <v>832.36754780223089</v>
      </c>
      <c r="Y45" s="8">
        <v>842.30454857789698</v>
      </c>
      <c r="Z45" s="8">
        <v>722.88714160470204</v>
      </c>
      <c r="AA45" s="8">
        <v>719.31626217048392</v>
      </c>
    </row>
    <row r="46" spans="1:27">
      <c r="A46" s="16" t="s">
        <v>23</v>
      </c>
      <c r="B46" s="16" t="s">
        <v>191</v>
      </c>
      <c r="C46" s="8">
        <v>5393.6395604287163</v>
      </c>
      <c r="D46" s="8">
        <v>5005.9060595265664</v>
      </c>
      <c r="E46" s="8">
        <v>3947.4682654166886</v>
      </c>
      <c r="F46" s="8">
        <v>3935.0455590808019</v>
      </c>
      <c r="G46" s="8">
        <v>3542.2078729676073</v>
      </c>
      <c r="H46" s="8">
        <v>2964.9018780891734</v>
      </c>
      <c r="I46" s="8">
        <v>3386.6065690603987</v>
      </c>
      <c r="J46" s="8">
        <v>3125.7539245835123</v>
      </c>
      <c r="K46" s="8">
        <v>2960.8886769804708</v>
      </c>
      <c r="L46" s="8">
        <v>3268.6301737401241</v>
      </c>
      <c r="M46" s="8">
        <v>2787.8380147252342</v>
      </c>
      <c r="N46" s="8">
        <v>1900.035834378099</v>
      </c>
      <c r="O46" s="8">
        <v>1818.3938864669744</v>
      </c>
      <c r="P46" s="8">
        <v>1493.471630532749</v>
      </c>
      <c r="Q46" s="8">
        <v>1558.8474882558728</v>
      </c>
      <c r="R46" s="8">
        <v>1148.4394722293541</v>
      </c>
      <c r="S46" s="8">
        <v>1236.7564666663375</v>
      </c>
      <c r="T46" s="8">
        <v>1057.5564739911479</v>
      </c>
      <c r="U46" s="8">
        <v>952.46880439130359</v>
      </c>
      <c r="V46" s="8">
        <v>898.59713691090462</v>
      </c>
      <c r="W46" s="8">
        <v>723.07684025945969</v>
      </c>
      <c r="X46" s="8">
        <v>675.59240659814316</v>
      </c>
      <c r="Y46" s="8">
        <v>456.04257922643546</v>
      </c>
      <c r="Z46" s="8">
        <v>521.16714587095566</v>
      </c>
      <c r="AA46" s="8">
        <v>645.88151601920663</v>
      </c>
    </row>
    <row r="47" spans="1:27">
      <c r="A47" s="16" t="s">
        <v>23</v>
      </c>
      <c r="B47" s="16" t="s">
        <v>15</v>
      </c>
      <c r="C47" s="8">
        <v>4.4871875000000001</v>
      </c>
      <c r="D47" s="8">
        <v>5.8359139999999998</v>
      </c>
      <c r="E47" s="8">
        <v>7.8224709999999993</v>
      </c>
      <c r="F47" s="8">
        <v>10.659330000000001</v>
      </c>
      <c r="G47" s="8">
        <v>12.794848</v>
      </c>
      <c r="H47" s="8">
        <v>14.505894</v>
      </c>
      <c r="I47" s="8">
        <v>16.235713000000001</v>
      </c>
      <c r="J47" s="8">
        <v>18.085270000000001</v>
      </c>
      <c r="K47" s="8">
        <v>19.817252</v>
      </c>
      <c r="L47" s="8">
        <v>21.587229999999998</v>
      </c>
      <c r="M47" s="8">
        <v>23.411011999999999</v>
      </c>
      <c r="N47" s="8">
        <v>24.792668000000003</v>
      </c>
      <c r="O47" s="8">
        <v>26.909928000000001</v>
      </c>
      <c r="P47" s="8">
        <v>28.738553</v>
      </c>
      <c r="Q47" s="8">
        <v>30.192678000000001</v>
      </c>
      <c r="R47" s="8">
        <v>31.843657999999998</v>
      </c>
      <c r="S47" s="8">
        <v>33.233220000000003</v>
      </c>
      <c r="T47" s="8">
        <v>34.456440000000001</v>
      </c>
      <c r="U47" s="8">
        <v>35.513266000000002</v>
      </c>
      <c r="V47" s="8">
        <v>36.145559999999996</v>
      </c>
      <c r="W47" s="8">
        <v>36.089973000000001</v>
      </c>
      <c r="X47" s="8">
        <v>36.760820000000002</v>
      </c>
      <c r="Y47" s="8">
        <v>36.532839999999993</v>
      </c>
      <c r="Z47" s="8">
        <v>36.572913999999997</v>
      </c>
      <c r="AA47" s="8">
        <v>35.610707000000005</v>
      </c>
    </row>
    <row r="48" spans="1:27">
      <c r="A48" s="80" t="s">
        <v>82</v>
      </c>
      <c r="B48" s="80"/>
      <c r="C48" s="68">
        <v>215615.55581400904</v>
      </c>
      <c r="D48" s="68">
        <v>206485.84654788871</v>
      </c>
      <c r="E48" s="68">
        <v>209144.57317892439</v>
      </c>
      <c r="F48" s="68">
        <v>108136.43823061425</v>
      </c>
      <c r="G48" s="68">
        <v>95236.119182088849</v>
      </c>
      <c r="H48" s="68">
        <v>82849.540375142489</v>
      </c>
      <c r="I48" s="68">
        <v>85705.886934013615</v>
      </c>
      <c r="J48" s="68">
        <v>85133.608061222825</v>
      </c>
      <c r="K48" s="68">
        <v>68608.909646821485</v>
      </c>
      <c r="L48" s="68">
        <v>64044.317273557674</v>
      </c>
      <c r="M48" s="68">
        <v>57711.559948582413</v>
      </c>
      <c r="N48" s="68">
        <v>56766.850797943283</v>
      </c>
      <c r="O48" s="68">
        <v>52334.906838786774</v>
      </c>
      <c r="P48" s="68">
        <v>47195.124090174526</v>
      </c>
      <c r="Q48" s="68">
        <v>36061.207820511656</v>
      </c>
      <c r="R48" s="68">
        <v>29506.860412219943</v>
      </c>
      <c r="S48" s="68">
        <v>24507.367082932371</v>
      </c>
      <c r="T48" s="68">
        <v>22072.481561546083</v>
      </c>
      <c r="U48" s="68">
        <v>16961.781127301507</v>
      </c>
      <c r="V48" s="68">
        <v>15274.613587949862</v>
      </c>
      <c r="W48" s="68">
        <v>11234.406046413809</v>
      </c>
      <c r="X48" s="68">
        <v>9172.4994833712572</v>
      </c>
      <c r="Y48" s="68">
        <v>8849.8140406246966</v>
      </c>
      <c r="Z48" s="68">
        <v>6264.7219612863973</v>
      </c>
      <c r="AA48" s="68">
        <v>3423.1823397216658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126100.4075</v>
      </c>
      <c r="D52" s="8">
        <v>112364.1155</v>
      </c>
      <c r="E52" s="8">
        <v>70839.624500000005</v>
      </c>
      <c r="F52" s="8">
        <v>12495.994586449875</v>
      </c>
      <c r="G52" s="8">
        <v>2.2157497926000001E-2</v>
      </c>
      <c r="H52" s="8">
        <v>9.2822256399999995E-4</v>
      </c>
      <c r="I52" s="8">
        <v>7.9637553000000004E-4</v>
      </c>
      <c r="J52" s="8">
        <v>8.6705587999999999E-4</v>
      </c>
      <c r="K52" s="8">
        <v>4.7182037699999998E-4</v>
      </c>
      <c r="L52" s="8">
        <v>1.4098892000000002E-4</v>
      </c>
      <c r="M52" s="8">
        <v>1.2660638599999998E-4</v>
      </c>
      <c r="N52" s="8">
        <v>1.2074219999999999E-4</v>
      </c>
      <c r="O52" s="8">
        <v>7.0745446000000008E-5</v>
      </c>
      <c r="P52" s="8">
        <v>4.9803002999999999E-5</v>
      </c>
      <c r="Q52" s="8">
        <v>6.9741514000000001E-5</v>
      </c>
      <c r="R52" s="8">
        <v>6.5988209999999993E-5</v>
      </c>
      <c r="S52" s="8">
        <v>5.9377832000000007E-5</v>
      </c>
      <c r="T52" s="8">
        <v>5.770049E-5</v>
      </c>
      <c r="U52" s="8">
        <v>5.1155671999999999E-5</v>
      </c>
      <c r="V52" s="8">
        <v>3.7067621000000001E-5</v>
      </c>
      <c r="W52" s="8">
        <v>3.7457116000000001E-5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120.186414</v>
      </c>
      <c r="D54" s="8">
        <v>92.974625000000003</v>
      </c>
      <c r="E54" s="8">
        <v>1086.683</v>
      </c>
      <c r="F54" s="8">
        <v>564.99893999999995</v>
      </c>
      <c r="G54" s="8">
        <v>1459.0640000000001</v>
      </c>
      <c r="H54" s="8">
        <v>949.84309999999994</v>
      </c>
      <c r="I54" s="8">
        <v>1654.8743999999999</v>
      </c>
      <c r="J54" s="8">
        <v>1667.5542</v>
      </c>
      <c r="K54" s="8">
        <v>700.16075000000001</v>
      </c>
      <c r="L54" s="8">
        <v>469.5752</v>
      </c>
      <c r="M54" s="8">
        <v>425.10403000000002</v>
      </c>
      <c r="N54" s="8">
        <v>395.80111999999997</v>
      </c>
      <c r="O54" s="8">
        <v>518.78128000000004</v>
      </c>
      <c r="P54" s="8">
        <v>0</v>
      </c>
      <c r="Q54" s="8">
        <v>0</v>
      </c>
      <c r="R54" s="8">
        <v>0</v>
      </c>
      <c r="S54" s="8">
        <v>0</v>
      </c>
      <c r="T54" s="8">
        <v>0</v>
      </c>
      <c r="U54" s="8">
        <v>0</v>
      </c>
      <c r="V54" s="8">
        <v>0</v>
      </c>
      <c r="W54" s="8">
        <v>0</v>
      </c>
      <c r="X54" s="8">
        <v>0</v>
      </c>
      <c r="Y54" s="8">
        <v>0</v>
      </c>
      <c r="Z54" s="8">
        <v>0</v>
      </c>
      <c r="AA54" s="8">
        <v>0</v>
      </c>
    </row>
    <row r="55" spans="1:27">
      <c r="A55" s="16" t="s">
        <v>24</v>
      </c>
      <c r="B55" s="16" t="s">
        <v>4</v>
      </c>
      <c r="C55" s="8">
        <v>627.31803804196693</v>
      </c>
      <c r="D55" s="8">
        <v>314.87659620671201</v>
      </c>
      <c r="E55" s="8">
        <v>4155.5079172917349</v>
      </c>
      <c r="F55" s="8">
        <v>9645.5084900971233</v>
      </c>
      <c r="G55" s="8">
        <v>5688.2736000841733</v>
      </c>
      <c r="H55" s="8">
        <v>3999.6681387091253</v>
      </c>
      <c r="I55" s="8">
        <v>8516.1723183422837</v>
      </c>
      <c r="J55" s="8">
        <v>4973.9952068619523</v>
      </c>
      <c r="K55" s="8">
        <v>4438.3954703609934</v>
      </c>
      <c r="L55" s="8">
        <v>3273.9843118266522</v>
      </c>
      <c r="M55" s="8">
        <v>2598.4285802750283</v>
      </c>
      <c r="N55" s="8">
        <v>5016.0319405571263</v>
      </c>
      <c r="O55" s="8">
        <v>3807.990453503663</v>
      </c>
      <c r="P55" s="8">
        <v>7346.3436025820993</v>
      </c>
      <c r="Q55" s="8">
        <v>6491.5126103358707</v>
      </c>
      <c r="R55" s="8">
        <v>9259.0033718459654</v>
      </c>
      <c r="S55" s="8">
        <v>4364.9655276994918</v>
      </c>
      <c r="T55" s="8">
        <v>7107.2664437236408</v>
      </c>
      <c r="U55" s="8">
        <v>4302.8848286286275</v>
      </c>
      <c r="V55" s="8">
        <v>5218.4054786295128</v>
      </c>
      <c r="W55" s="8">
        <v>6577.1012523868594</v>
      </c>
      <c r="X55" s="8">
        <v>3737.9519361426037</v>
      </c>
      <c r="Y55" s="8">
        <v>5358.1291809857003</v>
      </c>
      <c r="Z55" s="8">
        <v>5471.7728891324123</v>
      </c>
      <c r="AA55" s="8">
        <v>8752.5104811947604</v>
      </c>
    </row>
    <row r="56" spans="1:27">
      <c r="A56" s="16" t="s">
        <v>24</v>
      </c>
      <c r="B56" s="16" t="s">
        <v>2</v>
      </c>
      <c r="C56" s="8">
        <v>25369.339450000003</v>
      </c>
      <c r="D56" s="8">
        <v>19881.731880000003</v>
      </c>
      <c r="E56" s="8">
        <v>27914.355860000003</v>
      </c>
      <c r="F56" s="8">
        <v>21817.793140000002</v>
      </c>
      <c r="G56" s="8">
        <v>17564.076849999998</v>
      </c>
      <c r="H56" s="8">
        <v>16344.022369999999</v>
      </c>
      <c r="I56" s="8">
        <v>14002.245780000001</v>
      </c>
      <c r="J56" s="8">
        <v>16068.97934</v>
      </c>
      <c r="K56" s="8">
        <v>15280.024359999999</v>
      </c>
      <c r="L56" s="8">
        <v>13628.988379999999</v>
      </c>
      <c r="M56" s="8">
        <v>10650.253490000001</v>
      </c>
      <c r="N56" s="8">
        <v>15075.080110000001</v>
      </c>
      <c r="O56" s="8">
        <v>11719.600560000001</v>
      </c>
      <c r="P56" s="8">
        <v>9544.5452399999995</v>
      </c>
      <c r="Q56" s="8">
        <v>8829.9393099999979</v>
      </c>
      <c r="R56" s="8">
        <v>7581.0619100000004</v>
      </c>
      <c r="S56" s="8">
        <v>8647.213389999999</v>
      </c>
      <c r="T56" s="8">
        <v>8341.0996099999993</v>
      </c>
      <c r="U56" s="8">
        <v>7399.6513499999992</v>
      </c>
      <c r="V56" s="8">
        <v>5807.4217500000004</v>
      </c>
      <c r="W56" s="8">
        <v>8201.2715800000005</v>
      </c>
      <c r="X56" s="8">
        <v>6417.4356299999999</v>
      </c>
      <c r="Y56" s="8">
        <v>5177.1128999999992</v>
      </c>
      <c r="Z56" s="8">
        <v>4830.3851000000004</v>
      </c>
      <c r="AA56" s="8">
        <v>4093.6417999999999</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1320.6726788913811</v>
      </c>
      <c r="D58" s="8">
        <v>1264.2917874366065</v>
      </c>
      <c r="E58" s="8">
        <v>1214.8568388445597</v>
      </c>
      <c r="F58" s="8">
        <v>1985.5424800798944</v>
      </c>
      <c r="G58" s="8">
        <v>1790.9203590768893</v>
      </c>
      <c r="H58" s="8">
        <v>1858.0003743680406</v>
      </c>
      <c r="I58" s="8">
        <v>1646.1762269283813</v>
      </c>
      <c r="J58" s="8">
        <v>1686.1225715626442</v>
      </c>
      <c r="K58" s="8">
        <v>1813.8436102860976</v>
      </c>
      <c r="L58" s="8">
        <v>1825.1808566923555</v>
      </c>
      <c r="M58" s="8">
        <v>1837.4376386883973</v>
      </c>
      <c r="N58" s="8">
        <v>1683.1029361024089</v>
      </c>
      <c r="O58" s="8">
        <v>1722.3635895065036</v>
      </c>
      <c r="P58" s="8">
        <v>1608.6050006876935</v>
      </c>
      <c r="Q58" s="8">
        <v>1594.3993535200577</v>
      </c>
      <c r="R58" s="8">
        <v>1351.8923598762574</v>
      </c>
      <c r="S58" s="8">
        <v>1300.8076482732311</v>
      </c>
      <c r="T58" s="8">
        <v>1220.0599366811025</v>
      </c>
      <c r="U58" s="8">
        <v>1157.4078415748679</v>
      </c>
      <c r="V58" s="8">
        <v>1076.3634796924546</v>
      </c>
      <c r="W58" s="8">
        <v>943.37048596405793</v>
      </c>
      <c r="X58" s="8">
        <v>922.85275955320867</v>
      </c>
      <c r="Y58" s="8">
        <v>817.93763561310709</v>
      </c>
      <c r="Z58" s="8">
        <v>811.42765096398557</v>
      </c>
      <c r="AA58" s="8">
        <v>681.59595437816233</v>
      </c>
    </row>
    <row r="59" spans="1:27">
      <c r="A59" s="16" t="s">
        <v>24</v>
      </c>
      <c r="B59" s="16" t="s">
        <v>8</v>
      </c>
      <c r="C59" s="8">
        <v>237.79566445981993</v>
      </c>
      <c r="D59" s="8">
        <v>215.97225449720713</v>
      </c>
      <c r="E59" s="8">
        <v>200.77747247896784</v>
      </c>
      <c r="F59" s="8">
        <v>502.93407804002902</v>
      </c>
      <c r="G59" s="8">
        <v>528.09277313068549</v>
      </c>
      <c r="H59" s="8">
        <v>473.0414589777335</v>
      </c>
      <c r="I59" s="8">
        <v>450.25852512521362</v>
      </c>
      <c r="J59" s="8">
        <v>412.52489207044238</v>
      </c>
      <c r="K59" s="8">
        <v>461.53528142214645</v>
      </c>
      <c r="L59" s="8">
        <v>447.24848043614895</v>
      </c>
      <c r="M59" s="8">
        <v>418.65655304648402</v>
      </c>
      <c r="N59" s="8">
        <v>336.87960348196088</v>
      </c>
      <c r="O59" s="8">
        <v>324.1499342609456</v>
      </c>
      <c r="P59" s="8">
        <v>289.82663366212768</v>
      </c>
      <c r="Q59" s="8">
        <v>263.65923913112044</v>
      </c>
      <c r="R59" s="8">
        <v>250.43828218941135</v>
      </c>
      <c r="S59" s="8">
        <v>229.56673058403084</v>
      </c>
      <c r="T59" s="8">
        <v>224.69647808531423</v>
      </c>
      <c r="U59" s="8">
        <v>219.07829746438338</v>
      </c>
      <c r="V59" s="8">
        <v>210.81539747121241</v>
      </c>
      <c r="W59" s="8">
        <v>174.42920266151151</v>
      </c>
      <c r="X59" s="8">
        <v>168.20238363066417</v>
      </c>
      <c r="Y59" s="8">
        <v>150.19071216618099</v>
      </c>
      <c r="Z59" s="8">
        <v>126.79430213490988</v>
      </c>
      <c r="AA59" s="8">
        <v>119.7428273164509</v>
      </c>
    </row>
    <row r="60" spans="1:27">
      <c r="A60" s="16" t="s">
        <v>24</v>
      </c>
      <c r="B60" s="16" t="s">
        <v>83</v>
      </c>
      <c r="C60" s="8">
        <v>204.35211834093403</v>
      </c>
      <c r="D60" s="8">
        <v>204.04574605787198</v>
      </c>
      <c r="E60" s="8">
        <v>176.23116534579302</v>
      </c>
      <c r="F60" s="8">
        <v>525.89353310999695</v>
      </c>
      <c r="G60" s="8">
        <v>542.63059990667705</v>
      </c>
      <c r="H60" s="8">
        <v>493.37563839663795</v>
      </c>
      <c r="I60" s="8">
        <v>486.87589542525399</v>
      </c>
      <c r="J60" s="8">
        <v>452.96713864292951</v>
      </c>
      <c r="K60" s="8">
        <v>695.17074785366003</v>
      </c>
      <c r="L60" s="8">
        <v>691.59430209836</v>
      </c>
      <c r="M60" s="8">
        <v>633.47214694850993</v>
      </c>
      <c r="N60" s="8">
        <v>557.24369064233997</v>
      </c>
      <c r="O60" s="8">
        <v>509.69914722169005</v>
      </c>
      <c r="P60" s="8">
        <v>477.33042049414001</v>
      </c>
      <c r="Q60" s="8">
        <v>405.12916740807009</v>
      </c>
      <c r="R60" s="8">
        <v>401.13063733622994</v>
      </c>
      <c r="S60" s="8">
        <v>383.24748492293503</v>
      </c>
      <c r="T60" s="8">
        <v>349.56633480733399</v>
      </c>
      <c r="U60" s="8">
        <v>347.97541892473004</v>
      </c>
      <c r="V60" s="8">
        <v>346.96004765742998</v>
      </c>
      <c r="W60" s="8">
        <v>286.05583271568003</v>
      </c>
      <c r="X60" s="8">
        <v>266.67023800652004</v>
      </c>
      <c r="Y60" s="8">
        <v>259.05860303759999</v>
      </c>
      <c r="Z60" s="8">
        <v>177.23796527598202</v>
      </c>
      <c r="AA60" s="8">
        <v>180.211468635833</v>
      </c>
    </row>
    <row r="61" spans="1:27">
      <c r="A61" s="16" t="s">
        <v>24</v>
      </c>
      <c r="B61" s="16" t="s">
        <v>191</v>
      </c>
      <c r="C61" s="8">
        <v>0</v>
      </c>
      <c r="D61" s="8">
        <v>0</v>
      </c>
      <c r="E61" s="8">
        <v>4.1954239999999995E-6</v>
      </c>
      <c r="F61" s="8">
        <v>7.2762494000000004E-6</v>
      </c>
      <c r="G61" s="8">
        <v>7.5225336000000003E-6</v>
      </c>
      <c r="H61" s="8">
        <v>7.2255117000000002E-6</v>
      </c>
      <c r="I61" s="8">
        <v>6.893815100000001E-6</v>
      </c>
      <c r="J61" s="8">
        <v>6.4054916999999999E-6</v>
      </c>
      <c r="K61" s="8">
        <v>1.0506949800000001E-5</v>
      </c>
      <c r="L61" s="8">
        <v>1.0306217700000001E-5</v>
      </c>
      <c r="M61" s="8">
        <v>1.0033043700000001E-5</v>
      </c>
      <c r="N61" s="8">
        <v>9.5199671E-6</v>
      </c>
      <c r="O61" s="8">
        <v>8.8760758000000008E-6</v>
      </c>
      <c r="P61" s="8">
        <v>8.7730368000000002E-6</v>
      </c>
      <c r="Q61" s="8">
        <v>8.2238748999999993E-6</v>
      </c>
      <c r="R61" s="8">
        <v>9.1767003999999995E-6</v>
      </c>
      <c r="S61" s="8">
        <v>8.4951581999999996E-6</v>
      </c>
      <c r="T61" s="8">
        <v>8.9724626999999999E-6</v>
      </c>
      <c r="U61" s="8">
        <v>9.0940247999999998E-6</v>
      </c>
      <c r="V61" s="8">
        <v>8.4356157E-6</v>
      </c>
      <c r="W61" s="8">
        <v>7.8618293999999989E-6</v>
      </c>
      <c r="X61" s="8">
        <v>7.3152889E-6</v>
      </c>
      <c r="Y61" s="8">
        <v>6.9449095000000004E-6</v>
      </c>
      <c r="Z61" s="8">
        <v>6.9126777999999998E-6</v>
      </c>
      <c r="AA61" s="8">
        <v>7.5899030999999998E-6</v>
      </c>
    </row>
    <row r="62" spans="1:27">
      <c r="A62" s="16" t="s">
        <v>24</v>
      </c>
      <c r="B62" s="16" t="s">
        <v>15</v>
      </c>
      <c r="C62" s="8">
        <v>5.4215727999999999</v>
      </c>
      <c r="D62" s="8">
        <v>7.6622035999999998</v>
      </c>
      <c r="E62" s="8">
        <v>8.7028719999999993</v>
      </c>
      <c r="F62" s="8">
        <v>11.539565</v>
      </c>
      <c r="G62" s="8">
        <v>14.170665000000001</v>
      </c>
      <c r="H62" s="8">
        <v>15.445060999999999</v>
      </c>
      <c r="I62" s="8">
        <v>17.794844000000001</v>
      </c>
      <c r="J62" s="8">
        <v>19.421234000000002</v>
      </c>
      <c r="K62" s="8">
        <v>17.251000000000001</v>
      </c>
      <c r="L62" s="8">
        <v>19.603794999999998</v>
      </c>
      <c r="M62" s="8">
        <v>19.950934</v>
      </c>
      <c r="N62" s="8">
        <v>19.61307</v>
      </c>
      <c r="O62" s="8">
        <v>19.965986000000001</v>
      </c>
      <c r="P62" s="8">
        <v>21.615361</v>
      </c>
      <c r="Q62" s="8">
        <v>19.477267999999999</v>
      </c>
      <c r="R62" s="8">
        <v>21.869229000000001</v>
      </c>
      <c r="S62" s="8">
        <v>22.510484000000002</v>
      </c>
      <c r="T62" s="8">
        <v>23.108495999999999</v>
      </c>
      <c r="U62" s="8">
        <v>24.143488000000001</v>
      </c>
      <c r="V62" s="8">
        <v>26.107574</v>
      </c>
      <c r="W62" s="8">
        <v>25.176096000000001</v>
      </c>
      <c r="X62" s="8">
        <v>25.1828</v>
      </c>
      <c r="Y62" s="8">
        <v>26.271664000000001</v>
      </c>
      <c r="Z62" s="8">
        <v>25.693587999999998</v>
      </c>
      <c r="AA62" s="8">
        <v>27.871874999999999</v>
      </c>
    </row>
    <row r="63" spans="1:27">
      <c r="A63" s="80" t="s">
        <v>82</v>
      </c>
      <c r="B63" s="80"/>
      <c r="C63" s="68">
        <v>153985.4934365341</v>
      </c>
      <c r="D63" s="68">
        <v>134345.67059279839</v>
      </c>
      <c r="E63" s="68">
        <v>105596.73963015647</v>
      </c>
      <c r="F63" s="68">
        <v>47550.204820053172</v>
      </c>
      <c r="G63" s="68">
        <v>27587.25101221888</v>
      </c>
      <c r="H63" s="68">
        <v>24133.397076899611</v>
      </c>
      <c r="I63" s="68">
        <v>26774.398793090477</v>
      </c>
      <c r="J63" s="68">
        <v>25281.565456599339</v>
      </c>
      <c r="K63" s="68">
        <v>23406.381702250223</v>
      </c>
      <c r="L63" s="68">
        <v>20356.175477348654</v>
      </c>
      <c r="M63" s="68">
        <v>16583.303509597848</v>
      </c>
      <c r="N63" s="68">
        <v>23083.752601046002</v>
      </c>
      <c r="O63" s="68">
        <v>18622.551030114322</v>
      </c>
      <c r="P63" s="68">
        <v>19288.266317002101</v>
      </c>
      <c r="Q63" s="68">
        <v>17604.117026360509</v>
      </c>
      <c r="R63" s="68">
        <v>18865.395865412775</v>
      </c>
      <c r="S63" s="68">
        <v>14948.311333352678</v>
      </c>
      <c r="T63" s="68">
        <v>17265.797365970349</v>
      </c>
      <c r="U63" s="68">
        <v>13451.141284842304</v>
      </c>
      <c r="V63" s="68">
        <v>12686.073772953849</v>
      </c>
      <c r="W63" s="68">
        <v>16207.404495047054</v>
      </c>
      <c r="X63" s="68">
        <v>11538.295754648285</v>
      </c>
      <c r="Y63" s="68">
        <v>11788.700702747496</v>
      </c>
      <c r="Z63" s="68">
        <v>11443.311502419969</v>
      </c>
      <c r="AA63" s="68">
        <v>13855.57441411511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8748.1379250936025</v>
      </c>
      <c r="D68" s="8">
        <v>10673.739781571432</v>
      </c>
      <c r="E68" s="8">
        <v>14966.273033862029</v>
      </c>
      <c r="F68" s="8">
        <v>11223.25102902965</v>
      </c>
      <c r="G68" s="8">
        <v>12211.515057332534</v>
      </c>
      <c r="H68" s="8">
        <v>9702.1620523202055</v>
      </c>
      <c r="I68" s="8">
        <v>11047.103079600382</v>
      </c>
      <c r="J68" s="8">
        <v>10926.16207541718</v>
      </c>
      <c r="K68" s="8">
        <v>8124.2465670791898</v>
      </c>
      <c r="L68" s="8">
        <v>6320.9995619323663</v>
      </c>
      <c r="M68" s="8">
        <v>5794.2050570107922</v>
      </c>
      <c r="N68" s="8">
        <v>8.3042149999999992E-5</v>
      </c>
      <c r="O68" s="8">
        <v>7.7650869999999997E-5</v>
      </c>
      <c r="P68" s="8">
        <v>7.1372463999999996E-5</v>
      </c>
      <c r="Q68" s="8">
        <v>6.6010669999999993E-5</v>
      </c>
      <c r="R68" s="8">
        <v>6.0943823E-5</v>
      </c>
      <c r="S68" s="8">
        <v>5.8058194999999999E-5</v>
      </c>
      <c r="T68" s="8">
        <v>5.3452092999999997E-5</v>
      </c>
      <c r="U68" s="8">
        <v>4.8304234000000004E-5</v>
      </c>
      <c r="V68" s="8">
        <v>4.5469959999999994E-5</v>
      </c>
      <c r="W68" s="8">
        <v>4.3302234E-5</v>
      </c>
      <c r="X68" s="8">
        <v>4.0957329999999997E-5</v>
      </c>
      <c r="Y68" s="8">
        <v>3.7749283000000001E-5</v>
      </c>
      <c r="Z68" s="8">
        <v>3.5130306999999997E-5</v>
      </c>
      <c r="AA68" s="8">
        <v>6.8832290000000001E-5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2743.9642953014049</v>
      </c>
      <c r="D70" s="8">
        <v>1717.4768724041746</v>
      </c>
      <c r="E70" s="8">
        <v>12908.403398721106</v>
      </c>
      <c r="F70" s="8">
        <v>12211.525681315625</v>
      </c>
      <c r="G70" s="8">
        <v>8626.3658793505565</v>
      </c>
      <c r="H70" s="8">
        <v>7643.3397694867972</v>
      </c>
      <c r="I70" s="8">
        <v>8692.5353716328027</v>
      </c>
      <c r="J70" s="8">
        <v>9557.6915911159576</v>
      </c>
      <c r="K70" s="8">
        <v>7114.1161722938759</v>
      </c>
      <c r="L70" s="8">
        <v>4795.8652113184771</v>
      </c>
      <c r="M70" s="8">
        <v>4028.1136638886987</v>
      </c>
      <c r="N70" s="8">
        <v>5006.0500606731639</v>
      </c>
      <c r="O70" s="8">
        <v>5470.7942219508595</v>
      </c>
      <c r="P70" s="8">
        <v>5004.5363165230174</v>
      </c>
      <c r="Q70" s="8">
        <v>4753.1745986360165</v>
      </c>
      <c r="R70" s="8">
        <v>4139.8608899845403</v>
      </c>
      <c r="S70" s="8">
        <v>3712.3734152946749</v>
      </c>
      <c r="T70" s="8">
        <v>3654.6386469947292</v>
      </c>
      <c r="U70" s="8">
        <v>1294.4863013804529</v>
      </c>
      <c r="V70" s="8">
        <v>1461.087638045406</v>
      </c>
      <c r="W70" s="8">
        <v>1369.024604917759</v>
      </c>
      <c r="X70" s="8">
        <v>1188.4432056803792</v>
      </c>
      <c r="Y70" s="8">
        <v>1352.9189335268034</v>
      </c>
      <c r="Z70" s="8">
        <v>1300.8780525920897</v>
      </c>
      <c r="AA70" s="8">
        <v>1587.2719894560771</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696.20525699684936</v>
      </c>
      <c r="D73" s="8">
        <v>708.47095029542663</v>
      </c>
      <c r="E73" s="8">
        <v>667.79027197215589</v>
      </c>
      <c r="F73" s="8">
        <v>876.00526973145816</v>
      </c>
      <c r="G73" s="8">
        <v>813.14092638332886</v>
      </c>
      <c r="H73" s="8">
        <v>781.73659930817075</v>
      </c>
      <c r="I73" s="8">
        <v>666.56804802968793</v>
      </c>
      <c r="J73" s="8">
        <v>611.27843286201244</v>
      </c>
      <c r="K73" s="8">
        <v>548.78023485842175</v>
      </c>
      <c r="L73" s="8">
        <v>569.04805612861969</v>
      </c>
      <c r="M73" s="8">
        <v>503.20068464971177</v>
      </c>
      <c r="N73" s="8">
        <v>448.5368832456968</v>
      </c>
      <c r="O73" s="8">
        <v>433.87687661312475</v>
      </c>
      <c r="P73" s="8">
        <v>395.34226958211258</v>
      </c>
      <c r="Q73" s="8">
        <v>385.17772028679451</v>
      </c>
      <c r="R73" s="8">
        <v>327.29506875850905</v>
      </c>
      <c r="S73" s="8">
        <v>318.2142989256659</v>
      </c>
      <c r="T73" s="8">
        <v>260.87879439394612</v>
      </c>
      <c r="U73" s="8">
        <v>271.60653916838544</v>
      </c>
      <c r="V73" s="8">
        <v>236.84362060571701</v>
      </c>
      <c r="W73" s="8">
        <v>268.97188137068548</v>
      </c>
      <c r="X73" s="8">
        <v>249.71816456064033</v>
      </c>
      <c r="Y73" s="8">
        <v>230.75699739133827</v>
      </c>
      <c r="Z73" s="8">
        <v>224.56928079684488</v>
      </c>
      <c r="AA73" s="8">
        <v>196.79946712082673</v>
      </c>
    </row>
    <row r="74" spans="1:27">
      <c r="A74" s="16" t="s">
        <v>25</v>
      </c>
      <c r="B74" s="16" t="s">
        <v>8</v>
      </c>
      <c r="C74" s="8">
        <v>140.98256470480894</v>
      </c>
      <c r="D74" s="8">
        <v>158.63216048540681</v>
      </c>
      <c r="E74" s="8">
        <v>136.82910721661756</v>
      </c>
      <c r="F74" s="8">
        <v>265.254961742901</v>
      </c>
      <c r="G74" s="8">
        <v>243.18244447430044</v>
      </c>
      <c r="H74" s="8">
        <v>231.21388343779333</v>
      </c>
      <c r="I74" s="8">
        <v>208.52987519601777</v>
      </c>
      <c r="J74" s="8">
        <v>187.11386922669266</v>
      </c>
      <c r="K74" s="8">
        <v>188.40085756445728</v>
      </c>
      <c r="L74" s="8">
        <v>179.350284159072</v>
      </c>
      <c r="M74" s="8">
        <v>173.29324111456626</v>
      </c>
      <c r="N74" s="8">
        <v>227.0076404111862</v>
      </c>
      <c r="O74" s="8">
        <v>212.36769708630149</v>
      </c>
      <c r="P74" s="8">
        <v>202.89749673629564</v>
      </c>
      <c r="Q74" s="8">
        <v>194.31799150995445</v>
      </c>
      <c r="R74" s="8">
        <v>256.07151124175073</v>
      </c>
      <c r="S74" s="8">
        <v>229.39702505336271</v>
      </c>
      <c r="T74" s="8">
        <v>295.37027072726431</v>
      </c>
      <c r="U74" s="8">
        <v>282.17422075601087</v>
      </c>
      <c r="V74" s="8">
        <v>275.65288054172083</v>
      </c>
      <c r="W74" s="8">
        <v>223.36072305114911</v>
      </c>
      <c r="X74" s="8">
        <v>198.40402843274589</v>
      </c>
      <c r="Y74" s="8">
        <v>176.19180383271319</v>
      </c>
      <c r="Z74" s="8">
        <v>158.93193342219018</v>
      </c>
      <c r="AA74" s="8">
        <v>153.81938070859539</v>
      </c>
    </row>
    <row r="75" spans="1:27">
      <c r="A75" s="16" t="s">
        <v>25</v>
      </c>
      <c r="B75" s="16" t="s">
        <v>83</v>
      </c>
      <c r="C75" s="8">
        <v>30.821604671567002</v>
      </c>
      <c r="D75" s="8">
        <v>30.110747597240998</v>
      </c>
      <c r="E75" s="8">
        <v>111.470959668129</v>
      </c>
      <c r="F75" s="8">
        <v>193.873818537761</v>
      </c>
      <c r="G75" s="8">
        <v>194.36352752393998</v>
      </c>
      <c r="H75" s="8">
        <v>171.45770122297202</v>
      </c>
      <c r="I75" s="8">
        <v>171.11382028818099</v>
      </c>
      <c r="J75" s="8">
        <v>159.51957619259949</v>
      </c>
      <c r="K75" s="8">
        <v>143.57942325379199</v>
      </c>
      <c r="L75" s="8">
        <v>139.60438571915</v>
      </c>
      <c r="M75" s="8">
        <v>133.690770205056</v>
      </c>
      <c r="N75" s="8">
        <v>177.08270132292401</v>
      </c>
      <c r="O75" s="8">
        <v>166.13996136800603</v>
      </c>
      <c r="P75" s="8">
        <v>202.00050126916298</v>
      </c>
      <c r="Q75" s="8">
        <v>176.59091894608201</v>
      </c>
      <c r="R75" s="8">
        <v>290.632997932156</v>
      </c>
      <c r="S75" s="8">
        <v>266.16402764948401</v>
      </c>
      <c r="T75" s="8">
        <v>280.54986152932798</v>
      </c>
      <c r="U75" s="8">
        <v>265.29960070880901</v>
      </c>
      <c r="V75" s="8">
        <v>267.820609619545</v>
      </c>
      <c r="W75" s="8">
        <v>226.30101132018001</v>
      </c>
      <c r="X75" s="8">
        <v>205.84902139462798</v>
      </c>
      <c r="Y75" s="8">
        <v>176.89323489149697</v>
      </c>
      <c r="Z75" s="8">
        <v>143.62097233240499</v>
      </c>
      <c r="AA75" s="8">
        <v>167.26426406913299</v>
      </c>
    </row>
    <row r="76" spans="1:27">
      <c r="A76" s="16" t="s">
        <v>25</v>
      </c>
      <c r="B76" s="16" t="s">
        <v>191</v>
      </c>
      <c r="C76" s="8">
        <v>0</v>
      </c>
      <c r="D76" s="8">
        <v>0</v>
      </c>
      <c r="E76" s="8">
        <v>1.8521819E-6</v>
      </c>
      <c r="F76" s="8">
        <v>2.6712376E-6</v>
      </c>
      <c r="G76" s="8">
        <v>2.7947442999999999E-6</v>
      </c>
      <c r="H76" s="8">
        <v>2.6803462999999998E-6</v>
      </c>
      <c r="I76" s="8">
        <v>2.8426164999999998E-6</v>
      </c>
      <c r="J76" s="8">
        <v>2.6778187999999996E-6</v>
      </c>
      <c r="K76" s="8">
        <v>2.5740828999999999E-6</v>
      </c>
      <c r="L76" s="8">
        <v>2.7234779999999997E-6</v>
      </c>
      <c r="M76" s="8">
        <v>2.7695788000000003E-6</v>
      </c>
      <c r="N76" s="8">
        <v>3.2160724000000003E-6</v>
      </c>
      <c r="O76" s="8">
        <v>3.0148392999999998E-6</v>
      </c>
      <c r="P76" s="8">
        <v>3.0828669999999999E-6</v>
      </c>
      <c r="Q76" s="8">
        <v>2.9152583000000002E-6</v>
      </c>
      <c r="R76" s="8">
        <v>3.1513952999999999E-6</v>
      </c>
      <c r="S76" s="8">
        <v>2.9225194E-6</v>
      </c>
      <c r="T76" s="8">
        <v>3.1395709000000003E-6</v>
      </c>
      <c r="U76" s="8">
        <v>3.3915604000000002E-6</v>
      </c>
      <c r="V76" s="8">
        <v>3.2197414000000001E-6</v>
      </c>
      <c r="W76" s="8">
        <v>3.1018177999999999E-6</v>
      </c>
      <c r="X76" s="8">
        <v>2.8906156999999997E-6</v>
      </c>
      <c r="Y76" s="8">
        <v>2.8243874E-6</v>
      </c>
      <c r="Z76" s="8">
        <v>3.0626415999999998E-6</v>
      </c>
      <c r="AA76" s="8">
        <v>3.1178761999999999E-6</v>
      </c>
    </row>
    <row r="77" spans="1:27">
      <c r="A77" s="16" t="s">
        <v>25</v>
      </c>
      <c r="B77" s="16" t="s">
        <v>15</v>
      </c>
      <c r="C77" s="8">
        <v>8.0330946999999995</v>
      </c>
      <c r="D77" s="8">
        <v>9.1294199999999996</v>
      </c>
      <c r="E77" s="8">
        <v>9.8162120000000002</v>
      </c>
      <c r="F77" s="8">
        <v>9.2400990000000007</v>
      </c>
      <c r="G77" s="8">
        <v>10.021947000000001</v>
      </c>
      <c r="H77" s="8">
        <v>10.691423</v>
      </c>
      <c r="I77" s="8">
        <v>11.446237999999999</v>
      </c>
      <c r="J77" s="8">
        <v>12.059385000000001</v>
      </c>
      <c r="K77" s="8">
        <v>11.976414</v>
      </c>
      <c r="L77" s="8">
        <v>12.699738999999999</v>
      </c>
      <c r="M77" s="8">
        <v>13.295785</v>
      </c>
      <c r="N77" s="8">
        <v>13.462706000000001</v>
      </c>
      <c r="O77" s="8">
        <v>14.127625</v>
      </c>
      <c r="P77" s="8">
        <v>14.466239</v>
      </c>
      <c r="Q77" s="8">
        <v>14.134049000000001</v>
      </c>
      <c r="R77" s="8">
        <v>14.998565000000001</v>
      </c>
      <c r="S77" s="8">
        <v>15.28608</v>
      </c>
      <c r="T77" s="8">
        <v>15.289916</v>
      </c>
      <c r="U77" s="8">
        <v>15.728031999999999</v>
      </c>
      <c r="V77" s="8">
        <v>15.998434</v>
      </c>
      <c r="W77" s="8">
        <v>15.897831</v>
      </c>
      <c r="X77" s="8">
        <v>15.741657</v>
      </c>
      <c r="Y77" s="8">
        <v>15.382215</v>
      </c>
      <c r="Z77" s="8">
        <v>14.630181</v>
      </c>
      <c r="AA77" s="8">
        <v>14.443341</v>
      </c>
    </row>
    <row r="78" spans="1:27">
      <c r="A78" s="80" t="s">
        <v>82</v>
      </c>
      <c r="B78" s="80"/>
      <c r="C78" s="68">
        <v>12368.144741468233</v>
      </c>
      <c r="D78" s="68">
        <v>13297.559932353681</v>
      </c>
      <c r="E78" s="68">
        <v>28800.582985292222</v>
      </c>
      <c r="F78" s="68">
        <v>24779.150862028629</v>
      </c>
      <c r="G78" s="68">
        <v>22098.589784859403</v>
      </c>
      <c r="H78" s="68">
        <v>18540.601431456285</v>
      </c>
      <c r="I78" s="68">
        <v>20797.296435589687</v>
      </c>
      <c r="J78" s="68">
        <v>21453.824932492262</v>
      </c>
      <c r="K78" s="68">
        <v>16131.099671623819</v>
      </c>
      <c r="L78" s="68">
        <v>12017.567240981165</v>
      </c>
      <c r="M78" s="68">
        <v>10645.799204638404</v>
      </c>
      <c r="N78" s="68">
        <v>5872.1400779111937</v>
      </c>
      <c r="O78" s="68">
        <v>6297.3064626840005</v>
      </c>
      <c r="P78" s="68">
        <v>5819.2428975659195</v>
      </c>
      <c r="Q78" s="68">
        <v>5523.395347304775</v>
      </c>
      <c r="R78" s="68">
        <v>5028.859097012175</v>
      </c>
      <c r="S78" s="68">
        <v>4541.4349079039011</v>
      </c>
      <c r="T78" s="68">
        <v>4506.7275462369316</v>
      </c>
      <c r="U78" s="68">
        <v>2129.2947457094529</v>
      </c>
      <c r="V78" s="68">
        <v>2257.4032315020904</v>
      </c>
      <c r="W78" s="68">
        <v>2103.5560980638252</v>
      </c>
      <c r="X78" s="68">
        <v>1858.156120916339</v>
      </c>
      <c r="Y78" s="68">
        <v>1952.1432252160223</v>
      </c>
      <c r="Z78" s="68">
        <v>1842.6304583364783</v>
      </c>
      <c r="AA78" s="68">
        <v>2119.5985143047983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1.8456093999999998E-5</v>
      </c>
      <c r="D83" s="8">
        <v>1.7257087000000002E-5</v>
      </c>
      <c r="E83" s="8">
        <v>1.6188955000000001E-5</v>
      </c>
      <c r="F83" s="8">
        <v>1.2505535999999999E-5</v>
      </c>
      <c r="G83" s="8">
        <v>3.5429389999999996E-5</v>
      </c>
      <c r="H83" s="8">
        <v>3.2217781999999999E-5</v>
      </c>
      <c r="I83" s="8">
        <v>3.1667367000000004E-5</v>
      </c>
      <c r="J83" s="8">
        <v>2.9380105E-5</v>
      </c>
      <c r="K83" s="8">
        <v>2.6151976000000001E-5</v>
      </c>
      <c r="L83" s="8">
        <v>2.4543127000000003E-5</v>
      </c>
      <c r="M83" s="8">
        <v>2.2434105999999999E-5</v>
      </c>
      <c r="N83" s="8">
        <v>2.0718407000000001E-5</v>
      </c>
      <c r="O83" s="8">
        <v>1.8973751E-5</v>
      </c>
      <c r="P83" s="8">
        <v>1.8097147000000002E-5</v>
      </c>
      <c r="Q83" s="8">
        <v>1.7043259000000001E-5</v>
      </c>
      <c r="R83" s="8">
        <v>1.6666723E-5</v>
      </c>
      <c r="S83" s="8">
        <v>1.5481616000000001E-5</v>
      </c>
      <c r="T83" s="8">
        <v>1.5927844000000001E-5</v>
      </c>
      <c r="U83" s="8">
        <v>1.6057110999999999E-5</v>
      </c>
      <c r="V83" s="8">
        <v>1.4955084E-5</v>
      </c>
      <c r="W83" s="8">
        <v>1.42045375E-5</v>
      </c>
      <c r="X83" s="8">
        <v>1.3276285500000001E-5</v>
      </c>
      <c r="Y83" s="8">
        <v>1.500959E-5</v>
      </c>
      <c r="Z83" s="8">
        <v>1.41961295E-5</v>
      </c>
      <c r="AA83" s="8">
        <v>2.1444501E-5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8.0198849000000003E-5</v>
      </c>
      <c r="D85" s="8">
        <v>7.6220233999999999E-5</v>
      </c>
      <c r="E85" s="8">
        <v>7.9315163999999991E-5</v>
      </c>
      <c r="F85" s="8">
        <v>12.995994147790499</v>
      </c>
      <c r="G85" s="8">
        <v>114.80578758556901</v>
      </c>
      <c r="H85" s="8">
        <v>23.009018225682997</v>
      </c>
      <c r="I85" s="8">
        <v>153.656368510954</v>
      </c>
      <c r="J85" s="8">
        <v>101.43426033373599</v>
      </c>
      <c r="K85" s="8">
        <v>94.722022558766994</v>
      </c>
      <c r="L85" s="8">
        <v>139.26373150591598</v>
      </c>
      <c r="M85" s="8">
        <v>41.914058461387</v>
      </c>
      <c r="N85" s="8">
        <v>69.920892736427504</v>
      </c>
      <c r="O85" s="8">
        <v>31.716170619204</v>
      </c>
      <c r="P85" s="8">
        <v>84.559255868314011</v>
      </c>
      <c r="Q85" s="8">
        <v>25.554875280564996</v>
      </c>
      <c r="R85" s="8">
        <v>34.223248080684002</v>
      </c>
      <c r="S85" s="8">
        <v>8.4207733721110003</v>
      </c>
      <c r="T85" s="8">
        <v>13.350761210694001</v>
      </c>
      <c r="U85" s="8">
        <v>21.277352544851997</v>
      </c>
      <c r="V85" s="8">
        <v>6.9459479851720003</v>
      </c>
      <c r="W85" s="8">
        <v>16.486976291556999</v>
      </c>
      <c r="X85" s="8">
        <v>10.624667434080003</v>
      </c>
      <c r="Y85" s="8">
        <v>27.857369307754002</v>
      </c>
      <c r="Z85" s="8">
        <v>43.689290352363003</v>
      </c>
      <c r="AA85" s="8">
        <v>3.4860266000000003E-5</v>
      </c>
    </row>
    <row r="86" spans="1:27">
      <c r="A86" s="16" t="s">
        <v>26</v>
      </c>
      <c r="B86" s="16" t="s">
        <v>2</v>
      </c>
      <c r="C86" s="8">
        <v>65212.475300000006</v>
      </c>
      <c r="D86" s="8">
        <v>56037.548999999992</v>
      </c>
      <c r="E86" s="8">
        <v>58400.647899999996</v>
      </c>
      <c r="F86" s="8">
        <v>61153.012739999991</v>
      </c>
      <c r="G86" s="8">
        <v>56341.731159999996</v>
      </c>
      <c r="H86" s="8">
        <v>51939.369199999994</v>
      </c>
      <c r="I86" s="8">
        <v>46231.58354</v>
      </c>
      <c r="J86" s="8">
        <v>47800.208800000008</v>
      </c>
      <c r="K86" s="8">
        <v>44284.736509999995</v>
      </c>
      <c r="L86" s="8">
        <v>38825.551300000006</v>
      </c>
      <c r="M86" s="8">
        <v>32468.45105</v>
      </c>
      <c r="N86" s="8">
        <v>34311.323360000002</v>
      </c>
      <c r="O86" s="8">
        <v>29052.481099999997</v>
      </c>
      <c r="P86" s="8">
        <v>25827.844440000001</v>
      </c>
      <c r="Q86" s="8">
        <v>22650.726770000005</v>
      </c>
      <c r="R86" s="8">
        <v>21466.738859999998</v>
      </c>
      <c r="S86" s="8">
        <v>20445.797200000005</v>
      </c>
      <c r="T86" s="8">
        <v>18786.936219999996</v>
      </c>
      <c r="U86" s="8">
        <v>16500.446329999999</v>
      </c>
      <c r="V86" s="8">
        <v>15156.61707</v>
      </c>
      <c r="W86" s="8">
        <v>16404.278979999999</v>
      </c>
      <c r="X86" s="8">
        <v>13607.810360000001</v>
      </c>
      <c r="Y86" s="8">
        <v>13214.879050000003</v>
      </c>
      <c r="Z86" s="8">
        <v>11831.001079999998</v>
      </c>
      <c r="AA86" s="8">
        <v>12064.97284</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290.97137582703294</v>
      </c>
      <c r="D88" s="8">
        <v>389.73062122203839</v>
      </c>
      <c r="E88" s="8">
        <v>371.80535825447765</v>
      </c>
      <c r="F88" s="8">
        <v>492.48280561086966</v>
      </c>
      <c r="G88" s="8">
        <v>459.50359086681357</v>
      </c>
      <c r="H88" s="8">
        <v>494.23262079559316</v>
      </c>
      <c r="I88" s="8">
        <v>468.05462652474279</v>
      </c>
      <c r="J88" s="8">
        <v>449.27232657362094</v>
      </c>
      <c r="K88" s="8">
        <v>455.04936283405453</v>
      </c>
      <c r="L88" s="8">
        <v>438.82705432278595</v>
      </c>
      <c r="M88" s="8">
        <v>443.87089989411089</v>
      </c>
      <c r="N88" s="8">
        <v>395.99593828664985</v>
      </c>
      <c r="O88" s="8">
        <v>381.91516445893137</v>
      </c>
      <c r="P88" s="8">
        <v>329.54148963243063</v>
      </c>
      <c r="Q88" s="8">
        <v>322.75088640273879</v>
      </c>
      <c r="R88" s="8">
        <v>292.33464610170381</v>
      </c>
      <c r="S88" s="8">
        <v>270.60839705979197</v>
      </c>
      <c r="T88" s="8">
        <v>261.39587349146552</v>
      </c>
      <c r="U88" s="8">
        <v>236.61809112734531</v>
      </c>
      <c r="V88" s="8">
        <v>240.39310022487768</v>
      </c>
      <c r="W88" s="8">
        <v>213.74654637378106</v>
      </c>
      <c r="X88" s="8">
        <v>205.97310242227334</v>
      </c>
      <c r="Y88" s="8">
        <v>171.47869008164059</v>
      </c>
      <c r="Z88" s="8">
        <v>171.19800884062613</v>
      </c>
      <c r="AA88" s="8">
        <v>144.04408021228178</v>
      </c>
    </row>
    <row r="89" spans="1:27">
      <c r="A89" s="16" t="s">
        <v>26</v>
      </c>
      <c r="B89" s="16" t="s">
        <v>8</v>
      </c>
      <c r="C89" s="8">
        <v>1.0321479299999998E-6</v>
      </c>
      <c r="D89" s="8">
        <v>1.2359324699999999E-6</v>
      </c>
      <c r="E89" s="8">
        <v>9.5838322000000012E-7</v>
      </c>
      <c r="F89" s="8">
        <v>1.1343281900000001E-6</v>
      </c>
      <c r="G89" s="8">
        <v>1.0679245400000001E-6</v>
      </c>
      <c r="H89" s="8">
        <v>9.8124722999999983E-7</v>
      </c>
      <c r="I89" s="8">
        <v>1.14661829E-6</v>
      </c>
      <c r="J89" s="8">
        <v>1.1585811500000002E-6</v>
      </c>
      <c r="K89" s="8">
        <v>9.9274900999999995E-7</v>
      </c>
      <c r="L89" s="8">
        <v>9.6307411000000004E-7</v>
      </c>
      <c r="M89" s="8">
        <v>1.01605672E-6</v>
      </c>
      <c r="N89" s="8">
        <v>1.0218841100000001E-6</v>
      </c>
      <c r="O89" s="8">
        <v>9.8149946999999982E-7</v>
      </c>
      <c r="P89" s="8">
        <v>3.8015271300000003E-6</v>
      </c>
      <c r="Q89" s="8">
        <v>3.3034296899999999E-6</v>
      </c>
      <c r="R89" s="8">
        <v>3.2523344E-6</v>
      </c>
      <c r="S89" s="8">
        <v>3.3535622399999998E-6</v>
      </c>
      <c r="T89" s="8">
        <v>3.0549110700000003E-6</v>
      </c>
      <c r="U89" s="8">
        <v>2.9370884799999999E-6</v>
      </c>
      <c r="V89" s="8">
        <v>2.6899849599999997E-6</v>
      </c>
      <c r="W89" s="8">
        <v>2.2410976999999997E-6</v>
      </c>
      <c r="X89" s="8">
        <v>2.2337997700000003E-6</v>
      </c>
      <c r="Y89" s="8">
        <v>2.3880408E-6</v>
      </c>
      <c r="Z89" s="8">
        <v>2.0385574499999999E-6</v>
      </c>
      <c r="AA89" s="8">
        <v>1.9409419000000003E-6</v>
      </c>
    </row>
    <row r="90" spans="1:27">
      <c r="A90" s="16" t="s">
        <v>26</v>
      </c>
      <c r="B90" s="16" t="s">
        <v>83</v>
      </c>
      <c r="C90" s="8">
        <v>1.6801509799999999E-5</v>
      </c>
      <c r="D90" s="8">
        <v>2.6135684299999999E-5</v>
      </c>
      <c r="E90" s="8">
        <v>2.5084170900000002E-5</v>
      </c>
      <c r="F90" s="8">
        <v>2.3928728E-5</v>
      </c>
      <c r="G90" s="8">
        <v>8.6690699984000003E-2</v>
      </c>
      <c r="H90" s="8">
        <v>0.17806863998269998</v>
      </c>
      <c r="I90" s="8">
        <v>0.32384485303550009</v>
      </c>
      <c r="J90" s="8">
        <v>0.48292409247670004</v>
      </c>
      <c r="K90" s="8">
        <v>0.55812741134780008</v>
      </c>
      <c r="L90" s="8">
        <v>0.79012600951799994</v>
      </c>
      <c r="M90" s="8">
        <v>1.0263187628049999</v>
      </c>
      <c r="N90" s="8">
        <v>1.3350212861333</v>
      </c>
      <c r="O90" s="8">
        <v>1.3968644628285998</v>
      </c>
      <c r="P90" s="8">
        <v>1.631423731568</v>
      </c>
      <c r="Q90" s="8">
        <v>1.8717303926105</v>
      </c>
      <c r="R90" s="8">
        <v>2.2871882499015004</v>
      </c>
      <c r="S90" s="8">
        <v>2.4651178926650004</v>
      </c>
      <c r="T90" s="8">
        <v>2.4472172411789996</v>
      </c>
      <c r="U90" s="8">
        <v>2.6468528499950001</v>
      </c>
      <c r="V90" s="8">
        <v>2.7524825475369998</v>
      </c>
      <c r="W90" s="8">
        <v>2.7781109735569998</v>
      </c>
      <c r="X90" s="8">
        <v>2.7923710986902996</v>
      </c>
      <c r="Y90" s="8">
        <v>3.0609005834629999</v>
      </c>
      <c r="Z90" s="8">
        <v>3.3161263947319997</v>
      </c>
      <c r="AA90" s="8">
        <v>3.5077448581195005</v>
      </c>
    </row>
    <row r="91" spans="1:27">
      <c r="A91" s="16" t="s">
        <v>26</v>
      </c>
      <c r="B91" s="16" t="s">
        <v>191</v>
      </c>
      <c r="C91" s="8">
        <v>0</v>
      </c>
      <c r="D91" s="8">
        <v>0</v>
      </c>
      <c r="E91" s="8">
        <v>9.8831419999999985E-6</v>
      </c>
      <c r="F91" s="8">
        <v>1.1224973E-5</v>
      </c>
      <c r="G91" s="8">
        <v>1.5032214900000001E-5</v>
      </c>
      <c r="H91" s="8">
        <v>1.4732392699999999E-5</v>
      </c>
      <c r="I91" s="8">
        <v>2.5202064400000002E-5</v>
      </c>
      <c r="J91" s="8">
        <v>2.5062964700000003E-5</v>
      </c>
      <c r="K91" s="8">
        <v>2.6270746699999999E-5</v>
      </c>
      <c r="L91" s="8">
        <v>2.4160712E-5</v>
      </c>
      <c r="M91" s="8">
        <v>2.4101123000000002E-5</v>
      </c>
      <c r="N91" s="8">
        <v>2.4174888199999998E-5</v>
      </c>
      <c r="O91" s="8">
        <v>2.3576415100000003E-5</v>
      </c>
      <c r="P91" s="8">
        <v>2.2054590499999998E-5</v>
      </c>
      <c r="Q91" s="8">
        <v>2.1168306399999998E-5</v>
      </c>
      <c r="R91" s="8">
        <v>2.5693962899999999E-5</v>
      </c>
      <c r="S91" s="8">
        <v>2.4477099299999999E-5</v>
      </c>
      <c r="T91" s="8">
        <v>2.4889824100000001E-5</v>
      </c>
      <c r="U91" s="8">
        <v>2.56780921E-5</v>
      </c>
      <c r="V91" s="8">
        <v>2.4308081100000002E-5</v>
      </c>
      <c r="W91" s="8">
        <v>2.2767292700000001E-5</v>
      </c>
      <c r="X91" s="8">
        <v>2.1630028699999999E-5</v>
      </c>
      <c r="Y91" s="8">
        <v>1.9599976900000001E-5</v>
      </c>
      <c r="Z91" s="8">
        <v>1.8925610899999999E-5</v>
      </c>
      <c r="AA91" s="8">
        <v>2.23101445E-5</v>
      </c>
    </row>
    <row r="92" spans="1:27">
      <c r="A92" s="16" t="s">
        <v>26</v>
      </c>
      <c r="B92" s="16" t="s">
        <v>15</v>
      </c>
      <c r="C92" s="8">
        <v>0.17578078999999999</v>
      </c>
      <c r="D92" s="8">
        <v>0.29003435999999999</v>
      </c>
      <c r="E92" s="8">
        <v>0.36014728000000001</v>
      </c>
      <c r="F92" s="8">
        <v>0.55430999999999997</v>
      </c>
      <c r="G92" s="8">
        <v>0.88726990000000006</v>
      </c>
      <c r="H92" s="8">
        <v>0.91823479999999991</v>
      </c>
      <c r="I92" s="8">
        <v>1.0955231000000001</v>
      </c>
      <c r="J92" s="8">
        <v>1.2294688</v>
      </c>
      <c r="K92" s="8">
        <v>1.165446</v>
      </c>
      <c r="L92" s="8">
        <v>1.2448429000000001</v>
      </c>
      <c r="M92" s="8">
        <v>1.3201655000000001</v>
      </c>
      <c r="N92" s="8">
        <v>1.5376498999999999</v>
      </c>
      <c r="O92" s="8">
        <v>1.3555270000000001</v>
      </c>
      <c r="P92" s="8">
        <v>1.4840898</v>
      </c>
      <c r="Q92" s="8">
        <v>1.5414253</v>
      </c>
      <c r="R92" s="8">
        <v>1.7492630999999998</v>
      </c>
      <c r="S92" s="8">
        <v>1.7311418000000001</v>
      </c>
      <c r="T92" s="8">
        <v>1.5810684000000002</v>
      </c>
      <c r="U92" s="8">
        <v>1.6866515999999998</v>
      </c>
      <c r="V92" s="8">
        <v>1.64273</v>
      </c>
      <c r="W92" s="8">
        <v>1.6082148000000001</v>
      </c>
      <c r="X92" s="8">
        <v>1.4920088</v>
      </c>
      <c r="Y92" s="8">
        <v>1.6396426</v>
      </c>
      <c r="Z92" s="8">
        <v>1.6310996</v>
      </c>
      <c r="AA92" s="8">
        <v>1.6623714999999999</v>
      </c>
    </row>
    <row r="93" spans="1:27">
      <c r="A93" s="80" t="s">
        <v>82</v>
      </c>
      <c r="B93" s="80"/>
      <c r="C93" s="68">
        <v>65503.622573105633</v>
      </c>
      <c r="D93" s="68">
        <v>56427.569776430959</v>
      </c>
      <c r="E93" s="68">
        <v>58772.813536964284</v>
      </c>
      <c r="F93" s="68">
        <v>61659.045898552213</v>
      </c>
      <c r="G93" s="68">
        <v>56917.014550581895</v>
      </c>
      <c r="H93" s="68">
        <v>52457.707190392677</v>
      </c>
      <c r="I93" s="68">
        <v>46854.713961004767</v>
      </c>
      <c r="J93" s="68">
        <v>48352.627835401487</v>
      </c>
      <c r="K93" s="68">
        <v>44836.231522219634</v>
      </c>
      <c r="L93" s="68">
        <v>39405.677104405135</v>
      </c>
      <c r="M93" s="68">
        <v>32956.582540169591</v>
      </c>
      <c r="N93" s="68">
        <v>34780.112908124393</v>
      </c>
      <c r="O93" s="68">
        <v>29468.864870072633</v>
      </c>
      <c r="P93" s="68">
        <v>26245.060742985577</v>
      </c>
      <c r="Q93" s="68">
        <v>23002.445728890918</v>
      </c>
      <c r="R93" s="68">
        <v>21797.333251145308</v>
      </c>
      <c r="S93" s="68">
        <v>20729.022673436852</v>
      </c>
      <c r="T93" s="68">
        <v>19065.711184215917</v>
      </c>
      <c r="U93" s="68">
        <v>16762.675322794483</v>
      </c>
      <c r="V93" s="68">
        <v>15408.351372710737</v>
      </c>
      <c r="W93" s="68">
        <v>16638.898867651824</v>
      </c>
      <c r="X93" s="68">
        <v>13828.692546895158</v>
      </c>
      <c r="Y93" s="68">
        <v>13418.915689570465</v>
      </c>
      <c r="Z93" s="68">
        <v>12050.835640348016</v>
      </c>
      <c r="AA93" s="68">
        <v>12214.187117126256</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128.02186750000001</v>
      </c>
      <c r="D98" s="8">
        <v>126.88559146999999</v>
      </c>
      <c r="E98" s="8">
        <v>112.727191854</v>
      </c>
      <c r="F98" s="8">
        <v>101.250625636</v>
      </c>
      <c r="G98" s="8">
        <v>108.81653813999999</v>
      </c>
      <c r="H98" s="8">
        <v>112.70432436</v>
      </c>
      <c r="I98" s="8">
        <v>123.94466324</v>
      </c>
      <c r="J98" s="8">
        <v>131.05851343</v>
      </c>
      <c r="K98" s="8">
        <v>131.201632735</v>
      </c>
      <c r="L98" s="8">
        <v>150.88852451600002</v>
      </c>
      <c r="M98" s="8">
        <v>162.1059242</v>
      </c>
      <c r="N98" s="8">
        <v>169.85074885</v>
      </c>
      <c r="O98" s="8">
        <v>184.82424699000001</v>
      </c>
      <c r="P98" s="8">
        <v>199.57322104000002</v>
      </c>
      <c r="Q98" s="8">
        <v>203.37595961399998</v>
      </c>
      <c r="R98" s="8">
        <v>222.68165704899997</v>
      </c>
      <c r="S98" s="8">
        <v>235.38591304999997</v>
      </c>
      <c r="T98" s="8">
        <v>242.71371705999999</v>
      </c>
      <c r="U98" s="8">
        <v>257.72401716000002</v>
      </c>
      <c r="V98" s="8">
        <v>274.7284808</v>
      </c>
      <c r="W98" s="8">
        <v>277.31826619999998</v>
      </c>
      <c r="X98" s="8">
        <v>289.93163636999998</v>
      </c>
      <c r="Y98" s="8">
        <v>296.0712911</v>
      </c>
      <c r="Z98" s="8">
        <v>299.19071049999991</v>
      </c>
      <c r="AA98" s="8">
        <v>305.44314317999999</v>
      </c>
    </row>
    <row r="99" spans="1:27">
      <c r="A99" s="16" t="s">
        <v>16</v>
      </c>
      <c r="B99" s="16" t="s">
        <v>192</v>
      </c>
      <c r="C99" s="8">
        <v>25244.628779511469</v>
      </c>
      <c r="D99" s="8">
        <v>23375.154078324431</v>
      </c>
      <c r="E99" s="8">
        <v>22806.162468765389</v>
      </c>
      <c r="F99" s="8">
        <v>35591.640811706442</v>
      </c>
      <c r="G99" s="8">
        <v>47282.766468485381</v>
      </c>
      <c r="H99" s="8">
        <v>45641.896875915256</v>
      </c>
      <c r="I99" s="8">
        <v>42061.6115065872</v>
      </c>
      <c r="J99" s="8">
        <v>39557.406512062807</v>
      </c>
      <c r="K99" s="8">
        <v>37209.454378292932</v>
      </c>
      <c r="L99" s="8">
        <v>40299.092624074088</v>
      </c>
      <c r="M99" s="8">
        <v>37681.906715290985</v>
      </c>
      <c r="N99" s="8">
        <v>31797.146125998283</v>
      </c>
      <c r="O99" s="8">
        <v>25103.63758052831</v>
      </c>
      <c r="P99" s="8">
        <v>23432.69192651951</v>
      </c>
      <c r="Q99" s="8">
        <v>20852.008945338355</v>
      </c>
      <c r="R99" s="8">
        <v>17250.629269789719</v>
      </c>
      <c r="S99" s="8">
        <v>18016.10465463471</v>
      </c>
      <c r="T99" s="8">
        <v>14475.72213271086</v>
      </c>
      <c r="U99" s="8">
        <v>14238.181209824361</v>
      </c>
      <c r="V99" s="8">
        <v>13473.239373488619</v>
      </c>
      <c r="W99" s="8">
        <v>13822.160069144769</v>
      </c>
      <c r="X99" s="8">
        <v>9380.9270144398997</v>
      </c>
      <c r="Y99" s="8">
        <v>8075.8129367347101</v>
      </c>
      <c r="Z99" s="8">
        <v>9136.8594091631494</v>
      </c>
      <c r="AA99" s="8">
        <v>10519.799770222415</v>
      </c>
    </row>
    <row r="100" spans="1:27">
      <c r="A100" s="16" t="s">
        <v>16</v>
      </c>
      <c r="B100" s="16" t="s">
        <v>92</v>
      </c>
      <c r="C100" s="8">
        <v>34.428335490000002</v>
      </c>
      <c r="D100" s="8">
        <v>43.745202570000004</v>
      </c>
      <c r="E100" s="8">
        <v>52.450078739999995</v>
      </c>
      <c r="F100" s="8">
        <v>62.130875859999996</v>
      </c>
      <c r="G100" s="8">
        <v>72.418331200000011</v>
      </c>
      <c r="H100" s="8">
        <v>79.153247899999997</v>
      </c>
      <c r="I100" s="8">
        <v>88.00701810000001</v>
      </c>
      <c r="J100" s="8">
        <v>94.890699499999982</v>
      </c>
      <c r="K100" s="8">
        <v>95.308145699999997</v>
      </c>
      <c r="L100" s="8">
        <v>103.2627105</v>
      </c>
      <c r="M100" s="8">
        <v>108.1175269</v>
      </c>
      <c r="N100" s="8">
        <v>110.397429</v>
      </c>
      <c r="O100" s="8">
        <v>116.99360649999998</v>
      </c>
      <c r="P100" s="8">
        <v>123.5338</v>
      </c>
      <c r="Q100" s="8">
        <v>124.00263229999999</v>
      </c>
      <c r="R100" s="8">
        <v>132.51704090000001</v>
      </c>
      <c r="S100" s="8">
        <v>137.02709519999999</v>
      </c>
      <c r="T100" s="8">
        <v>139.5854057</v>
      </c>
      <c r="U100" s="8">
        <v>144.1184614</v>
      </c>
      <c r="V100" s="8">
        <v>148.65748020000001</v>
      </c>
      <c r="W100" s="8">
        <v>146.72709329999998</v>
      </c>
      <c r="X100" s="8">
        <v>148.8886516</v>
      </c>
      <c r="Y100" s="8">
        <v>148.1899804</v>
      </c>
      <c r="Z100" s="8">
        <v>146.21467659999999</v>
      </c>
      <c r="AA100" s="8">
        <v>146.28590400000002</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32.580633199999994</v>
      </c>
      <c r="D103" s="8">
        <v>30.824051000000001</v>
      </c>
      <c r="E103" s="8">
        <v>29.0978265</v>
      </c>
      <c r="F103" s="8">
        <v>25.837316999999999</v>
      </c>
      <c r="G103" s="8">
        <v>27.859981799999996</v>
      </c>
      <c r="H103" s="8">
        <v>30.323702299999997</v>
      </c>
      <c r="I103" s="8">
        <v>34.2173053</v>
      </c>
      <c r="J103" s="8">
        <v>37.693152499999997</v>
      </c>
      <c r="K103" s="8">
        <v>42.088542600000004</v>
      </c>
      <c r="L103" s="8">
        <v>49.304931200000006</v>
      </c>
      <c r="M103" s="8">
        <v>53.385461999999997</v>
      </c>
      <c r="N103" s="8">
        <v>57.050119000000002</v>
      </c>
      <c r="O103" s="8">
        <v>64.539175999999998</v>
      </c>
      <c r="P103" s="8">
        <v>69.947547999999998</v>
      </c>
      <c r="Q103" s="8">
        <v>74.306375000000003</v>
      </c>
      <c r="R103" s="8">
        <v>82.099568000000005</v>
      </c>
      <c r="S103" s="8">
        <v>86.535334999999989</v>
      </c>
      <c r="T103" s="8">
        <v>91.176029999999997</v>
      </c>
      <c r="U103" s="8">
        <v>96.614451000000003</v>
      </c>
      <c r="V103" s="8">
        <v>101.88162699999999</v>
      </c>
      <c r="W103" s="8">
        <v>104.359708</v>
      </c>
      <c r="X103" s="8">
        <v>110.04218800000001</v>
      </c>
      <c r="Y103" s="8">
        <v>111.0690554</v>
      </c>
      <c r="Z103" s="8">
        <v>112.71863099999999</v>
      </c>
      <c r="AA103" s="8">
        <v>113.448976</v>
      </c>
    </row>
    <row r="104" spans="1:27">
      <c r="A104" s="16" t="s">
        <v>22</v>
      </c>
      <c r="B104" s="16" t="s">
        <v>192</v>
      </c>
      <c r="C104" s="8">
        <v>17549.9277</v>
      </c>
      <c r="D104" s="8">
        <v>16218.3145</v>
      </c>
      <c r="E104" s="8">
        <v>17151.008399999999</v>
      </c>
      <c r="F104" s="8">
        <v>29990.043259999999</v>
      </c>
      <c r="G104" s="8">
        <v>43249.330900000001</v>
      </c>
      <c r="H104" s="8">
        <v>42370.643600000003</v>
      </c>
      <c r="I104" s="8">
        <v>38134.784939999998</v>
      </c>
      <c r="J104" s="8">
        <v>35955.83165</v>
      </c>
      <c r="K104" s="8">
        <v>33849.402099999999</v>
      </c>
      <c r="L104" s="8">
        <v>36462.152750000001</v>
      </c>
      <c r="M104" s="8">
        <v>34490.697140000004</v>
      </c>
      <c r="N104" s="8">
        <v>29710.799850000003</v>
      </c>
      <c r="O104" s="8">
        <v>23142.593399999998</v>
      </c>
      <c r="P104" s="8">
        <v>21892.997940000001</v>
      </c>
      <c r="Q104" s="8">
        <v>19200.291860000001</v>
      </c>
      <c r="R104" s="8">
        <v>16099.072279999998</v>
      </c>
      <c r="S104" s="8">
        <v>16719.56637</v>
      </c>
      <c r="T104" s="8">
        <v>13425.92484</v>
      </c>
      <c r="U104" s="8">
        <v>13283.77541</v>
      </c>
      <c r="V104" s="8">
        <v>12580.14034</v>
      </c>
      <c r="W104" s="8">
        <v>13095.114579999999</v>
      </c>
      <c r="X104" s="8">
        <v>8706.4738560000005</v>
      </c>
      <c r="Y104" s="8">
        <v>7644.4566759999998</v>
      </c>
      <c r="Z104" s="8">
        <v>8629.60959</v>
      </c>
      <c r="AA104" s="8">
        <v>9880.3612699999994</v>
      </c>
    </row>
    <row r="105" spans="1:27">
      <c r="A105" s="16" t="s">
        <v>22</v>
      </c>
      <c r="B105" s="16" t="s">
        <v>92</v>
      </c>
      <c r="C105" s="8">
        <v>13.146674000000001</v>
      </c>
      <c r="D105" s="8">
        <v>16.731439999999999</v>
      </c>
      <c r="E105" s="8">
        <v>21.001369999999998</v>
      </c>
      <c r="F105" s="8">
        <v>24.565733999999999</v>
      </c>
      <c r="G105" s="8">
        <v>27.853586</v>
      </c>
      <c r="H105" s="8">
        <v>30.195409999999999</v>
      </c>
      <c r="I105" s="8">
        <v>33.205669999999998</v>
      </c>
      <c r="J105" s="8">
        <v>35.184379999999997</v>
      </c>
      <c r="K105" s="8">
        <v>36.193669999999997</v>
      </c>
      <c r="L105" s="8">
        <v>38.393589999999996</v>
      </c>
      <c r="M105" s="8">
        <v>39.940829999999998</v>
      </c>
      <c r="N105" s="8">
        <v>40.426453000000002</v>
      </c>
      <c r="O105" s="8">
        <v>43.576304999999998</v>
      </c>
      <c r="P105" s="8">
        <v>45.645069999999997</v>
      </c>
      <c r="Q105" s="8">
        <v>46.921910000000004</v>
      </c>
      <c r="R105" s="8">
        <v>49.743269999999995</v>
      </c>
      <c r="S105" s="8">
        <v>51.27852</v>
      </c>
      <c r="T105" s="8">
        <v>52.115434</v>
      </c>
      <c r="U105" s="8">
        <v>53.467495999999997</v>
      </c>
      <c r="V105" s="8">
        <v>54.482137000000002</v>
      </c>
      <c r="W105" s="8">
        <v>54.204483999999994</v>
      </c>
      <c r="X105" s="8">
        <v>55.58802</v>
      </c>
      <c r="Y105" s="8">
        <v>54.408160000000002</v>
      </c>
      <c r="Z105" s="8">
        <v>53.725449999999995</v>
      </c>
      <c r="AA105" s="8">
        <v>52.803957000000004</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16.604496399999999</v>
      </c>
      <c r="D108" s="8">
        <v>15.175445</v>
      </c>
      <c r="E108" s="8">
        <v>14.4775086</v>
      </c>
      <c r="F108" s="8">
        <v>12.9356554</v>
      </c>
      <c r="G108" s="8">
        <v>14.7192446</v>
      </c>
      <c r="H108" s="8">
        <v>17.052799700000001</v>
      </c>
      <c r="I108" s="8">
        <v>19.7960192</v>
      </c>
      <c r="J108" s="8">
        <v>22.941875500000002</v>
      </c>
      <c r="K108" s="8">
        <v>26.291928499999997</v>
      </c>
      <c r="L108" s="8">
        <v>30.891708299999998</v>
      </c>
      <c r="M108" s="8">
        <v>35.413435</v>
      </c>
      <c r="N108" s="8">
        <v>39.534787999999999</v>
      </c>
      <c r="O108" s="8">
        <v>44.629002699999994</v>
      </c>
      <c r="P108" s="8">
        <v>48.770752600000002</v>
      </c>
      <c r="Q108" s="8">
        <v>53.305230000000002</v>
      </c>
      <c r="R108" s="8">
        <v>58.2711665</v>
      </c>
      <c r="S108" s="8">
        <v>62.718208000000004</v>
      </c>
      <c r="T108" s="8">
        <v>66.211089999999999</v>
      </c>
      <c r="U108" s="8">
        <v>69.978354999999993</v>
      </c>
      <c r="V108" s="8">
        <v>73.354551300000011</v>
      </c>
      <c r="W108" s="8">
        <v>75.217305999999994</v>
      </c>
      <c r="X108" s="8">
        <v>79.114374299999994</v>
      </c>
      <c r="Y108" s="8">
        <v>80.673983500000006</v>
      </c>
      <c r="Z108" s="8">
        <v>82.922724699999989</v>
      </c>
      <c r="AA108" s="8">
        <v>81.991682050000009</v>
      </c>
    </row>
    <row r="109" spans="1:27">
      <c r="A109" s="16" t="s">
        <v>23</v>
      </c>
      <c r="B109" s="16" t="s">
        <v>192</v>
      </c>
      <c r="C109" s="8">
        <v>7694.7010795114702</v>
      </c>
      <c r="D109" s="8">
        <v>7156.8395783244296</v>
      </c>
      <c r="E109" s="8">
        <v>5655.1540687653896</v>
      </c>
      <c r="F109" s="8">
        <v>5601.5975517064398</v>
      </c>
      <c r="G109" s="8">
        <v>4033.4355684853804</v>
      </c>
      <c r="H109" s="8">
        <v>3271.25327591525</v>
      </c>
      <c r="I109" s="8">
        <v>3926.8265665872</v>
      </c>
      <c r="J109" s="8">
        <v>3601.5748620628101</v>
      </c>
      <c r="K109" s="8">
        <v>3360.0522782929302</v>
      </c>
      <c r="L109" s="8">
        <v>3836.9398740740899</v>
      </c>
      <c r="M109" s="8">
        <v>3191.20957529098</v>
      </c>
      <c r="N109" s="8">
        <v>2086.3462759982799</v>
      </c>
      <c r="O109" s="8">
        <v>1961.0441805283101</v>
      </c>
      <c r="P109" s="8">
        <v>1539.69398651951</v>
      </c>
      <c r="Q109" s="8">
        <v>1651.7170853383541</v>
      </c>
      <c r="R109" s="8">
        <v>1151.5569897897199</v>
      </c>
      <c r="S109" s="8">
        <v>1296.53828463471</v>
      </c>
      <c r="T109" s="8">
        <v>1049.7972927108601</v>
      </c>
      <c r="U109" s="8">
        <v>954.40579982435997</v>
      </c>
      <c r="V109" s="8">
        <v>893.09903348861997</v>
      </c>
      <c r="W109" s="8">
        <v>727.04548914477004</v>
      </c>
      <c r="X109" s="8">
        <v>674.45315843989999</v>
      </c>
      <c r="Y109" s="8">
        <v>431.35626073470996</v>
      </c>
      <c r="Z109" s="8">
        <v>507.24981916314999</v>
      </c>
      <c r="AA109" s="8">
        <v>639.438500222416</v>
      </c>
    </row>
    <row r="110" spans="1:27">
      <c r="A110" s="16" t="s">
        <v>23</v>
      </c>
      <c r="B110" s="16" t="s">
        <v>92</v>
      </c>
      <c r="C110" s="8">
        <v>5.2719204</v>
      </c>
      <c r="D110" s="8">
        <v>6.8665175999999999</v>
      </c>
      <c r="E110" s="8">
        <v>9.2265979999999992</v>
      </c>
      <c r="F110" s="8">
        <v>12.518494</v>
      </c>
      <c r="G110" s="8">
        <v>15.054240999999999</v>
      </c>
      <c r="H110" s="8">
        <v>17.101236</v>
      </c>
      <c r="I110" s="8">
        <v>19.068715000000001</v>
      </c>
      <c r="J110" s="8">
        <v>21.28284</v>
      </c>
      <c r="K110" s="8">
        <v>23.313094</v>
      </c>
      <c r="L110" s="8">
        <v>25.442352</v>
      </c>
      <c r="M110" s="8">
        <v>27.500997999999999</v>
      </c>
      <c r="N110" s="8">
        <v>29.248514</v>
      </c>
      <c r="O110" s="8">
        <v>31.594662</v>
      </c>
      <c r="P110" s="8">
        <v>33.802027000000002</v>
      </c>
      <c r="Q110" s="8">
        <v>35.575472999999995</v>
      </c>
      <c r="R110" s="8">
        <v>37.473870000000005</v>
      </c>
      <c r="S110" s="8">
        <v>39.102940000000004</v>
      </c>
      <c r="T110" s="8">
        <v>40.535050000000005</v>
      </c>
      <c r="U110" s="8">
        <v>41.788539999999998</v>
      </c>
      <c r="V110" s="8">
        <v>42.528910000000003</v>
      </c>
      <c r="W110" s="8">
        <v>42.473348000000001</v>
      </c>
      <c r="X110" s="8">
        <v>43.222027000000004</v>
      </c>
      <c r="Y110" s="8">
        <v>43.012862999999996</v>
      </c>
      <c r="Z110" s="8">
        <v>43.032769999999999</v>
      </c>
      <c r="AA110" s="8">
        <v>41.829847999999998</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59.663139330000007</v>
      </c>
      <c r="D113" s="8">
        <v>62.84090527</v>
      </c>
      <c r="E113" s="8">
        <v>52.851987540000003</v>
      </c>
      <c r="F113" s="8">
        <v>47.8647037</v>
      </c>
      <c r="G113" s="8">
        <v>51.576539600000004</v>
      </c>
      <c r="H113" s="8">
        <v>50.751660530000002</v>
      </c>
      <c r="I113" s="8">
        <v>54.649881000000001</v>
      </c>
      <c r="J113" s="8">
        <v>54.648260260000001</v>
      </c>
      <c r="K113" s="8">
        <v>48.1771916</v>
      </c>
      <c r="L113" s="8">
        <v>54.606285100000001</v>
      </c>
      <c r="M113" s="8">
        <v>55.680705029999999</v>
      </c>
      <c r="N113" s="8">
        <v>54.481120099999998</v>
      </c>
      <c r="O113" s="8">
        <v>55.591314880000006</v>
      </c>
      <c r="P113" s="8">
        <v>59.762561570000003</v>
      </c>
      <c r="Q113" s="8">
        <v>54.22466902</v>
      </c>
      <c r="R113" s="8">
        <v>58.661885760000004</v>
      </c>
      <c r="S113" s="8">
        <v>61.204678849999993</v>
      </c>
      <c r="T113" s="8">
        <v>62.58371185</v>
      </c>
      <c r="U113" s="8">
        <v>66.795929520000001</v>
      </c>
      <c r="V113" s="8">
        <v>73.486654139999999</v>
      </c>
      <c r="W113" s="8">
        <v>71.163276230000008</v>
      </c>
      <c r="X113" s="8">
        <v>73.158489520000003</v>
      </c>
      <c r="Y113" s="8">
        <v>76.909667400000004</v>
      </c>
      <c r="Z113" s="8">
        <v>76.020403999999999</v>
      </c>
      <c r="AA113" s="8">
        <v>82.071778000000009</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6.3683563999999997</v>
      </c>
      <c r="D115" s="8">
        <v>9.038647000000001</v>
      </c>
      <c r="E115" s="8">
        <v>10.245811999999999</v>
      </c>
      <c r="F115" s="8">
        <v>13.548547000000001</v>
      </c>
      <c r="G115" s="8">
        <v>16.673646000000002</v>
      </c>
      <c r="H115" s="8">
        <v>18.201294999999998</v>
      </c>
      <c r="I115" s="8">
        <v>20.951557000000001</v>
      </c>
      <c r="J115" s="8">
        <v>22.811724999999999</v>
      </c>
      <c r="K115" s="8">
        <v>20.33614</v>
      </c>
      <c r="L115" s="8">
        <v>23.024032999999999</v>
      </c>
      <c r="M115" s="8">
        <v>23.474164000000002</v>
      </c>
      <c r="N115" s="8">
        <v>23.078130000000002</v>
      </c>
      <c r="O115" s="8">
        <v>23.562682000000002</v>
      </c>
      <c r="P115" s="8">
        <v>25.362985999999999</v>
      </c>
      <c r="Q115" s="8">
        <v>23.014541000000001</v>
      </c>
      <c r="R115" s="8">
        <v>25.6358</v>
      </c>
      <c r="S115" s="8">
        <v>26.592025000000003</v>
      </c>
      <c r="T115" s="8">
        <v>27.086206999999998</v>
      </c>
      <c r="U115" s="8">
        <v>28.407730000000001</v>
      </c>
      <c r="V115" s="8">
        <v>30.833123000000001</v>
      </c>
      <c r="W115" s="8">
        <v>29.509162</v>
      </c>
      <c r="X115" s="8">
        <v>29.747312000000001</v>
      </c>
      <c r="Y115" s="8">
        <v>30.795988000000001</v>
      </c>
      <c r="Z115" s="8">
        <v>30.291046999999999</v>
      </c>
      <c r="AA115" s="8">
        <v>32.735145000000003</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19.173598570000003</v>
      </c>
      <c r="D118" s="8">
        <v>18.045190199999997</v>
      </c>
      <c r="E118" s="8">
        <v>16.299869214000001</v>
      </c>
      <c r="F118" s="8">
        <v>14.612949536</v>
      </c>
      <c r="G118" s="8">
        <v>14.558794199999998</v>
      </c>
      <c r="H118" s="8">
        <v>14.36665737</v>
      </c>
      <c r="I118" s="8">
        <v>14.90044644</v>
      </c>
      <c r="J118" s="8">
        <v>15.207011470000001</v>
      </c>
      <c r="K118" s="8">
        <v>13.984950234999999</v>
      </c>
      <c r="L118" s="8">
        <v>15.158342016000001</v>
      </c>
      <c r="M118" s="8">
        <v>16.41423017</v>
      </c>
      <c r="N118" s="8">
        <v>17.218475650000002</v>
      </c>
      <c r="O118" s="8">
        <v>18.421169809999999</v>
      </c>
      <c r="P118" s="8">
        <v>19.172825070000002</v>
      </c>
      <c r="Q118" s="8">
        <v>19.335104593999997</v>
      </c>
      <c r="R118" s="8">
        <v>20.950824388999997</v>
      </c>
      <c r="S118" s="8">
        <v>22.025571300000003</v>
      </c>
      <c r="T118" s="8">
        <v>19.861930409999999</v>
      </c>
      <c r="U118" s="8">
        <v>21.233539240000002</v>
      </c>
      <c r="V118" s="8">
        <v>22.752461560000004</v>
      </c>
      <c r="W118" s="8">
        <v>23.32365077</v>
      </c>
      <c r="X118" s="8">
        <v>24.321594350000002</v>
      </c>
      <c r="Y118" s="8">
        <v>23.826416800000001</v>
      </c>
      <c r="Z118" s="8">
        <v>23.6119755</v>
      </c>
      <c r="AA118" s="8">
        <v>23.818559629999999</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9.4350280000000009</v>
      </c>
      <c r="D120" s="8">
        <v>10.766856000000001</v>
      </c>
      <c r="E120" s="8">
        <v>11.553039</v>
      </c>
      <c r="F120" s="8">
        <v>10.845827</v>
      </c>
      <c r="G120" s="8">
        <v>11.792923</v>
      </c>
      <c r="H120" s="8">
        <v>12.574858000000001</v>
      </c>
      <c r="I120" s="8">
        <v>13.492084999999999</v>
      </c>
      <c r="J120" s="8">
        <v>14.165145500000001</v>
      </c>
      <c r="K120" s="8">
        <v>14.089642</v>
      </c>
      <c r="L120" s="8">
        <v>14.942414000000001</v>
      </c>
      <c r="M120" s="8">
        <v>15.643184999999999</v>
      </c>
      <c r="N120" s="8">
        <v>15.840138999999999</v>
      </c>
      <c r="O120" s="8">
        <v>16.664967000000001</v>
      </c>
      <c r="P120" s="8">
        <v>16.977523000000001</v>
      </c>
      <c r="Q120" s="8">
        <v>16.676924</v>
      </c>
      <c r="R120" s="8">
        <v>17.600470000000001</v>
      </c>
      <c r="S120" s="8">
        <v>18.015256000000001</v>
      </c>
      <c r="T120" s="8">
        <v>17.988116999999999</v>
      </c>
      <c r="U120" s="8">
        <v>18.47738</v>
      </c>
      <c r="V120" s="8">
        <v>18.87275</v>
      </c>
      <c r="W120" s="8">
        <v>18.65541</v>
      </c>
      <c r="X120" s="8">
        <v>18.571176000000001</v>
      </c>
      <c r="Y120" s="8">
        <v>18.048259999999999</v>
      </c>
      <c r="Z120" s="8">
        <v>17.238344000000001</v>
      </c>
      <c r="AA120" s="8">
        <v>16.968799000000001</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0</v>
      </c>
      <c r="D123" s="8">
        <v>0</v>
      </c>
      <c r="E123" s="8">
        <v>0</v>
      </c>
      <c r="F123" s="8">
        <v>0</v>
      </c>
      <c r="G123" s="8">
        <v>0.10197794</v>
      </c>
      <c r="H123" s="8">
        <v>0.20950446</v>
      </c>
      <c r="I123" s="8">
        <v>0.3810113</v>
      </c>
      <c r="J123" s="8">
        <v>0.56821370000000004</v>
      </c>
      <c r="K123" s="8">
        <v>0.65901980000000004</v>
      </c>
      <c r="L123" s="8">
        <v>0.92725789999999997</v>
      </c>
      <c r="M123" s="8">
        <v>1.2120920000000002</v>
      </c>
      <c r="N123" s="8">
        <v>1.5662461000000001</v>
      </c>
      <c r="O123" s="8">
        <v>1.6435835999999999</v>
      </c>
      <c r="P123" s="8">
        <v>1.9195338</v>
      </c>
      <c r="Q123" s="8">
        <v>2.2045810000000001</v>
      </c>
      <c r="R123" s="8">
        <v>2.6982124000000001</v>
      </c>
      <c r="S123" s="8">
        <v>2.9021199000000002</v>
      </c>
      <c r="T123" s="8">
        <v>2.8809548</v>
      </c>
      <c r="U123" s="8">
        <v>3.1017424</v>
      </c>
      <c r="V123" s="8">
        <v>3.2531867999999999</v>
      </c>
      <c r="W123" s="8">
        <v>3.2543252000000003</v>
      </c>
      <c r="X123" s="8">
        <v>3.2949902</v>
      </c>
      <c r="Y123" s="8">
        <v>3.592168</v>
      </c>
      <c r="Z123" s="8">
        <v>3.9169753000000003</v>
      </c>
      <c r="AA123" s="8">
        <v>4.1121474999999998</v>
      </c>
    </row>
    <row r="124" spans="1:27">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92</v>
      </c>
      <c r="C125" s="8">
        <v>0.20635668999999998</v>
      </c>
      <c r="D125" s="8">
        <v>0.34174197000000001</v>
      </c>
      <c r="E125" s="8">
        <v>0.42325974</v>
      </c>
      <c r="F125" s="8">
        <v>0.65227385999999998</v>
      </c>
      <c r="G125" s="8">
        <v>1.0439352</v>
      </c>
      <c r="H125" s="8">
        <v>1.0804489000000002</v>
      </c>
      <c r="I125" s="8">
        <v>1.2889911000000001</v>
      </c>
      <c r="J125" s="8">
        <v>1.446609</v>
      </c>
      <c r="K125" s="8">
        <v>1.3755997</v>
      </c>
      <c r="L125" s="8">
        <v>1.4603215000000001</v>
      </c>
      <c r="M125" s="8">
        <v>1.5583498999999998</v>
      </c>
      <c r="N125" s="8">
        <v>1.8041929999999999</v>
      </c>
      <c r="O125" s="8">
        <v>1.5949905000000002</v>
      </c>
      <c r="P125" s="8">
        <v>1.746194</v>
      </c>
      <c r="Q125" s="8">
        <v>1.8137843</v>
      </c>
      <c r="R125" s="8">
        <v>2.0636309000000002</v>
      </c>
      <c r="S125" s="8">
        <v>2.0383542000000001</v>
      </c>
      <c r="T125" s="8">
        <v>1.8605977</v>
      </c>
      <c r="U125" s="8">
        <v>1.9773153999999999</v>
      </c>
      <c r="V125" s="8">
        <v>1.9405602</v>
      </c>
      <c r="W125" s="8">
        <v>1.8846893</v>
      </c>
      <c r="X125" s="8">
        <v>1.7601166000000001</v>
      </c>
      <c r="Y125" s="8">
        <v>1.9247094</v>
      </c>
      <c r="Z125" s="8">
        <v>1.9270655999999999</v>
      </c>
      <c r="AA125" s="8">
        <v>1.9481550000000001</v>
      </c>
    </row>
    <row r="127" spans="1:27" collapsed="1"/>
  </sheetData>
  <sheetProtection algorithmName="SHA-512" hashValue="RC2Fp8DkN6MO/kGyQiotEJaWMDws90SG5d6TXbAYIGeFKV0yfPVxMzxjDmLkmCJBJYkePxRjEzvphmM2u+Z5xg==" saltValue="MpjrgXrY1yAgYV3guyeeK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61FB7-D749-4737-8743-446914AF5B48}">
  <sheetPr codeName="Sheet34">
    <tabColor rgb="FF57E188"/>
  </sheetPr>
  <dimension ref="A1:AA98"/>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73" t="s">
        <v>220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45" customHeight="1">
      <c r="A2" s="19" t="s">
        <v>18</v>
      </c>
      <c r="B2" s="81" t="s">
        <v>270</v>
      </c>
      <c r="C2" s="81"/>
      <c r="D2" s="81"/>
      <c r="E2" s="81"/>
      <c r="F2" s="81"/>
      <c r="G2" s="81"/>
      <c r="H2" s="81"/>
      <c r="I2" s="81"/>
      <c r="J2" s="81"/>
      <c r="K2" s="81"/>
      <c r="L2" s="81"/>
      <c r="M2" s="81"/>
      <c r="N2" s="81"/>
      <c r="O2" s="81"/>
      <c r="P2" s="81"/>
      <c r="Q2" s="81"/>
      <c r="R2" s="81"/>
      <c r="S2" s="81"/>
      <c r="T2" s="81"/>
      <c r="U2" s="81"/>
      <c r="V2" s="81"/>
      <c r="W2" s="19"/>
      <c r="X2" s="19"/>
      <c r="Y2" s="19"/>
      <c r="Z2" s="19"/>
      <c r="AA2" s="19"/>
    </row>
    <row r="3" spans="1:27">
      <c r="A3" s="19"/>
      <c r="B3" s="81"/>
      <c r="C3" s="81"/>
      <c r="D3" s="81"/>
      <c r="E3" s="81"/>
      <c r="F3" s="81"/>
      <c r="G3" s="81"/>
      <c r="H3" s="81"/>
      <c r="I3" s="81"/>
      <c r="J3" s="81"/>
      <c r="K3" s="81"/>
      <c r="L3" s="81"/>
      <c r="M3" s="81"/>
      <c r="N3" s="81"/>
      <c r="O3" s="81"/>
      <c r="P3" s="81"/>
      <c r="Q3" s="81"/>
      <c r="R3" s="81"/>
      <c r="S3" s="81"/>
      <c r="T3" s="81"/>
      <c r="U3" s="81"/>
      <c r="V3" s="81"/>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-48885.099678469007</v>
      </c>
      <c r="F6" s="8">
        <v>-418567.92127884331</v>
      </c>
      <c r="G6" s="8">
        <v>-391184.97304884193</v>
      </c>
      <c r="H6" s="8">
        <v>-338003.28914490633</v>
      </c>
      <c r="I6" s="8">
        <v>-314998.63799217489</v>
      </c>
      <c r="J6" s="8">
        <v>-171531.60741538997</v>
      </c>
      <c r="K6" s="8">
        <v>-169362.38407111884</v>
      </c>
      <c r="L6" s="8">
        <v>-117813.79836343357</v>
      </c>
      <c r="M6" s="8">
        <v>-89495.305846382878</v>
      </c>
      <c r="N6" s="8">
        <v>-52472.19614343944</v>
      </c>
      <c r="O6" s="8">
        <v>-73306.263874840341</v>
      </c>
      <c r="P6" s="8">
        <v>-68691.860172380984</v>
      </c>
      <c r="Q6" s="8">
        <v>-69721.913067118381</v>
      </c>
      <c r="R6" s="8">
        <v>-65160.666585211162</v>
      </c>
      <c r="S6" s="8">
        <v>-60897.823606235281</v>
      </c>
      <c r="T6" s="8">
        <v>-50456.453845901415</v>
      </c>
      <c r="U6" s="8">
        <v>-40864.072125503211</v>
      </c>
      <c r="V6" s="8">
        <v>-32435.30760946852</v>
      </c>
      <c r="W6" s="8">
        <v>-24934.479728969392</v>
      </c>
      <c r="X6" s="8">
        <v>-23364.93103306627</v>
      </c>
      <c r="Y6" s="8">
        <v>-21774.70364509289</v>
      </c>
      <c r="Z6" s="8">
        <v>-20350.190316848657</v>
      </c>
      <c r="AA6" s="8">
        <v>-19018.86944970148</v>
      </c>
    </row>
    <row r="7" spans="1:27">
      <c r="A7" s="16" t="s">
        <v>16</v>
      </c>
      <c r="B7" s="16" t="s">
        <v>11</v>
      </c>
      <c r="C7" s="8">
        <v>0</v>
      </c>
      <c r="D7" s="8">
        <v>-50549.384979734597</v>
      </c>
      <c r="E7" s="8">
        <v>-47109.002273914601</v>
      </c>
      <c r="F7" s="8">
        <v>-339664.49522811786</v>
      </c>
      <c r="G7" s="8">
        <v>-383082.2682886176</v>
      </c>
      <c r="H7" s="8">
        <v>-358968.52748692967</v>
      </c>
      <c r="I7" s="8">
        <v>-334536.97307650442</v>
      </c>
      <c r="J7" s="8">
        <v>-312651.37661993172</v>
      </c>
      <c r="K7" s="8">
        <v>-292197.54980301624</v>
      </c>
      <c r="L7" s="8">
        <v>-93829.647740644985</v>
      </c>
      <c r="M7" s="8">
        <v>-87443.561026761497</v>
      </c>
      <c r="N7" s="8">
        <v>-81722.954207856208</v>
      </c>
      <c r="O7" s="8">
        <v>-76376.592837547098</v>
      </c>
      <c r="P7" s="8">
        <v>-71568.921376175786</v>
      </c>
      <c r="Q7" s="8">
        <v>-66697.909432210698</v>
      </c>
      <c r="R7" s="8">
        <v>-62334.494779096698</v>
      </c>
      <c r="S7" s="8">
        <v>-58256.5371684571</v>
      </c>
      <c r="T7" s="8">
        <v>-54589.467444898903</v>
      </c>
      <c r="U7" s="8">
        <v>-50874.084501850302</v>
      </c>
      <c r="V7" s="8">
        <v>-47545.873398974196</v>
      </c>
      <c r="W7" s="8">
        <v>-44435.395687599397</v>
      </c>
      <c r="X7" s="8">
        <v>0</v>
      </c>
      <c r="Y7" s="8">
        <v>0</v>
      </c>
      <c r="Z7" s="8">
        <v>0</v>
      </c>
      <c r="AA7" s="8">
        <v>0</v>
      </c>
    </row>
    <row r="8" spans="1:27">
      <c r="A8" s="16" t="s">
        <v>16</v>
      </c>
      <c r="B8" s="16" t="s">
        <v>7</v>
      </c>
      <c r="C8" s="8">
        <v>6.283160282463771E-5</v>
      </c>
      <c r="D8" s="8">
        <v>6.7444627063587511E-5</v>
      </c>
      <c r="E8" s="8">
        <v>7.2614893073562903E-5</v>
      </c>
      <c r="F8" s="8">
        <v>6.786438603115691E-5</v>
      </c>
      <c r="G8" s="8">
        <v>1.227548288984784E-4</v>
      </c>
      <c r="H8" s="8">
        <v>1.150277902114292E-4</v>
      </c>
      <c r="I8" s="8">
        <v>1.5581595343273341E-4</v>
      </c>
      <c r="J8" s="8">
        <v>1.4983663894388999E-4</v>
      </c>
      <c r="K8" s="8">
        <v>1.4003424196463242E-4</v>
      </c>
      <c r="L8" s="8">
        <v>1.3121951740445049E-4</v>
      </c>
      <c r="M8" s="8">
        <v>1.22288659867662E-4</v>
      </c>
      <c r="N8" s="8">
        <v>1.8899197793474952E-4</v>
      </c>
      <c r="O8" s="8">
        <v>1.7662801671225261E-4</v>
      </c>
      <c r="P8" s="8">
        <v>1.6550982665326059E-4</v>
      </c>
      <c r="Q8" s="8">
        <v>1.542451557261236E-4</v>
      </c>
      <c r="R8" s="8">
        <v>1.4472451792141159E-4</v>
      </c>
      <c r="S8" s="8">
        <v>1.3525655876738511E-4</v>
      </c>
      <c r="T8" s="8">
        <v>1.2771242868355858E-4</v>
      </c>
      <c r="U8" s="8">
        <v>1.199949426518193E-4</v>
      </c>
      <c r="V8" s="8">
        <v>1.121448061854183E-4</v>
      </c>
      <c r="W8" s="8">
        <v>1.37544049030451E-4</v>
      </c>
      <c r="X8" s="8">
        <v>1.2888607445162066E-4</v>
      </c>
      <c r="Y8" s="8">
        <v>1.329841834058455E-4</v>
      </c>
      <c r="Z8" s="8">
        <v>1.2428428352224854E-4</v>
      </c>
      <c r="AA8" s="8">
        <v>2.0793348296068239E-4</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2.0963971751794704E-4</v>
      </c>
      <c r="D10" s="8">
        <v>2.069430058251786E-4</v>
      </c>
      <c r="E10" s="8">
        <v>2.3172015442662111E-4</v>
      </c>
      <c r="F10" s="8">
        <v>2.3407203498141462E-4</v>
      </c>
      <c r="G10" s="8">
        <v>2.3054658359457741E-4</v>
      </c>
      <c r="H10" s="8">
        <v>2.1732005600500924E-4</v>
      </c>
      <c r="I10" s="8">
        <v>2.642919384907223E-4</v>
      </c>
      <c r="J10" s="8">
        <v>2.5181702038482668E-4</v>
      </c>
      <c r="K10" s="8">
        <v>2.35343009639896E-4</v>
      </c>
      <c r="L10" s="8">
        <v>2.2461558317658591E-4</v>
      </c>
      <c r="M10" s="8">
        <v>2.1354214068128972E-4</v>
      </c>
      <c r="N10" s="8">
        <v>9720.7641121363213</v>
      </c>
      <c r="O10" s="8">
        <v>9084.8262704942354</v>
      </c>
      <c r="P10" s="8">
        <v>9358.2569550951757</v>
      </c>
      <c r="Q10" s="8">
        <v>8721.3299093666865</v>
      </c>
      <c r="R10" s="8">
        <v>13040.459482749608</v>
      </c>
      <c r="S10" s="8">
        <v>12187.345307586444</v>
      </c>
      <c r="T10" s="8">
        <v>19389.949944918571</v>
      </c>
      <c r="U10" s="8">
        <v>20072.154322827078</v>
      </c>
      <c r="V10" s="8">
        <v>18759.022726389201</v>
      </c>
      <c r="W10" s="8">
        <v>20967.706013932086</v>
      </c>
      <c r="X10" s="8">
        <v>19647.853450882827</v>
      </c>
      <c r="Y10" s="8">
        <v>21479.129937160276</v>
      </c>
      <c r="Z10" s="8">
        <v>20073.953206708207</v>
      </c>
      <c r="AA10" s="8">
        <v>23327.681787633781</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18874.181758786326</v>
      </c>
      <c r="D13" s="8">
        <v>49783.857725723508</v>
      </c>
      <c r="E13" s="8">
        <v>165329.99182927742</v>
      </c>
      <c r="F13" s="8">
        <v>598995.45888242882</v>
      </c>
      <c r="G13" s="8">
        <v>562354.49900836591</v>
      </c>
      <c r="H13" s="8">
        <v>529478.21485697234</v>
      </c>
      <c r="I13" s="8">
        <v>563728.97717489756</v>
      </c>
      <c r="J13" s="8">
        <v>592443.63839737943</v>
      </c>
      <c r="K13" s="8">
        <v>699985.72097624012</v>
      </c>
      <c r="L13" s="8">
        <v>693212.34717987862</v>
      </c>
      <c r="M13" s="8">
        <v>767351.22176338173</v>
      </c>
      <c r="N13" s="8">
        <v>839964.18367883714</v>
      </c>
      <c r="O13" s="8">
        <v>857938.05709844909</v>
      </c>
      <c r="P13" s="8">
        <v>871700.99676881148</v>
      </c>
      <c r="Q13" s="8">
        <v>813173.09449838893</v>
      </c>
      <c r="R13" s="8">
        <v>759978.83161812811</v>
      </c>
      <c r="S13" s="8">
        <v>722247.49005673453</v>
      </c>
      <c r="T13" s="8">
        <v>679452.42954208225</v>
      </c>
      <c r="U13" s="8">
        <v>639770.15950353118</v>
      </c>
      <c r="V13" s="8">
        <v>599992.16742138995</v>
      </c>
      <c r="W13" s="8">
        <v>578359.75321798993</v>
      </c>
      <c r="X13" s="8">
        <v>546235.9531425474</v>
      </c>
      <c r="Y13" s="8">
        <v>509058.89626124478</v>
      </c>
      <c r="Z13" s="8">
        <v>475755.97772619763</v>
      </c>
      <c r="AA13" s="8">
        <v>444631.75476045482</v>
      </c>
    </row>
    <row r="14" spans="1:27">
      <c r="A14" s="16" t="s">
        <v>16</v>
      </c>
      <c r="B14" s="16" t="s">
        <v>8</v>
      </c>
      <c r="C14" s="8">
        <v>20127.039744598173</v>
      </c>
      <c r="D14" s="8">
        <v>26371.039535383014</v>
      </c>
      <c r="E14" s="8">
        <v>24576.215358983955</v>
      </c>
      <c r="F14" s="8">
        <v>97536.87527235593</v>
      </c>
      <c r="G14" s="8">
        <v>91155.958174258049</v>
      </c>
      <c r="H14" s="8">
        <v>85417.971158632383</v>
      </c>
      <c r="I14" s="8">
        <v>79604.387393240744</v>
      </c>
      <c r="J14" s="8">
        <v>77283.437441678529</v>
      </c>
      <c r="K14" s="8">
        <v>92510.491831108753</v>
      </c>
      <c r="L14" s="8">
        <v>86687.241082023276</v>
      </c>
      <c r="M14" s="8">
        <v>80787.269702088859</v>
      </c>
      <c r="N14" s="8">
        <v>83361.326162152996</v>
      </c>
      <c r="O14" s="8">
        <v>77907.781441045954</v>
      </c>
      <c r="P14" s="8">
        <v>73003.726860391194</v>
      </c>
      <c r="Q14" s="8">
        <v>87791.14856673489</v>
      </c>
      <c r="R14" s="8">
        <v>100091.34973958254</v>
      </c>
      <c r="S14" s="8">
        <v>115955.80177389519</v>
      </c>
      <c r="T14" s="8">
        <v>144524.57627472354</v>
      </c>
      <c r="U14" s="8">
        <v>137858.89247856385</v>
      </c>
      <c r="V14" s="8">
        <v>130548.9131832697</v>
      </c>
      <c r="W14" s="8">
        <v>149857.60304902444</v>
      </c>
      <c r="X14" s="8">
        <v>142138.07372428922</v>
      </c>
      <c r="Y14" s="8">
        <v>135725.15239417643</v>
      </c>
      <c r="Z14" s="8">
        <v>126972.42329245995</v>
      </c>
      <c r="AA14" s="8">
        <v>118665.81612812592</v>
      </c>
    </row>
    <row r="15" spans="1:27">
      <c r="A15" s="16" t="s">
        <v>16</v>
      </c>
      <c r="B15" s="16" t="s">
        <v>83</v>
      </c>
      <c r="C15" s="8">
        <v>13230.332246280057</v>
      </c>
      <c r="D15" s="8">
        <v>25998.28115284591</v>
      </c>
      <c r="E15" s="8">
        <v>42721.791031191031</v>
      </c>
      <c r="F15" s="8">
        <v>157564.42401764324</v>
      </c>
      <c r="G15" s="8">
        <v>147256.47106433799</v>
      </c>
      <c r="H15" s="8">
        <v>137987.12940957103</v>
      </c>
      <c r="I15" s="8">
        <v>128595.66564309847</v>
      </c>
      <c r="J15" s="8">
        <v>120182.8650739091</v>
      </c>
      <c r="K15" s="8">
        <v>142001.46228577086</v>
      </c>
      <c r="L15" s="8">
        <v>133062.90730539334</v>
      </c>
      <c r="M15" s="8">
        <v>124006.58790673071</v>
      </c>
      <c r="N15" s="8">
        <v>128327.96284546705</v>
      </c>
      <c r="O15" s="8">
        <v>119932.67552420765</v>
      </c>
      <c r="P15" s="8">
        <v>125337.38140392506</v>
      </c>
      <c r="Q15" s="8">
        <v>116806.86471257685</v>
      </c>
      <c r="R15" s="8">
        <v>163164.58957380094</v>
      </c>
      <c r="S15" s="8">
        <v>152490.27059054168</v>
      </c>
      <c r="T15" s="8">
        <v>146892.07337673448</v>
      </c>
      <c r="U15" s="8">
        <v>141289.36583438315</v>
      </c>
      <c r="V15" s="8">
        <v>132878.07691590852</v>
      </c>
      <c r="W15" s="8">
        <v>136170.15473364081</v>
      </c>
      <c r="X15" s="8">
        <v>127598.6634054023</v>
      </c>
      <c r="Y15" s="8">
        <v>132838.1488560593</v>
      </c>
      <c r="Z15" s="8">
        <v>124147.80413474599</v>
      </c>
      <c r="AA15" s="8">
        <v>119191.4964762954</v>
      </c>
    </row>
    <row r="16" spans="1:27">
      <c r="A16" s="16" t="s">
        <v>16</v>
      </c>
      <c r="B16" s="16" t="s">
        <v>191</v>
      </c>
      <c r="C16" s="8">
        <v>0</v>
      </c>
      <c r="D16" s="8">
        <v>0</v>
      </c>
      <c r="E16" s="8">
        <v>4.6940856554211242E-3</v>
      </c>
      <c r="F16" s="8">
        <v>8.2406492533360701E-3</v>
      </c>
      <c r="G16" s="8">
        <v>8.2886764232851743E-3</v>
      </c>
      <c r="H16" s="8">
        <v>7.7669297517947607E-3</v>
      </c>
      <c r="I16" s="8">
        <v>9.2597769534420952E-3</v>
      </c>
      <c r="J16" s="8">
        <v>8.7127015080244435E-3</v>
      </c>
      <c r="K16" s="8">
        <v>8.6426603758136926E-3</v>
      </c>
      <c r="L16" s="8">
        <v>8.314538156767989E-3</v>
      </c>
      <c r="M16" s="8">
        <v>8.0186315166986682E-3</v>
      </c>
      <c r="N16" s="8">
        <v>1.0010511703192978E-2</v>
      </c>
      <c r="O16" s="8">
        <v>9.3556184115932521E-3</v>
      </c>
      <c r="P16" s="8">
        <v>9.0587301741964308E-3</v>
      </c>
      <c r="Q16" s="8">
        <v>8.4893624881255472E-3</v>
      </c>
      <c r="R16" s="8">
        <v>9.2918292444136453E-3</v>
      </c>
      <c r="S16" s="8">
        <v>8.683952562453856E-3</v>
      </c>
      <c r="T16" s="8">
        <v>9.3321145873456243E-3</v>
      </c>
      <c r="U16" s="8">
        <v>9.783731115819299E-3</v>
      </c>
      <c r="V16" s="8">
        <v>9.196832881320869E-3</v>
      </c>
      <c r="W16" s="8">
        <v>9.9411445237074583E-3</v>
      </c>
      <c r="X16" s="8">
        <v>9.3153800709561696E-3</v>
      </c>
      <c r="Y16" s="8">
        <v>9.1219856319565348E-3</v>
      </c>
      <c r="Z16" s="8">
        <v>8.6573172819154158E-3</v>
      </c>
      <c r="AA16" s="8">
        <v>8.7735539847162078E-3</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52231.554022135875</v>
      </c>
      <c r="D18" s="68">
        <v>51603.793708605466</v>
      </c>
      <c r="E18" s="68">
        <v>136633.90126548949</v>
      </c>
      <c r="F18" s="68">
        <v>95864.350208052434</v>
      </c>
      <c r="G18" s="68">
        <v>26499.69555148025</v>
      </c>
      <c r="H18" s="68">
        <v>55911.506892617319</v>
      </c>
      <c r="I18" s="68">
        <v>122393.42882244234</v>
      </c>
      <c r="J18" s="68">
        <v>305726.96599200054</v>
      </c>
      <c r="K18" s="68">
        <v>472937.75023702229</v>
      </c>
      <c r="L18" s="68">
        <v>701319.05813358992</v>
      </c>
      <c r="M18" s="68">
        <v>795206.22085351928</v>
      </c>
      <c r="N18" s="68">
        <v>927179.09664680157</v>
      </c>
      <c r="O18" s="68">
        <v>915180.49315405579</v>
      </c>
      <c r="P18" s="68">
        <v>939139.58966390614</v>
      </c>
      <c r="Q18" s="68">
        <v>890072.62383134593</v>
      </c>
      <c r="R18" s="68">
        <v>908780.07848650694</v>
      </c>
      <c r="S18" s="68">
        <v>883726.55577327462</v>
      </c>
      <c r="T18" s="68">
        <v>885213.11730748555</v>
      </c>
      <c r="U18" s="68">
        <v>847252.42541567772</v>
      </c>
      <c r="V18" s="68">
        <v>802197.00854749233</v>
      </c>
      <c r="W18" s="68">
        <v>815985.35167670704</v>
      </c>
      <c r="X18" s="68">
        <v>812255.62213432172</v>
      </c>
      <c r="Y18" s="68">
        <v>777326.63305851771</v>
      </c>
      <c r="Z18" s="68">
        <v>726599.97682486463</v>
      </c>
      <c r="AA18" s="68">
        <v>686797.88868429593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-24117.714113904316</v>
      </c>
      <c r="F21" s="8">
        <v>-161073.7849259878</v>
      </c>
      <c r="G21" s="8">
        <v>-150536.24755245278</v>
      </c>
      <c r="H21" s="8">
        <v>-141060.45406164831</v>
      </c>
      <c r="I21" s="8">
        <v>-131459.81808753227</v>
      </c>
      <c r="J21" s="8">
        <v>-7.5649250358830706E-5</v>
      </c>
      <c r="K21" s="8">
        <v>-5.7064167833955303E-4</v>
      </c>
      <c r="L21" s="8">
        <v>-11390.4117023504</v>
      </c>
      <c r="M21" s="8">
        <v>-10615.1753182269</v>
      </c>
      <c r="N21" s="8">
        <v>-9920.7245937105909</v>
      </c>
      <c r="O21" s="8">
        <v>-27949.001130566001</v>
      </c>
      <c r="P21" s="8">
        <v>-26189.697525663702</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1.7665583447229801E-5</v>
      </c>
      <c r="D23" s="8">
        <v>1.8774485297807901E-5</v>
      </c>
      <c r="E23" s="8">
        <v>2.1723382871574202E-5</v>
      </c>
      <c r="F23" s="8">
        <v>2.0302226977124998E-5</v>
      </c>
      <c r="G23" s="8">
        <v>3.6549118831012594E-5</v>
      </c>
      <c r="H23" s="8">
        <v>3.4248464284718901E-5</v>
      </c>
      <c r="I23" s="8">
        <v>5.0680006177676002E-5</v>
      </c>
      <c r="J23" s="8">
        <v>4.73644917416451E-5</v>
      </c>
      <c r="K23" s="8">
        <v>4.4265880120049401E-5</v>
      </c>
      <c r="L23" s="8">
        <v>4.1479479199831495E-5</v>
      </c>
      <c r="M23" s="8">
        <v>3.8656367769753098E-5</v>
      </c>
      <c r="N23" s="8">
        <v>4.8013609590778201E-5</v>
      </c>
      <c r="O23" s="8">
        <v>4.4872532315331896E-5</v>
      </c>
      <c r="P23" s="8">
        <v>4.2047944506463003E-5</v>
      </c>
      <c r="Q23" s="8">
        <v>3.9186143079892004E-5</v>
      </c>
      <c r="R23" s="8">
        <v>3.6622563615866905E-5</v>
      </c>
      <c r="S23" s="8">
        <v>3.4226694958566904E-5</v>
      </c>
      <c r="T23" s="8">
        <v>3.2072229847516895E-5</v>
      </c>
      <c r="U23" s="8">
        <v>2.9889379907805099E-5</v>
      </c>
      <c r="V23" s="8">
        <v>2.79339999060562E-5</v>
      </c>
      <c r="W23" s="8">
        <v>2.9114165979676102E-5</v>
      </c>
      <c r="X23" s="8">
        <v>2.7281518833451101E-5</v>
      </c>
      <c r="Y23" s="8">
        <v>2.5424726773030801E-5</v>
      </c>
      <c r="Z23" s="8">
        <v>2.3761426884064798E-5</v>
      </c>
      <c r="AA23" s="8">
        <v>4.6978524398959298E-5</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4.3608649447277105E-5</v>
      </c>
      <c r="D25" s="8">
        <v>4.7244666089039506E-5</v>
      </c>
      <c r="E25" s="8">
        <v>4.99293892572889E-5</v>
      </c>
      <c r="F25" s="8">
        <v>5.8102474239803793E-5</v>
      </c>
      <c r="G25" s="8">
        <v>5.4301377779084695E-5</v>
      </c>
      <c r="H25" s="8">
        <v>5.0883273166629399E-5</v>
      </c>
      <c r="I25" s="8">
        <v>6.9950779100537712E-5</v>
      </c>
      <c r="J25" s="8">
        <v>6.53745598888361E-5</v>
      </c>
      <c r="K25" s="8">
        <v>6.1097719505259302E-5</v>
      </c>
      <c r="L25" s="8">
        <v>5.7251806097664901E-5</v>
      </c>
      <c r="M25" s="8">
        <v>5.3355223225727297E-5</v>
      </c>
      <c r="N25" s="8">
        <v>7382.0248755932735</v>
      </c>
      <c r="O25" s="8">
        <v>6899.0886668571875</v>
      </c>
      <c r="P25" s="8">
        <v>6464.8124135604203</v>
      </c>
      <c r="Q25" s="8">
        <v>6024.8144634870832</v>
      </c>
      <c r="R25" s="8">
        <v>5630.6677213168314</v>
      </c>
      <c r="S25" s="8">
        <v>5262.3062801388232</v>
      </c>
      <c r="T25" s="8">
        <v>11576.136003606367</v>
      </c>
      <c r="U25" s="8">
        <v>12790.151102343369</v>
      </c>
      <c r="V25" s="8">
        <v>11953.412241851367</v>
      </c>
      <c r="W25" s="8">
        <v>11171.413307029939</v>
      </c>
      <c r="X25" s="8">
        <v>10468.207220662207</v>
      </c>
      <c r="Y25" s="8">
        <v>9755.7364797006085</v>
      </c>
      <c r="Z25" s="8">
        <v>9117.5107261526919</v>
      </c>
      <c r="AA25" s="8">
        <v>9992.9336769979291</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10971.388322629729</v>
      </c>
      <c r="D28" s="8">
        <v>34973.186002778755</v>
      </c>
      <c r="E28" s="8">
        <v>72984.593867566087</v>
      </c>
      <c r="F28" s="8">
        <v>115003.8519813083</v>
      </c>
      <c r="G28" s="8">
        <v>107480.23546661371</v>
      </c>
      <c r="H28" s="8">
        <v>100714.68542678165</v>
      </c>
      <c r="I28" s="8">
        <v>93860.000066401641</v>
      </c>
      <c r="J28" s="8">
        <v>87719.626263312457</v>
      </c>
      <c r="K28" s="8">
        <v>81980.959101757224</v>
      </c>
      <c r="L28" s="8">
        <v>76820.510076754319</v>
      </c>
      <c r="M28" s="8">
        <v>113717.32082827536</v>
      </c>
      <c r="N28" s="8">
        <v>132959.77390234545</v>
      </c>
      <c r="O28" s="8">
        <v>124261.47099565055</v>
      </c>
      <c r="P28" s="8">
        <v>116719.37769474565</v>
      </c>
      <c r="Q28" s="8">
        <v>109575.85296183979</v>
      </c>
      <c r="R28" s="8">
        <v>102407.339301862</v>
      </c>
      <c r="S28" s="8">
        <v>95707.793785115442</v>
      </c>
      <c r="T28" s="8">
        <v>89683.282718089918</v>
      </c>
      <c r="U28" s="8">
        <v>85599.75041766683</v>
      </c>
      <c r="V28" s="8">
        <v>80529.009348000865</v>
      </c>
      <c r="W28" s="8">
        <v>75980.778038245699</v>
      </c>
      <c r="X28" s="8">
        <v>71198.02194673779</v>
      </c>
      <c r="Y28" s="8">
        <v>66352.25364350139</v>
      </c>
      <c r="Z28" s="8">
        <v>62011.452009359447</v>
      </c>
      <c r="AA28" s="8">
        <v>57954.628029988431</v>
      </c>
    </row>
    <row r="29" spans="1:27">
      <c r="A29" s="16" t="s">
        <v>22</v>
      </c>
      <c r="B29" s="16" t="s">
        <v>8</v>
      </c>
      <c r="C29" s="8">
        <v>20127.039153569676</v>
      </c>
      <c r="D29" s="8">
        <v>26371.038867984331</v>
      </c>
      <c r="E29" s="8">
        <v>24576.214470778614</v>
      </c>
      <c r="F29" s="8">
        <v>28404.421256266185</v>
      </c>
      <c r="G29" s="8">
        <v>26546.18808257459</v>
      </c>
      <c r="H29" s="8">
        <v>24875.187241724758</v>
      </c>
      <c r="I29" s="8">
        <v>23182.171158057517</v>
      </c>
      <c r="J29" s="8">
        <v>21665.580515514659</v>
      </c>
      <c r="K29" s="8">
        <v>20248.206083626366</v>
      </c>
      <c r="L29" s="8">
        <v>18973.643826846062</v>
      </c>
      <c r="M29" s="8">
        <v>17682.28935974311</v>
      </c>
      <c r="N29" s="8">
        <v>16525.504069923471</v>
      </c>
      <c r="O29" s="8">
        <v>15444.396323891558</v>
      </c>
      <c r="P29" s="8">
        <v>14472.219132589831</v>
      </c>
      <c r="Q29" s="8">
        <v>16045.315910268982</v>
      </c>
      <c r="R29" s="8">
        <v>21729.784713806952</v>
      </c>
      <c r="S29" s="8">
        <v>29610.565794048089</v>
      </c>
      <c r="T29" s="8">
        <v>44165.141103670394</v>
      </c>
      <c r="U29" s="8">
        <v>41159.242356260438</v>
      </c>
      <c r="V29" s="8">
        <v>38466.581631146306</v>
      </c>
      <c r="W29" s="8">
        <v>44788.084999136197</v>
      </c>
      <c r="X29" s="8">
        <v>42853.306411969381</v>
      </c>
      <c r="Y29" s="8">
        <v>39936.691707316771</v>
      </c>
      <c r="Z29" s="8">
        <v>37324.010931021854</v>
      </c>
      <c r="AA29" s="8">
        <v>34882.253196846774</v>
      </c>
    </row>
    <row r="30" spans="1:27">
      <c r="A30" s="16" t="s">
        <v>22</v>
      </c>
      <c r="B30" s="16" t="s">
        <v>83</v>
      </c>
      <c r="C30" s="8">
        <v>7.9374722289612194E-4</v>
      </c>
      <c r="D30" s="8">
        <v>13354.298163008574</v>
      </c>
      <c r="E30" s="8">
        <v>12445.398810559127</v>
      </c>
      <c r="F30" s="8">
        <v>53178.912748498566</v>
      </c>
      <c r="G30" s="8">
        <v>49699.918442697977</v>
      </c>
      <c r="H30" s="8">
        <v>46571.461533947651</v>
      </c>
      <c r="I30" s="8">
        <v>43401.787567248466</v>
      </c>
      <c r="J30" s="8">
        <v>40562.418275850323</v>
      </c>
      <c r="K30" s="8">
        <v>37908.802116404317</v>
      </c>
      <c r="L30" s="8">
        <v>35522.559693145653</v>
      </c>
      <c r="M30" s="8">
        <v>33104.878814957461</v>
      </c>
      <c r="N30" s="8">
        <v>30939.139114489557</v>
      </c>
      <c r="O30" s="8">
        <v>28915.083277236579</v>
      </c>
      <c r="P30" s="8">
        <v>27597.476016302084</v>
      </c>
      <c r="Q30" s="8">
        <v>25719.179772636595</v>
      </c>
      <c r="R30" s="8">
        <v>38433.854305462257</v>
      </c>
      <c r="S30" s="8">
        <v>35919.489995861994</v>
      </c>
      <c r="T30" s="8">
        <v>33658.468693722301</v>
      </c>
      <c r="U30" s="8">
        <v>31367.65884660502</v>
      </c>
      <c r="V30" s="8">
        <v>29315.569033521318</v>
      </c>
      <c r="W30" s="8">
        <v>27397.728717267848</v>
      </c>
      <c r="X30" s="8">
        <v>25673.126027102415</v>
      </c>
      <c r="Y30" s="8">
        <v>24936.731510708738</v>
      </c>
      <c r="Z30" s="8">
        <v>23305.356668509667</v>
      </c>
      <c r="AA30" s="8">
        <v>22728.688878096295</v>
      </c>
    </row>
    <row r="31" spans="1:27">
      <c r="A31" s="16" t="s">
        <v>22</v>
      </c>
      <c r="B31" s="16" t="s">
        <v>191</v>
      </c>
      <c r="C31" s="8">
        <v>0</v>
      </c>
      <c r="D31" s="8">
        <v>0</v>
      </c>
      <c r="E31" s="8">
        <v>1.2272821921750338E-3</v>
      </c>
      <c r="F31" s="8">
        <v>2.6857759392251274E-3</v>
      </c>
      <c r="G31" s="8">
        <v>2.5100709705393165E-3</v>
      </c>
      <c r="H31" s="8">
        <v>2.3520697279760866E-3</v>
      </c>
      <c r="I31" s="8">
        <v>2.1919868373158338E-3</v>
      </c>
      <c r="J31" s="8">
        <v>2.0659728276418311E-3</v>
      </c>
      <c r="K31" s="8">
        <v>1.9308157262302821E-3</v>
      </c>
      <c r="L31" s="8">
        <v>1.8574696577534761E-3</v>
      </c>
      <c r="M31" s="8">
        <v>1.8000041505011829E-3</v>
      </c>
      <c r="N31" s="8">
        <v>2.7846638925851648E-3</v>
      </c>
      <c r="O31" s="8">
        <v>2.6024896185136048E-3</v>
      </c>
      <c r="P31" s="8">
        <v>2.6027471836951878E-3</v>
      </c>
      <c r="Q31" s="8">
        <v>2.425603076159623E-3</v>
      </c>
      <c r="R31" s="8">
        <v>2.5828219861713342E-3</v>
      </c>
      <c r="S31" s="8">
        <v>2.4138523228522911E-3</v>
      </c>
      <c r="T31" s="8">
        <v>2.8474884748233478E-3</v>
      </c>
      <c r="U31" s="8">
        <v>2.8337229640305796E-3</v>
      </c>
      <c r="V31" s="8">
        <v>2.6656704004386343E-3</v>
      </c>
      <c r="W31" s="8">
        <v>2.7059331611830485E-3</v>
      </c>
      <c r="X31" s="8">
        <v>2.5356029965072223E-3</v>
      </c>
      <c r="Y31" s="8">
        <v>2.440222487453605E-3</v>
      </c>
      <c r="Z31" s="8">
        <v>2.3045981073371268E-3</v>
      </c>
      <c r="AA31" s="8">
        <v>2.2248216754264583E-3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31098.428331220861</v>
      </c>
      <c r="D33" s="68">
        <v>74698.523099790807</v>
      </c>
      <c r="E33" s="68">
        <v>85888.494333934475</v>
      </c>
      <c r="F33" s="68">
        <v>35513.403824265886</v>
      </c>
      <c r="G33" s="68">
        <v>33190.097040354951</v>
      </c>
      <c r="H33" s="68">
        <v>31100.882578007207</v>
      </c>
      <c r="I33" s="68">
        <v>28984.143016792968</v>
      </c>
      <c r="J33" s="68">
        <v>149947.62715774009</v>
      </c>
      <c r="K33" s="68">
        <v>140137.96876732554</v>
      </c>
      <c r="L33" s="68">
        <v>119926.30385059658</v>
      </c>
      <c r="M33" s="68">
        <v>153889.31557676478</v>
      </c>
      <c r="N33" s="68">
        <v>177885.72020131865</v>
      </c>
      <c r="O33" s="68">
        <v>147571.04078043203</v>
      </c>
      <c r="P33" s="68">
        <v>139064.19037632941</v>
      </c>
      <c r="Q33" s="68">
        <v>157365.16557302166</v>
      </c>
      <c r="R33" s="68">
        <v>168201.6486618926</v>
      </c>
      <c r="S33" s="68">
        <v>166500.15830324334</v>
      </c>
      <c r="T33" s="68">
        <v>179083.03139864968</v>
      </c>
      <c r="U33" s="68">
        <v>170916.80558648802</v>
      </c>
      <c r="V33" s="68">
        <v>160264.57494812427</v>
      </c>
      <c r="W33" s="68">
        <v>159338.00779672698</v>
      </c>
      <c r="X33" s="68">
        <v>150192.66416935631</v>
      </c>
      <c r="Y33" s="68">
        <v>140981.41580687472</v>
      </c>
      <c r="Z33" s="68">
        <v>131758.33266340318</v>
      </c>
      <c r="AA33" s="68">
        <v>125558.50605372961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-24767.385564564691</v>
      </c>
      <c r="F36" s="8">
        <v>-257494.13635285548</v>
      </c>
      <c r="G36" s="8">
        <v>-240648.72549638915</v>
      </c>
      <c r="H36" s="8">
        <v>-196942.83508325805</v>
      </c>
      <c r="I36" s="8">
        <v>-183538.81990464262</v>
      </c>
      <c r="J36" s="8">
        <v>-171531.60733974073</v>
      </c>
      <c r="K36" s="8">
        <v>-169362.38350047715</v>
      </c>
      <c r="L36" s="8">
        <v>-106423.38666108318</v>
      </c>
      <c r="M36" s="8">
        <v>-78880.130528155976</v>
      </c>
      <c r="N36" s="8">
        <v>-42551.471549728849</v>
      </c>
      <c r="O36" s="8">
        <v>-45357.262744274332</v>
      </c>
      <c r="P36" s="8">
        <v>-42502.16264671729</v>
      </c>
      <c r="Q36" s="8">
        <v>-69721.913067118381</v>
      </c>
      <c r="R36" s="8">
        <v>-65160.666585211162</v>
      </c>
      <c r="S36" s="8">
        <v>-60897.823606235281</v>
      </c>
      <c r="T36" s="8">
        <v>-50456.453845901415</v>
      </c>
      <c r="U36" s="8">
        <v>-40864.072125503211</v>
      </c>
      <c r="V36" s="8">
        <v>-32435.30760946852</v>
      </c>
      <c r="W36" s="8">
        <v>-24934.479728969392</v>
      </c>
      <c r="X36" s="8">
        <v>-23364.93103306627</v>
      </c>
      <c r="Y36" s="8">
        <v>-21774.70364509289</v>
      </c>
      <c r="Z36" s="8">
        <v>-20350.190316848657</v>
      </c>
      <c r="AA36" s="8">
        <v>-19018.86944970148</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1.7406891421869499E-5</v>
      </c>
      <c r="D38" s="8">
        <v>1.7551106564028003E-5</v>
      </c>
      <c r="E38" s="8">
        <v>2.00298634712953E-5</v>
      </c>
      <c r="F38" s="8">
        <v>1.8719498566090202E-5</v>
      </c>
      <c r="G38" s="8">
        <v>2.7617064534513601E-5</v>
      </c>
      <c r="H38" s="8">
        <v>2.5878655316759602E-5</v>
      </c>
      <c r="I38" s="8">
        <v>3.5829964777392103E-5</v>
      </c>
      <c r="J38" s="8">
        <v>3.7700200979477E-5</v>
      </c>
      <c r="K38" s="8">
        <v>3.5233832681286498E-5</v>
      </c>
      <c r="L38" s="8">
        <v>3.3015971350173501E-5</v>
      </c>
      <c r="M38" s="8">
        <v>3.0768889952531598E-5</v>
      </c>
      <c r="N38" s="8">
        <v>7.2009309454555589E-5</v>
      </c>
      <c r="O38" s="8">
        <v>6.7298420032242201E-5</v>
      </c>
      <c r="P38" s="8">
        <v>6.3062191609843593E-5</v>
      </c>
      <c r="Q38" s="8">
        <v>5.87701513679239E-5</v>
      </c>
      <c r="R38" s="8">
        <v>5.4925375094911003E-5</v>
      </c>
      <c r="S38" s="8">
        <v>5.1332126242628902E-5</v>
      </c>
      <c r="T38" s="8">
        <v>4.8100926876180201E-5</v>
      </c>
      <c r="U38" s="8">
        <v>4.4827156831785205E-5</v>
      </c>
      <c r="V38" s="8">
        <v>4.1894539083457604E-5</v>
      </c>
      <c r="W38" s="8">
        <v>6.8881969794589598E-5</v>
      </c>
      <c r="X38" s="8">
        <v>6.454606178820769E-5</v>
      </c>
      <c r="Y38" s="8">
        <v>7.1282634038307899E-5</v>
      </c>
      <c r="Z38" s="8">
        <v>6.6619284129396111E-5</v>
      </c>
      <c r="AA38" s="8">
        <v>9.9297575617927897E-5</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4.3182777738194804E-5</v>
      </c>
      <c r="D40" s="8">
        <v>4.1843395460812296E-5</v>
      </c>
      <c r="E40" s="8">
        <v>5.6197942340571695E-5</v>
      </c>
      <c r="F40" s="8">
        <v>5.2521441425158004E-5</v>
      </c>
      <c r="G40" s="8">
        <v>4.9085459262177003E-5</v>
      </c>
      <c r="H40" s="8">
        <v>4.59956806677716E-5</v>
      </c>
      <c r="I40" s="8">
        <v>4.5612841254891699E-5</v>
      </c>
      <c r="J40" s="8">
        <v>4.7444032370880101E-5</v>
      </c>
      <c r="K40" s="8">
        <v>4.4340217156696798E-5</v>
      </c>
      <c r="L40" s="8">
        <v>4.1549136948802896E-5</v>
      </c>
      <c r="M40" s="8">
        <v>4.0580880739157096E-5</v>
      </c>
      <c r="N40" s="8">
        <v>2.217596417082167E-4</v>
      </c>
      <c r="O40" s="8">
        <v>2.0725200153873978E-4</v>
      </c>
      <c r="P40" s="8">
        <v>1.9420612588375691E-4</v>
      </c>
      <c r="Q40" s="8">
        <v>1.8098837232585031E-4</v>
      </c>
      <c r="R40" s="8">
        <v>1.6914801147237341E-4</v>
      </c>
      <c r="S40" s="8">
        <v>1.5808225366846829E-4</v>
      </c>
      <c r="T40" s="8">
        <v>1.481314623163636E-4</v>
      </c>
      <c r="U40" s="8">
        <v>9.7727806544688667E-4</v>
      </c>
      <c r="V40" s="8">
        <v>9.1334398614456949E-4</v>
      </c>
      <c r="W40" s="8">
        <v>3435.9099318570038</v>
      </c>
      <c r="X40" s="8">
        <v>3219.6299760547522</v>
      </c>
      <c r="Y40" s="8">
        <v>6169.0185067809834</v>
      </c>
      <c r="Z40" s="8">
        <v>5765.437855198832</v>
      </c>
      <c r="AA40" s="8">
        <v>5388.2596762551366</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6.8640936590084545E-4</v>
      </c>
      <c r="D43" s="8">
        <v>7.1038845241475957E-4</v>
      </c>
      <c r="E43" s="8">
        <v>1.064913611300448E-3</v>
      </c>
      <c r="F43" s="8">
        <v>133098.8698712539</v>
      </c>
      <c r="G43" s="8">
        <v>124391.46713474981</v>
      </c>
      <c r="H43" s="8">
        <v>116561.40710766986</v>
      </c>
      <c r="I43" s="8">
        <v>108628.18694532457</v>
      </c>
      <c r="J43" s="8">
        <v>101521.67001717455</v>
      </c>
      <c r="K43" s="8">
        <v>125372.14432904671</v>
      </c>
      <c r="L43" s="8">
        <v>117480.35369073268</v>
      </c>
      <c r="M43" s="8">
        <v>109484.58962348966</v>
      </c>
      <c r="N43" s="8">
        <v>124468.85924225436</v>
      </c>
      <c r="O43" s="8">
        <v>116326.03664260419</v>
      </c>
      <c r="P43" s="8">
        <v>109003.67064271447</v>
      </c>
      <c r="Q43" s="8">
        <v>101584.83340179884</v>
      </c>
      <c r="R43" s="8">
        <v>94943.073576472205</v>
      </c>
      <c r="S43" s="8">
        <v>99589.4901948568</v>
      </c>
      <c r="T43" s="8">
        <v>93334.87030831736</v>
      </c>
      <c r="U43" s="8">
        <v>91134.55675986415</v>
      </c>
      <c r="V43" s="8">
        <v>85172.482929421269</v>
      </c>
      <c r="W43" s="8">
        <v>88203.952184266163</v>
      </c>
      <c r="X43" s="8">
        <v>82651.784852078141</v>
      </c>
      <c r="Y43" s="8">
        <v>77026.46835742853</v>
      </c>
      <c r="Z43" s="8">
        <v>71987.353585023026</v>
      </c>
      <c r="AA43" s="8">
        <v>67277.900528011785</v>
      </c>
    </row>
    <row r="44" spans="1:27">
      <c r="A44" s="16" t="s">
        <v>23</v>
      </c>
      <c r="B44" s="16" t="s">
        <v>8</v>
      </c>
      <c r="C44" s="8">
        <v>2.2392407208982222E-4</v>
      </c>
      <c r="D44" s="8">
        <v>2.4607127300845899E-4</v>
      </c>
      <c r="E44" s="8">
        <v>3.1547799203461953E-4</v>
      </c>
      <c r="F44" s="8">
        <v>37688.518203340958</v>
      </c>
      <c r="G44" s="8">
        <v>35222.914198919396</v>
      </c>
      <c r="H44" s="8">
        <v>33005.74015266855</v>
      </c>
      <c r="I44" s="8">
        <v>30759.355652643673</v>
      </c>
      <c r="J44" s="8">
        <v>31633.87508000329</v>
      </c>
      <c r="K44" s="8">
        <v>45986.456803995352</v>
      </c>
      <c r="L44" s="8">
        <v>43091.750876795799</v>
      </c>
      <c r="M44" s="8">
        <v>40158.907533794816</v>
      </c>
      <c r="N44" s="8">
        <v>37531.689273466836</v>
      </c>
      <c r="O44" s="8">
        <v>35076.345105619876</v>
      </c>
      <c r="P44" s="8">
        <v>32868.397138682973</v>
      </c>
      <c r="Q44" s="8">
        <v>47694.447128506363</v>
      </c>
      <c r="R44" s="8">
        <v>49768.662505208755</v>
      </c>
      <c r="S44" s="8">
        <v>59622.896777504298</v>
      </c>
      <c r="T44" s="8">
        <v>65129.861560918594</v>
      </c>
      <c r="U44" s="8">
        <v>62936.553323112596</v>
      </c>
      <c r="V44" s="8">
        <v>60528.035486901885</v>
      </c>
      <c r="W44" s="8">
        <v>74688.779665511931</v>
      </c>
      <c r="X44" s="8">
        <v>69987.350848881106</v>
      </c>
      <c r="Y44" s="8">
        <v>68484.176304258028</v>
      </c>
      <c r="Z44" s="8">
        <v>64130.389581067408</v>
      </c>
      <c r="AA44" s="8">
        <v>59934.943517014355</v>
      </c>
    </row>
    <row r="45" spans="1:27">
      <c r="A45" s="16" t="s">
        <v>23</v>
      </c>
      <c r="B45" s="16" t="s">
        <v>83</v>
      </c>
      <c r="C45" s="8">
        <v>7.5841468802192687E-4</v>
      </c>
      <c r="D45" s="8">
        <v>246.45989182128594</v>
      </c>
      <c r="E45" s="8">
        <v>12548.89060668423</v>
      </c>
      <c r="F45" s="8">
        <v>47301.201499843082</v>
      </c>
      <c r="G45" s="8">
        <v>44206.730361372334</v>
      </c>
      <c r="H45" s="8">
        <v>41424.052736423058</v>
      </c>
      <c r="I45" s="8">
        <v>38604.713655597712</v>
      </c>
      <c r="J45" s="8">
        <v>36079.171630696517</v>
      </c>
      <c r="K45" s="8">
        <v>33718.851981913525</v>
      </c>
      <c r="L45" s="8">
        <v>31596.354023298762</v>
      </c>
      <c r="M45" s="8">
        <v>29445.89239955823</v>
      </c>
      <c r="N45" s="8">
        <v>35947.527101991269</v>
      </c>
      <c r="O45" s="8">
        <v>33595.819712129756</v>
      </c>
      <c r="P45" s="8">
        <v>39809.938413947362</v>
      </c>
      <c r="Q45" s="8">
        <v>37100.456659184041</v>
      </c>
      <c r="R45" s="8">
        <v>64103.928395047769</v>
      </c>
      <c r="S45" s="8">
        <v>59910.213438864383</v>
      </c>
      <c r="T45" s="8">
        <v>58349.893344201271</v>
      </c>
      <c r="U45" s="8">
        <v>58773.404594025866</v>
      </c>
      <c r="V45" s="8">
        <v>55760.356123858401</v>
      </c>
      <c r="W45" s="8">
        <v>64097.516480594611</v>
      </c>
      <c r="X45" s="8">
        <v>60062.775882026544</v>
      </c>
      <c r="Y45" s="8">
        <v>68887.853523475438</v>
      </c>
      <c r="Z45" s="8">
        <v>64381.171499843382</v>
      </c>
      <c r="AA45" s="8">
        <v>60169.319227708722</v>
      </c>
    </row>
    <row r="46" spans="1:27">
      <c r="A46" s="16" t="s">
        <v>23</v>
      </c>
      <c r="B46" s="16" t="s">
        <v>191</v>
      </c>
      <c r="C46" s="8">
        <v>0</v>
      </c>
      <c r="D46" s="8">
        <v>0</v>
      </c>
      <c r="E46" s="8">
        <v>1.5129632441869378E-3</v>
      </c>
      <c r="F46" s="8">
        <v>2.7803806319223268E-3</v>
      </c>
      <c r="G46" s="8">
        <v>2.5984865711662789E-3</v>
      </c>
      <c r="H46" s="8">
        <v>2.4349198386527647E-3</v>
      </c>
      <c r="I46" s="8">
        <v>2.269198133355816E-3</v>
      </c>
      <c r="J46" s="8">
        <v>2.1559722152920272E-3</v>
      </c>
      <c r="K46" s="8">
        <v>2.01492730345003E-3</v>
      </c>
      <c r="L46" s="8">
        <v>2.0033939370622438E-3</v>
      </c>
      <c r="M46" s="8">
        <v>2.0097310335851879E-3</v>
      </c>
      <c r="N46" s="8">
        <v>3.1683830463689572E-3</v>
      </c>
      <c r="O46" s="8">
        <v>2.961105649987362E-3</v>
      </c>
      <c r="P46" s="8">
        <v>2.8319586286667093E-3</v>
      </c>
      <c r="Q46" s="8">
        <v>2.6392142903016599E-3</v>
      </c>
      <c r="R46" s="8">
        <v>2.703586169925486E-3</v>
      </c>
      <c r="S46" s="8">
        <v>2.526716045955577E-3</v>
      </c>
      <c r="T46" s="8">
        <v>2.615237546909472E-3</v>
      </c>
      <c r="U46" s="8">
        <v>3.0660852468923213E-3</v>
      </c>
      <c r="V46" s="8">
        <v>2.8966776821287344E-3</v>
      </c>
      <c r="W46" s="8">
        <v>3.7618205210885338E-3</v>
      </c>
      <c r="X46" s="8">
        <v>3.5250254967214979E-3</v>
      </c>
      <c r="Y46" s="8">
        <v>3.5909414992176801E-3</v>
      </c>
      <c r="Z46" s="8">
        <v>3.3560200917920652E-3</v>
      </c>
      <c r="AA46" s="8">
        <v>3.2035307301540427E-3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0">
        <v>1.7293377951726587E-3</v>
      </c>
      <c r="D48" s="70">
        <v>246.4609076755134</v>
      </c>
      <c r="E48" s="70">
        <v>-12218.491988297805</v>
      </c>
      <c r="F48" s="70">
        <v>-39405.543926795959</v>
      </c>
      <c r="G48" s="70">
        <v>-36827.611126158496</v>
      </c>
      <c r="H48" s="70">
        <v>-5951.6325797023865</v>
      </c>
      <c r="I48" s="70">
        <v>-5546.5613004357319</v>
      </c>
      <c r="J48" s="70">
        <v>-2296.888370749919</v>
      </c>
      <c r="K48" s="70">
        <v>35715.071708979776</v>
      </c>
      <c r="L48" s="70">
        <v>85745.074007703108</v>
      </c>
      <c r="M48" s="70">
        <v>100209.26110976754</v>
      </c>
      <c r="N48" s="70">
        <v>155396.60753013563</v>
      </c>
      <c r="O48" s="70">
        <v>139640.94195173556</v>
      </c>
      <c r="P48" s="70">
        <v>139179.84663785447</v>
      </c>
      <c r="Q48" s="70">
        <v>116657.82700134367</v>
      </c>
      <c r="R48" s="70">
        <v>143655.0008191771</v>
      </c>
      <c r="S48" s="70">
        <v>158224.77954112063</v>
      </c>
      <c r="T48" s="70">
        <v>166358.17417900576</v>
      </c>
      <c r="U48" s="70">
        <v>171980.44663968988</v>
      </c>
      <c r="V48" s="70">
        <v>169025.57078262922</v>
      </c>
      <c r="W48" s="70">
        <v>205491.68236396281</v>
      </c>
      <c r="X48" s="70">
        <v>192556.61411554582</v>
      </c>
      <c r="Y48" s="70">
        <v>198792.81670907419</v>
      </c>
      <c r="Z48" s="70">
        <v>185914.16562692335</v>
      </c>
      <c r="AA48" s="70">
        <v>173751.55680211683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-50549.384979734597</v>
      </c>
      <c r="E52" s="8">
        <v>-47109.002273914601</v>
      </c>
      <c r="F52" s="8">
        <v>-339664.49522811786</v>
      </c>
      <c r="G52" s="8">
        <v>-383082.2682886176</v>
      </c>
      <c r="H52" s="8">
        <v>-358968.52748692967</v>
      </c>
      <c r="I52" s="8">
        <v>-334536.97307650442</v>
      </c>
      <c r="J52" s="8">
        <v>-312651.37661993172</v>
      </c>
      <c r="K52" s="8">
        <v>-292197.54980301624</v>
      </c>
      <c r="L52" s="8">
        <v>-93829.647740644985</v>
      </c>
      <c r="M52" s="8">
        <v>-87443.561026761497</v>
      </c>
      <c r="N52" s="8">
        <v>-81722.954207856208</v>
      </c>
      <c r="O52" s="8">
        <v>-76376.592837547098</v>
      </c>
      <c r="P52" s="8">
        <v>-71568.921376175786</v>
      </c>
      <c r="Q52" s="8">
        <v>-66697.909432210698</v>
      </c>
      <c r="R52" s="8">
        <v>-62334.494779096698</v>
      </c>
      <c r="S52" s="8">
        <v>-58256.5371684571</v>
      </c>
      <c r="T52" s="8">
        <v>-54589.467444898903</v>
      </c>
      <c r="U52" s="8">
        <v>-50874.084501850302</v>
      </c>
      <c r="V52" s="8">
        <v>-47545.873398974196</v>
      </c>
      <c r="W52" s="8">
        <v>-44435.395687599397</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4.2071637953679701E-5</v>
      </c>
      <c r="D55" s="8">
        <v>4.0903531949642197E-5</v>
      </c>
      <c r="E55" s="8">
        <v>5.0776777263674704E-5</v>
      </c>
      <c r="F55" s="8">
        <v>5.2500213946729997E-5</v>
      </c>
      <c r="G55" s="8">
        <v>5.0364885968112799E-5</v>
      </c>
      <c r="H55" s="8">
        <v>4.7194571400151704E-5</v>
      </c>
      <c r="I55" s="8">
        <v>6.1612770745684403E-5</v>
      </c>
      <c r="J55" s="8">
        <v>5.7582028718246401E-5</v>
      </c>
      <c r="K55" s="8">
        <v>5.3814980095521699E-5</v>
      </c>
      <c r="L55" s="8">
        <v>5.0427492720301798E-5</v>
      </c>
      <c r="M55" s="8">
        <v>4.6995375590695697E-5</v>
      </c>
      <c r="N55" s="8">
        <v>2338.7387801980408</v>
      </c>
      <c r="O55" s="8">
        <v>2185.7371771463881</v>
      </c>
      <c r="P55" s="8">
        <v>2893.44414119979</v>
      </c>
      <c r="Q55" s="8">
        <v>2696.5150720578613</v>
      </c>
      <c r="R55" s="8">
        <v>7409.7913853872442</v>
      </c>
      <c r="S55" s="8">
        <v>6925.038676003197</v>
      </c>
      <c r="T55" s="8">
        <v>7813.8135979965882</v>
      </c>
      <c r="U55" s="8">
        <v>7282.0020394489438</v>
      </c>
      <c r="V55" s="8">
        <v>6805.6093807670268</v>
      </c>
      <c r="W55" s="8">
        <v>6360.3825970761509</v>
      </c>
      <c r="X55" s="8">
        <v>5960.0160873994773</v>
      </c>
      <c r="Y55" s="8">
        <v>5554.3747952624835</v>
      </c>
      <c r="Z55" s="8">
        <v>5191.0044801078975</v>
      </c>
      <c r="AA55" s="8">
        <v>7946.4882499046516</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8.2448806582100214E-4</v>
      </c>
      <c r="D58" s="8">
        <v>8.9380150530682866E-4</v>
      </c>
      <c r="E58" s="8">
        <v>66576.968339538536</v>
      </c>
      <c r="F58" s="8">
        <v>288315.70793084148</v>
      </c>
      <c r="G58" s="8">
        <v>269453.93257059617</v>
      </c>
      <c r="H58" s="8">
        <v>252492.63682452371</v>
      </c>
      <c r="I58" s="8">
        <v>303050.84545846714</v>
      </c>
      <c r="J58" s="8">
        <v>346441.35430729296</v>
      </c>
      <c r="K58" s="8">
        <v>437428.6401093679</v>
      </c>
      <c r="L58" s="8">
        <v>441966.65593748103</v>
      </c>
      <c r="M58" s="8">
        <v>489354.2884323296</v>
      </c>
      <c r="N58" s="8">
        <v>529740.52713553165</v>
      </c>
      <c r="O58" s="8">
        <v>562748.22210144065</v>
      </c>
      <c r="P58" s="8">
        <v>590729.35474833928</v>
      </c>
      <c r="Q58" s="8">
        <v>550524.0574388277</v>
      </c>
      <c r="R58" s="8">
        <v>514508.46475279692</v>
      </c>
      <c r="S58" s="8">
        <v>480849.03234531987</v>
      </c>
      <c r="T58" s="8">
        <v>453235.02975944639</v>
      </c>
      <c r="U58" s="8">
        <v>422387.65612532815</v>
      </c>
      <c r="V58" s="8">
        <v>396301.70671658957</v>
      </c>
      <c r="W58" s="8">
        <v>371486.10643850494</v>
      </c>
      <c r="X58" s="8">
        <v>352293.46476187749</v>
      </c>
      <c r="Y58" s="8">
        <v>328316.21802934806</v>
      </c>
      <c r="Z58" s="8">
        <v>306837.58685845154</v>
      </c>
      <c r="AA58" s="8">
        <v>286764.0997878401</v>
      </c>
    </row>
    <row r="59" spans="1:27">
      <c r="A59" s="16" t="s">
        <v>24</v>
      </c>
      <c r="B59" s="16" t="s">
        <v>8</v>
      </c>
      <c r="C59" s="8">
        <v>7.5686728160301498E-5</v>
      </c>
      <c r="D59" s="8">
        <v>8.0406639654784397E-5</v>
      </c>
      <c r="E59" s="8">
        <v>1.103913401086426E-4</v>
      </c>
      <c r="F59" s="8">
        <v>20905.905849633946</v>
      </c>
      <c r="G59" s="8">
        <v>19538.229760571081</v>
      </c>
      <c r="H59" s="8">
        <v>18308.358328293256</v>
      </c>
      <c r="I59" s="8">
        <v>17062.283482136849</v>
      </c>
      <c r="J59" s="8">
        <v>15946.059324658501</v>
      </c>
      <c r="K59" s="8">
        <v>18763.751822680224</v>
      </c>
      <c r="L59" s="8">
        <v>17582.631393047719</v>
      </c>
      <c r="M59" s="8">
        <v>16385.949838358094</v>
      </c>
      <c r="N59" s="8">
        <v>15313.971807284253</v>
      </c>
      <c r="O59" s="8">
        <v>14312.123180391507</v>
      </c>
      <c r="P59" s="8">
        <v>13411.219073391661</v>
      </c>
      <c r="Q59" s="8">
        <v>12498.445658976907</v>
      </c>
      <c r="R59" s="8">
        <v>11680.79035775513</v>
      </c>
      <c r="S59" s="8">
        <v>10916.626514489044</v>
      </c>
      <c r="T59" s="8">
        <v>11645.673967476088</v>
      </c>
      <c r="U59" s="8">
        <v>10853.064377435781</v>
      </c>
      <c r="V59" s="8">
        <v>10143.050817208406</v>
      </c>
      <c r="W59" s="8">
        <v>10370.228804589278</v>
      </c>
      <c r="X59" s="8">
        <v>10546.50685118876</v>
      </c>
      <c r="Y59" s="8">
        <v>9829.569824745422</v>
      </c>
      <c r="Z59" s="8">
        <v>9186.5138523435817</v>
      </c>
      <c r="AA59" s="8">
        <v>8585.52696241579</v>
      </c>
    </row>
    <row r="60" spans="1:27">
      <c r="A60" s="16" t="s">
        <v>24</v>
      </c>
      <c r="B60" s="16" t="s">
        <v>83</v>
      </c>
      <c r="C60" s="8">
        <v>12108.86050572165</v>
      </c>
      <c r="D60" s="8">
        <v>11346.645555133417</v>
      </c>
      <c r="E60" s="8">
        <v>10574.389443549207</v>
      </c>
      <c r="F60" s="8">
        <v>42597.554929747028</v>
      </c>
      <c r="G60" s="8">
        <v>39810.798988675175</v>
      </c>
      <c r="H60" s="8">
        <v>37304.831714652646</v>
      </c>
      <c r="I60" s="8">
        <v>34765.848611624257</v>
      </c>
      <c r="J60" s="8">
        <v>32491.447291533619</v>
      </c>
      <c r="K60" s="8">
        <v>60046.866248697581</v>
      </c>
      <c r="L60" s="8">
        <v>56267.100819481908</v>
      </c>
      <c r="M60" s="8">
        <v>52437.53741788787</v>
      </c>
      <c r="N60" s="8">
        <v>49007.044302133239</v>
      </c>
      <c r="O60" s="8">
        <v>45800.975970545391</v>
      </c>
      <c r="P60" s="8">
        <v>42917.94549097291</v>
      </c>
      <c r="Q60" s="8">
        <v>39996.93141827111</v>
      </c>
      <c r="R60" s="8">
        <v>37380.30972629055</v>
      </c>
      <c r="S60" s="8">
        <v>34934.868893344952</v>
      </c>
      <c r="T60" s="8">
        <v>32735.82641258759</v>
      </c>
      <c r="U60" s="8">
        <v>30507.811801477998</v>
      </c>
      <c r="V60" s="8">
        <v>28511.973638299787</v>
      </c>
      <c r="W60" s="8">
        <v>26646.704327437812</v>
      </c>
      <c r="X60" s="8">
        <v>24969.376298324107</v>
      </c>
      <c r="Y60" s="8">
        <v>23269.949666419463</v>
      </c>
      <c r="Z60" s="8">
        <v>21747.617409097464</v>
      </c>
      <c r="AA60" s="8">
        <v>20324.876868233558</v>
      </c>
    </row>
    <row r="61" spans="1:27">
      <c r="A61" s="16" t="s">
        <v>24</v>
      </c>
      <c r="B61" s="16" t="s">
        <v>191</v>
      </c>
      <c r="C61" s="8">
        <v>0</v>
      </c>
      <c r="D61" s="8">
        <v>0</v>
      </c>
      <c r="E61" s="8">
        <v>4.7845506292214701E-4</v>
      </c>
      <c r="F61" s="8">
        <v>9.5697302164096708E-4</v>
      </c>
      <c r="G61" s="8">
        <v>8.9436730969572314E-4</v>
      </c>
      <c r="H61" s="8">
        <v>8.3806964006868001E-4</v>
      </c>
      <c r="I61" s="8">
        <v>8.1952924901780209E-4</v>
      </c>
      <c r="J61" s="8">
        <v>7.6591518578461798E-4</v>
      </c>
      <c r="K61" s="8">
        <v>1.2157572729852551E-3</v>
      </c>
      <c r="L61" s="8">
        <v>1.1517086915603489E-3</v>
      </c>
      <c r="M61" s="8">
        <v>1.0899298818355049E-3</v>
      </c>
      <c r="N61" s="8">
        <v>1.051286480599882E-3</v>
      </c>
      <c r="O61" s="8">
        <v>9.8251072925894492E-4</v>
      </c>
      <c r="P61" s="8">
        <v>9.5000223711753495E-4</v>
      </c>
      <c r="Q61" s="8">
        <v>8.8534467087168106E-4</v>
      </c>
      <c r="R61" s="8">
        <v>9.999062354742439E-4</v>
      </c>
      <c r="S61" s="8">
        <v>9.3449180859415308E-4</v>
      </c>
      <c r="T61" s="8">
        <v>9.8086079327497008E-4</v>
      </c>
      <c r="U61" s="8">
        <v>9.6462240462828384E-4</v>
      </c>
      <c r="V61" s="8">
        <v>9.0151626575664585E-4</v>
      </c>
      <c r="W61" s="8">
        <v>8.7064064496872903E-4</v>
      </c>
      <c r="X61" s="8">
        <v>8.1583649586470792E-4</v>
      </c>
      <c r="Y61" s="8">
        <v>7.6326997447979396E-4</v>
      </c>
      <c r="Z61" s="8">
        <v>7.5540127372768294E-4</v>
      </c>
      <c r="AA61" s="8">
        <v>8.1271163065074401E-4</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0">
        <v>12108.861447968082</v>
      </c>
      <c r="D63" s="70">
        <v>-39202.738409489502</v>
      </c>
      <c r="E63" s="70">
        <v>30042.356148796323</v>
      </c>
      <c r="F63" s="70">
        <v>12154.674491577847</v>
      </c>
      <c r="G63" s="70">
        <v>-54279.306024042999</v>
      </c>
      <c r="H63" s="70">
        <v>-50862.699734195827</v>
      </c>
      <c r="I63" s="70">
        <v>20342.005356865826</v>
      </c>
      <c r="J63" s="70">
        <v>82227.485127050604</v>
      </c>
      <c r="K63" s="70">
        <v>224041.7096473017</v>
      </c>
      <c r="L63" s="70">
        <v>421986.74161150184</v>
      </c>
      <c r="M63" s="70">
        <v>470734.21579873934</v>
      </c>
      <c r="N63" s="70">
        <v>514677.32886857749</v>
      </c>
      <c r="O63" s="70">
        <v>548670.46657448763</v>
      </c>
      <c r="P63" s="70">
        <v>578383.04302773008</v>
      </c>
      <c r="Q63" s="70">
        <v>539018.04104126757</v>
      </c>
      <c r="R63" s="70">
        <v>508644.86244303943</v>
      </c>
      <c r="S63" s="70">
        <v>475369.03019519179</v>
      </c>
      <c r="T63" s="70">
        <v>450840.87727346853</v>
      </c>
      <c r="U63" s="70">
        <v>420156.45080646296</v>
      </c>
      <c r="V63" s="70">
        <v>394216.46805540693</v>
      </c>
      <c r="W63" s="70">
        <v>370428.02735064935</v>
      </c>
      <c r="X63" s="70">
        <v>393769.36481462634</v>
      </c>
      <c r="Y63" s="70">
        <v>366970.11307904538</v>
      </c>
      <c r="Z63" s="70">
        <v>342962.72335540177</v>
      </c>
      <c r="AA63" s="70">
        <v>323620.99268110568</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1.5939477674761299E-5</v>
      </c>
      <c r="D68" s="8">
        <v>2.0043395529815702E-5</v>
      </c>
      <c r="E68" s="8">
        <v>2.0539819921321099E-5</v>
      </c>
      <c r="F68" s="8">
        <v>1.9196093379065599E-5</v>
      </c>
      <c r="G68" s="8">
        <v>3.5874368717139803E-5</v>
      </c>
      <c r="H68" s="8">
        <v>3.3616187613893305E-5</v>
      </c>
      <c r="I68" s="8">
        <v>4.9470130669574301E-5</v>
      </c>
      <c r="J68" s="8">
        <v>4.6233766968033201E-5</v>
      </c>
      <c r="K68" s="8">
        <v>4.3209127995472801E-5</v>
      </c>
      <c r="L68" s="8">
        <v>4.0489246369220799E-5</v>
      </c>
      <c r="M68" s="8">
        <v>3.7733530617112897E-5</v>
      </c>
      <c r="N68" s="8">
        <v>5.4828992044508801E-5</v>
      </c>
      <c r="O68" s="8">
        <v>5.1242048625455599E-5</v>
      </c>
      <c r="P68" s="8">
        <v>4.80165193677837E-5</v>
      </c>
      <c r="Q68" s="8">
        <v>4.47484941351929E-5</v>
      </c>
      <c r="R68" s="8">
        <v>4.1821022544606805E-5</v>
      </c>
      <c r="S68" s="8">
        <v>3.9085067787811696E-5</v>
      </c>
      <c r="T68" s="8">
        <v>3.6624783059362199E-5</v>
      </c>
      <c r="U68" s="8">
        <v>3.41320843641614E-5</v>
      </c>
      <c r="V68" s="8">
        <v>3.1899144256686695E-5</v>
      </c>
      <c r="W68" s="8">
        <v>2.9812284343740101E-5</v>
      </c>
      <c r="X68" s="8">
        <v>2.79356927950369E-5</v>
      </c>
      <c r="Y68" s="8">
        <v>2.6034377369718101E-5</v>
      </c>
      <c r="Z68" s="8">
        <v>2.4331193796698E-5</v>
      </c>
      <c r="AA68" s="8">
        <v>4.7077984521480098E-5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4.0173890518279502E-5</v>
      </c>
      <c r="D70" s="8">
        <v>3.7645067749924299E-5</v>
      </c>
      <c r="E70" s="8">
        <v>3.6607509106725998E-5</v>
      </c>
      <c r="F70" s="8">
        <v>3.52389928017623E-5</v>
      </c>
      <c r="G70" s="8">
        <v>3.4590501727146604E-5</v>
      </c>
      <c r="H70" s="8">
        <v>3.3698806413744505E-5</v>
      </c>
      <c r="I70" s="8">
        <v>4.1404473641597797E-5</v>
      </c>
      <c r="J70" s="8">
        <v>3.8695769747724797E-5</v>
      </c>
      <c r="K70" s="8">
        <v>3.6164270782193503E-5</v>
      </c>
      <c r="L70" s="8">
        <v>3.4941743735258902E-5</v>
      </c>
      <c r="M70" s="8">
        <v>3.4917989250355804E-5</v>
      </c>
      <c r="N70" s="8">
        <v>1.8910264770851908E-4</v>
      </c>
      <c r="O70" s="8">
        <v>1.7673144640733548E-4</v>
      </c>
      <c r="P70" s="8">
        <v>1.6560674576735472E-4</v>
      </c>
      <c r="Q70" s="8">
        <v>1.5433547848307702E-4</v>
      </c>
      <c r="R70" s="8">
        <v>1.474639799520896E-4</v>
      </c>
      <c r="S70" s="8">
        <v>1.3781680365515631E-4</v>
      </c>
      <c r="T70" s="8">
        <v>1.3618457083836101E-4</v>
      </c>
      <c r="U70" s="8">
        <v>1.2691578960121231E-4</v>
      </c>
      <c r="V70" s="8">
        <v>1.1861288744473171E-4</v>
      </c>
      <c r="W70" s="8">
        <v>1.1085316580532221E-4</v>
      </c>
      <c r="X70" s="8">
        <v>1.038753001812498E-4</v>
      </c>
      <c r="Y70" s="8">
        <v>9.6805501984610189E-5</v>
      </c>
      <c r="Z70" s="8">
        <v>9.0472431736119007E-5</v>
      </c>
      <c r="AA70" s="8">
        <v>9.7071209511625516E-5</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8.2893854336556618E-4</v>
      </c>
      <c r="D73" s="8">
        <v>9.5678977311665391E-4</v>
      </c>
      <c r="E73" s="8">
        <v>5064.4543677700949</v>
      </c>
      <c r="F73" s="8">
        <v>36481.093926226247</v>
      </c>
      <c r="G73" s="8">
        <v>34094.480295388144</v>
      </c>
      <c r="H73" s="8">
        <v>31948.337690479457</v>
      </c>
      <c r="I73" s="8">
        <v>29773.91992843003</v>
      </c>
      <c r="J73" s="8">
        <v>27826.093399338526</v>
      </c>
      <c r="K73" s="8">
        <v>26005.694758493784</v>
      </c>
      <c r="L73" s="8">
        <v>27582.78102112102</v>
      </c>
      <c r="M73" s="8">
        <v>25705.486083492484</v>
      </c>
      <c r="N73" s="8">
        <v>24023.819469660062</v>
      </c>
      <c r="O73" s="8">
        <v>26232.304094261006</v>
      </c>
      <c r="P73" s="8">
        <v>27176.626041476258</v>
      </c>
      <c r="Q73" s="8">
        <v>25326.973405143435</v>
      </c>
      <c r="R73" s="8">
        <v>23670.068675321723</v>
      </c>
      <c r="S73" s="8">
        <v>23250.813633437421</v>
      </c>
      <c r="T73" s="8">
        <v>21787.246501780595</v>
      </c>
      <c r="U73" s="8">
        <v>20693.506014365496</v>
      </c>
      <c r="V73" s="8">
        <v>19339.725267800077</v>
      </c>
      <c r="W73" s="8">
        <v>25259.717347268619</v>
      </c>
      <c r="X73" s="8">
        <v>23760.596822034368</v>
      </c>
      <c r="Y73" s="8">
        <v>22143.440253672066</v>
      </c>
      <c r="Z73" s="8">
        <v>20694.803969630426</v>
      </c>
      <c r="AA73" s="8">
        <v>19340.938283987165</v>
      </c>
    </row>
    <row r="74" spans="1:27">
      <c r="A74" s="16" t="s">
        <v>25</v>
      </c>
      <c r="B74" s="16" t="s">
        <v>8</v>
      </c>
      <c r="C74" s="8">
        <v>1.845675220951944E-4</v>
      </c>
      <c r="D74" s="8">
        <v>2.060104502580801E-4</v>
      </c>
      <c r="E74" s="8">
        <v>3.3660774527153188E-4</v>
      </c>
      <c r="F74" s="8">
        <v>10538.029828376091</v>
      </c>
      <c r="G74" s="8">
        <v>9848.6260050850906</v>
      </c>
      <c r="H74" s="8">
        <v>9228.6853083446986</v>
      </c>
      <c r="I74" s="8">
        <v>8600.5769646244389</v>
      </c>
      <c r="J74" s="8">
        <v>8037.9223946065013</v>
      </c>
      <c r="K74" s="8">
        <v>7512.0770022128272</v>
      </c>
      <c r="L74" s="8">
        <v>7039.214874204843</v>
      </c>
      <c r="M74" s="8">
        <v>6560.122847122665</v>
      </c>
      <c r="N74" s="8">
        <v>13990.160858713034</v>
      </c>
      <c r="O74" s="8">
        <v>13074.916686744287</v>
      </c>
      <c r="P74" s="8">
        <v>12251.890996466633</v>
      </c>
      <c r="Q74" s="8">
        <v>11552.939378474881</v>
      </c>
      <c r="R74" s="8">
        <v>16912.111694418556</v>
      </c>
      <c r="S74" s="8">
        <v>15805.712247511756</v>
      </c>
      <c r="T74" s="8">
        <v>23583.899209314157</v>
      </c>
      <c r="U74" s="8">
        <v>22910.032014060831</v>
      </c>
      <c r="V74" s="8">
        <v>21411.24486699047</v>
      </c>
      <c r="W74" s="8">
        <v>20010.509216357012</v>
      </c>
      <c r="X74" s="8">
        <v>18750.909271278088</v>
      </c>
      <c r="Y74" s="8">
        <v>17474.714215089352</v>
      </c>
      <c r="Z74" s="8">
        <v>16331.508607684274</v>
      </c>
      <c r="AA74" s="8">
        <v>15263.092152463154</v>
      </c>
    </row>
    <row r="75" spans="1:27">
      <c r="A75" s="16" t="s">
        <v>25</v>
      </c>
      <c r="B75" s="16" t="s">
        <v>83</v>
      </c>
      <c r="C75" s="8">
        <v>1121.46970769732</v>
      </c>
      <c r="D75" s="8">
        <v>1050.8766410498399</v>
      </c>
      <c r="E75" s="8">
        <v>7153.1113299448061</v>
      </c>
      <c r="F75" s="8">
        <v>14486.75405408386</v>
      </c>
      <c r="G75" s="8">
        <v>13539.022476681283</v>
      </c>
      <c r="H75" s="8">
        <v>12686.782679673675</v>
      </c>
      <c r="I75" s="8">
        <v>11823.314721906827</v>
      </c>
      <c r="J75" s="8">
        <v>11049.826839825981</v>
      </c>
      <c r="K75" s="8">
        <v>10326.940968923605</v>
      </c>
      <c r="L75" s="8">
        <v>9676.8918320507091</v>
      </c>
      <c r="M75" s="8">
        <v>9018.2783726920352</v>
      </c>
      <c r="N75" s="8">
        <v>12434.251286091838</v>
      </c>
      <c r="O75" s="8">
        <v>11620.795591621947</v>
      </c>
      <c r="P75" s="8">
        <v>15012.020481037951</v>
      </c>
      <c r="Q75" s="8">
        <v>13990.295825228821</v>
      </c>
      <c r="R75" s="8">
        <v>23246.495768717861</v>
      </c>
      <c r="S75" s="8">
        <v>21725.696974355913</v>
      </c>
      <c r="T75" s="8">
        <v>22147.883704821783</v>
      </c>
      <c r="U75" s="8">
        <v>20640.48932006412</v>
      </c>
      <c r="V75" s="8">
        <v>19290.176931247595</v>
      </c>
      <c r="W75" s="8">
        <v>18028.203896531159</v>
      </c>
      <c r="X75" s="8">
        <v>16893.383945116377</v>
      </c>
      <c r="Y75" s="8">
        <v>15743.61288601402</v>
      </c>
      <c r="Z75" s="8">
        <v>14713.657324883601</v>
      </c>
      <c r="AA75" s="8">
        <v>15968.610165825325</v>
      </c>
    </row>
    <row r="76" spans="1:27">
      <c r="A76" s="16" t="s">
        <v>25</v>
      </c>
      <c r="B76" s="16" t="s">
        <v>191</v>
      </c>
      <c r="C76" s="8">
        <v>0</v>
      </c>
      <c r="D76" s="8">
        <v>0</v>
      </c>
      <c r="E76" s="8">
        <v>2.047839955601414E-4</v>
      </c>
      <c r="F76" s="8">
        <v>3.3276942236568199E-4</v>
      </c>
      <c r="G76" s="8">
        <v>3.10999460068221E-4</v>
      </c>
      <c r="H76" s="8">
        <v>2.9142300119354902E-4</v>
      </c>
      <c r="I76" s="8">
        <v>3.1839520283605499E-4</v>
      </c>
      <c r="J76" s="8">
        <v>2.9756561004427401E-4</v>
      </c>
      <c r="K76" s="8">
        <v>2.7809870089849897E-4</v>
      </c>
      <c r="L76" s="8">
        <v>2.9049061802139596E-4</v>
      </c>
      <c r="M76" s="8">
        <v>2.9303595621196299E-4</v>
      </c>
      <c r="N76" s="8">
        <v>3.46104911846539E-4</v>
      </c>
      <c r="O76" s="8">
        <v>3.2346253434592498E-4</v>
      </c>
      <c r="P76" s="8">
        <v>3.3081127796956802E-4</v>
      </c>
      <c r="Q76" s="8">
        <v>3.0829611823153101E-4</v>
      </c>
      <c r="R76" s="8">
        <v>3.3539272669829101E-4</v>
      </c>
      <c r="S76" s="8">
        <v>3.1345114635969603E-4</v>
      </c>
      <c r="T76" s="8">
        <v>3.3138387980063901E-4</v>
      </c>
      <c r="U76" s="8">
        <v>3.49822520145083E-4</v>
      </c>
      <c r="V76" s="8">
        <v>3.3158724383108699E-4</v>
      </c>
      <c r="W76" s="8">
        <v>3.3061306321720296E-4</v>
      </c>
      <c r="X76" s="8">
        <v>3.0980198838742199E-4</v>
      </c>
      <c r="Y76" s="8">
        <v>2.98018463192566E-4</v>
      </c>
      <c r="Z76" s="8">
        <v>3.2060654826658196E-4</v>
      </c>
      <c r="AA76" s="8">
        <v>3.2180398388234502E-4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1121.4707773167536</v>
      </c>
      <c r="D78" s="68">
        <v>1050.8778615385265</v>
      </c>
      <c r="E78" s="68">
        <v>12217.566296253972</v>
      </c>
      <c r="F78" s="68">
        <v>61505.878195890706</v>
      </c>
      <c r="G78" s="68">
        <v>57482.129158618845</v>
      </c>
      <c r="H78" s="68">
        <v>53863.80603723583</v>
      </c>
      <c r="I78" s="68">
        <v>50197.812024231098</v>
      </c>
      <c r="J78" s="68">
        <v>46913.843016266153</v>
      </c>
      <c r="K78" s="68">
        <v>43844.713087102311</v>
      </c>
      <c r="L78" s="68">
        <v>44298.888093298185</v>
      </c>
      <c r="M78" s="68">
        <v>41283.887668994656</v>
      </c>
      <c r="N78" s="68">
        <v>50448.232204501488</v>
      </c>
      <c r="O78" s="68">
        <v>50928.016924063268</v>
      </c>
      <c r="P78" s="68">
        <v>54440.538063415384</v>
      </c>
      <c r="Q78" s="68">
        <v>50870.209116227234</v>
      </c>
      <c r="R78" s="68">
        <v>63828.676663135862</v>
      </c>
      <c r="S78" s="68">
        <v>60782.223345658116</v>
      </c>
      <c r="T78" s="68">
        <v>67519.029920109766</v>
      </c>
      <c r="U78" s="68">
        <v>64244.027859360845</v>
      </c>
      <c r="V78" s="68">
        <v>60041.147548137422</v>
      </c>
      <c r="W78" s="68">
        <v>63298.430931435301</v>
      </c>
      <c r="X78" s="68">
        <v>59404.890480041817</v>
      </c>
      <c r="Y78" s="68">
        <v>55361.76777563378</v>
      </c>
      <c r="Z78" s="68">
        <v>51739.970337608473</v>
      </c>
      <c r="AA78" s="68">
        <v>50572.641068228826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1.18196502807771E-5</v>
      </c>
      <c r="D83" s="8">
        <v>1.1075639671935898E-5</v>
      </c>
      <c r="E83" s="8">
        <v>1.03218268093723E-5</v>
      </c>
      <c r="F83" s="8">
        <v>9.6465671088761088E-6</v>
      </c>
      <c r="G83" s="8">
        <v>2.2714276815812398E-5</v>
      </c>
      <c r="H83" s="8">
        <v>2.12844829960574E-5</v>
      </c>
      <c r="I83" s="8">
        <v>1.9835851808090997E-5</v>
      </c>
      <c r="J83" s="8">
        <v>1.85381792547347E-5</v>
      </c>
      <c r="K83" s="8">
        <v>1.73254011678237E-5</v>
      </c>
      <c r="L83" s="8">
        <v>1.6234820485224701E-5</v>
      </c>
      <c r="M83" s="8">
        <v>1.5129871528264401E-5</v>
      </c>
      <c r="N83" s="8">
        <v>1.4140066844906899E-5</v>
      </c>
      <c r="O83" s="8">
        <v>1.3215015739222899E-5</v>
      </c>
      <c r="P83" s="8">
        <v>1.2383171169170299E-5</v>
      </c>
      <c r="Q83" s="8">
        <v>1.15403671431148E-5</v>
      </c>
      <c r="R83" s="8">
        <v>1.13555566660269E-5</v>
      </c>
      <c r="S83" s="8">
        <v>1.0612669778377601E-5</v>
      </c>
      <c r="T83" s="8">
        <v>1.0914488900499301E-5</v>
      </c>
      <c r="U83" s="8">
        <v>1.1146321548067601E-5</v>
      </c>
      <c r="V83" s="8">
        <v>1.04171229392178E-5</v>
      </c>
      <c r="W83" s="8">
        <v>9.7356289124452194E-6</v>
      </c>
      <c r="X83" s="8">
        <v>9.1228010349249603E-6</v>
      </c>
      <c r="Y83" s="8">
        <v>1.0242445224788699E-5</v>
      </c>
      <c r="Z83" s="8">
        <v>9.5723787120896295E-6</v>
      </c>
      <c r="AA83" s="8">
        <v>1.4579398422315101E-5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4.0602761860515893E-5</v>
      </c>
      <c r="D85" s="8">
        <v>3.9306344575760299E-5</v>
      </c>
      <c r="E85" s="8">
        <v>3.8208536458359801E-5</v>
      </c>
      <c r="F85" s="8">
        <v>3.57089125679605E-5</v>
      </c>
      <c r="G85" s="8">
        <v>4.2204358858056306E-5</v>
      </c>
      <c r="H85" s="8">
        <v>3.9547724356712001E-5</v>
      </c>
      <c r="I85" s="8">
        <v>4.5711073748010699E-5</v>
      </c>
      <c r="J85" s="8">
        <v>4.2720629659139293E-5</v>
      </c>
      <c r="K85" s="8">
        <v>3.9925822100224703E-5</v>
      </c>
      <c r="L85" s="8">
        <v>4.04454036745574E-5</v>
      </c>
      <c r="M85" s="8">
        <v>3.7692671875353799E-5</v>
      </c>
      <c r="N85" s="8">
        <v>4.5482717459898596E-5</v>
      </c>
      <c r="O85" s="8">
        <v>4.2507212567505005E-5</v>
      </c>
      <c r="P85" s="8">
        <v>4.0522094054747398E-5</v>
      </c>
      <c r="Q85" s="8">
        <v>3.8497890915577004E-5</v>
      </c>
      <c r="R85" s="8">
        <v>5.9433542065490705E-5</v>
      </c>
      <c r="S85" s="8">
        <v>5.5545366400875593E-5</v>
      </c>
      <c r="T85" s="8">
        <v>5.8999580485756003E-5</v>
      </c>
      <c r="U85" s="8">
        <v>7.6840909471476295E-5</v>
      </c>
      <c r="V85" s="8">
        <v>7.1813934065489802E-5</v>
      </c>
      <c r="W85" s="8">
        <v>6.7115826210736312E-5</v>
      </c>
      <c r="X85" s="8">
        <v>6.2891091507447905E-5</v>
      </c>
      <c r="Y85" s="8">
        <v>5.8610696413058402E-5</v>
      </c>
      <c r="Z85" s="8">
        <v>5.4776351772648403E-5</v>
      </c>
      <c r="AA85" s="8">
        <v>8.7404854110714099E-5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7902.7910963206177</v>
      </c>
      <c r="D88" s="8">
        <v>14810.669161965025</v>
      </c>
      <c r="E88" s="8">
        <v>20703.974189489105</v>
      </c>
      <c r="F88" s="8">
        <v>26095.935172798971</v>
      </c>
      <c r="G88" s="8">
        <v>26934.383541017967</v>
      </c>
      <c r="H88" s="8">
        <v>27761.147807517667</v>
      </c>
      <c r="I88" s="8">
        <v>28416.024776274218</v>
      </c>
      <c r="J88" s="8">
        <v>28934.894410260917</v>
      </c>
      <c r="K88" s="8">
        <v>29198.282677574567</v>
      </c>
      <c r="L88" s="8">
        <v>29362.04645378963</v>
      </c>
      <c r="M88" s="8">
        <v>29089.536795794607</v>
      </c>
      <c r="N88" s="8">
        <v>28771.203929045609</v>
      </c>
      <c r="O88" s="8">
        <v>28370.023264492767</v>
      </c>
      <c r="P88" s="8">
        <v>28071.967641535801</v>
      </c>
      <c r="Q88" s="8">
        <v>26161.377290779194</v>
      </c>
      <c r="R88" s="8">
        <v>24449.88531167528</v>
      </c>
      <c r="S88" s="8">
        <v>22850.360098005</v>
      </c>
      <c r="T88" s="8">
        <v>21412.000254447943</v>
      </c>
      <c r="U88" s="8">
        <v>19954.690186306565</v>
      </c>
      <c r="V88" s="8">
        <v>18649.2431595782</v>
      </c>
      <c r="W88" s="8">
        <v>17429.199209704566</v>
      </c>
      <c r="X88" s="8">
        <v>16332.084759819623</v>
      </c>
      <c r="Y88" s="8">
        <v>15220.515977294721</v>
      </c>
      <c r="Z88" s="8">
        <v>14224.781303733185</v>
      </c>
      <c r="AA88" s="8">
        <v>13294.188130627303</v>
      </c>
    </row>
    <row r="89" spans="1:27">
      <c r="A89" s="16" t="s">
        <v>26</v>
      </c>
      <c r="B89" s="16" t="s">
        <v>8</v>
      </c>
      <c r="C89" s="8">
        <v>1.0685017828574899E-4</v>
      </c>
      <c r="D89" s="8">
        <v>1.3491032061430309E-4</v>
      </c>
      <c r="E89" s="8">
        <v>1.2572826540269038E-4</v>
      </c>
      <c r="F89" s="8">
        <v>1.3473874858463219E-4</v>
      </c>
      <c r="G89" s="8">
        <v>1.2710787559418041E-4</v>
      </c>
      <c r="H89" s="8">
        <v>1.276011329285741E-4</v>
      </c>
      <c r="I89" s="8">
        <v>1.3577825607237432E-4</v>
      </c>
      <c r="J89" s="8">
        <v>1.2689556638743586E-4</v>
      </c>
      <c r="K89" s="8">
        <v>1.1859398724494588E-4</v>
      </c>
      <c r="L89" s="8">
        <v>1.1112886073451769E-4</v>
      </c>
      <c r="M89" s="8">
        <v>1.2307016810961219E-4</v>
      </c>
      <c r="N89" s="8">
        <v>1.5276540412193971E-4</v>
      </c>
      <c r="O89" s="8">
        <v>1.44398734629007E-4</v>
      </c>
      <c r="P89" s="8">
        <v>5.1926009769082885E-4</v>
      </c>
      <c r="Q89" s="8">
        <v>4.9050775609310354E-4</v>
      </c>
      <c r="R89" s="8">
        <v>4.6839315023467876E-4</v>
      </c>
      <c r="S89" s="8">
        <v>4.4034200156964457E-4</v>
      </c>
      <c r="T89" s="8">
        <v>4.3334429525954978E-4</v>
      </c>
      <c r="U89" s="8">
        <v>4.0769421823798248E-4</v>
      </c>
      <c r="V89" s="8">
        <v>3.8102263376114855E-4</v>
      </c>
      <c r="W89" s="8">
        <v>3.6343000253210678E-4</v>
      </c>
      <c r="X89" s="8">
        <v>3.4097189603399638E-4</v>
      </c>
      <c r="Y89" s="8">
        <v>3.4276684376524923E-4</v>
      </c>
      <c r="Z89" s="8">
        <v>3.2034284455119497E-4</v>
      </c>
      <c r="AA89" s="8">
        <v>2.9938583594576763E-4</v>
      </c>
    </row>
    <row r="90" spans="1:27">
      <c r="A90" s="16" t="s">
        <v>26</v>
      </c>
      <c r="B90" s="16" t="s">
        <v>83</v>
      </c>
      <c r="C90" s="8">
        <v>4.8069917412299918E-4</v>
      </c>
      <c r="D90" s="8">
        <v>9.0183279292832498E-4</v>
      </c>
      <c r="E90" s="8">
        <v>8.4045366004504793E-4</v>
      </c>
      <c r="F90" s="8">
        <v>7.8547071010370091E-4</v>
      </c>
      <c r="G90" s="8">
        <v>7.949112326857469E-4</v>
      </c>
      <c r="H90" s="8">
        <v>7.4487401701895902E-4</v>
      </c>
      <c r="I90" s="8">
        <v>1.0867212016779143E-3</v>
      </c>
      <c r="J90" s="8">
        <v>1.0360026478945311E-3</v>
      </c>
      <c r="K90" s="8">
        <v>9.6983181864958897E-4</v>
      </c>
      <c r="L90" s="8">
        <v>9.3741629487465003E-4</v>
      </c>
      <c r="M90" s="8">
        <v>9.0163513187528394E-4</v>
      </c>
      <c r="N90" s="8">
        <v>1.0407611383679079E-3</v>
      </c>
      <c r="O90" s="8">
        <v>9.7267396082058701E-4</v>
      </c>
      <c r="P90" s="8">
        <v>1.001664736218964E-3</v>
      </c>
      <c r="Q90" s="8">
        <v>1.037256287885343E-3</v>
      </c>
      <c r="R90" s="8">
        <v>1.3782824866974449E-3</v>
      </c>
      <c r="S90" s="8">
        <v>1.2881144731902402E-3</v>
      </c>
      <c r="T90" s="8">
        <v>1.221401517635569E-3</v>
      </c>
      <c r="U90" s="8">
        <v>1.272210139089754E-3</v>
      </c>
      <c r="V90" s="8">
        <v>1.1889814380704759E-3</v>
      </c>
      <c r="W90" s="8">
        <v>1.3118093862698611E-3</v>
      </c>
      <c r="X90" s="8">
        <v>1.252832845831906E-3</v>
      </c>
      <c r="Y90" s="8">
        <v>1.2694416483279381E-3</v>
      </c>
      <c r="Z90" s="8">
        <v>1.232411868635577E-3</v>
      </c>
      <c r="AA90" s="8">
        <v>1.3364315149944541E-3</v>
      </c>
    </row>
    <row r="91" spans="1:27">
      <c r="A91" s="16" t="s">
        <v>26</v>
      </c>
      <c r="B91" s="16" t="s">
        <v>191</v>
      </c>
      <c r="C91" s="8">
        <v>0</v>
      </c>
      <c r="D91" s="8">
        <v>0</v>
      </c>
      <c r="E91" s="8">
        <v>1.270601160576864E-3</v>
      </c>
      <c r="F91" s="8">
        <v>1.484750238181968E-3</v>
      </c>
      <c r="G91" s="8">
        <v>1.9747521118156359E-3</v>
      </c>
      <c r="H91" s="8">
        <v>1.8504475439036806E-3</v>
      </c>
      <c r="I91" s="8">
        <v>3.6606675309165883E-3</v>
      </c>
      <c r="J91" s="8">
        <v>3.4272756692616921E-3</v>
      </c>
      <c r="K91" s="8">
        <v>3.2030613722496266E-3</v>
      </c>
      <c r="L91" s="8">
        <v>3.0114752523705242E-3</v>
      </c>
      <c r="M91" s="8">
        <v>2.82593049456483E-3</v>
      </c>
      <c r="N91" s="8">
        <v>2.6600733717924339E-3</v>
      </c>
      <c r="O91" s="8">
        <v>2.4860498794874149E-3</v>
      </c>
      <c r="P91" s="8">
        <v>2.3432108467474309E-3</v>
      </c>
      <c r="Q91" s="8">
        <v>2.230904332561053E-3</v>
      </c>
      <c r="R91" s="8">
        <v>2.6701221261442891E-3</v>
      </c>
      <c r="S91" s="8">
        <v>2.4954412386921378E-3</v>
      </c>
      <c r="T91" s="8">
        <v>2.5571438925371952E-3</v>
      </c>
      <c r="U91" s="8">
        <v>2.5694779801230319E-3</v>
      </c>
      <c r="V91" s="8">
        <v>2.4013812891657675E-3</v>
      </c>
      <c r="W91" s="8">
        <v>2.2721371332499437E-3</v>
      </c>
      <c r="X91" s="8">
        <v>2.1291130934753193E-3</v>
      </c>
      <c r="Y91" s="8">
        <v>2.0295332076128905E-3</v>
      </c>
      <c r="Z91" s="8">
        <v>1.920691260791959E-3</v>
      </c>
      <c r="AA91" s="8">
        <v>2.2106859646026187E-3</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7902.7917362923818</v>
      </c>
      <c r="D93" s="68">
        <v>14810.670249090123</v>
      </c>
      <c r="E93" s="68">
        <v>20703.976474802555</v>
      </c>
      <c r="F93" s="68">
        <v>26095.937623114147</v>
      </c>
      <c r="G93" s="68">
        <v>26934.386502707825</v>
      </c>
      <c r="H93" s="68">
        <v>27761.15059127257</v>
      </c>
      <c r="I93" s="68">
        <v>28416.029724988133</v>
      </c>
      <c r="J93" s="68">
        <v>28934.899061693606</v>
      </c>
      <c r="K93" s="68">
        <v>29198.287026312966</v>
      </c>
      <c r="L93" s="68">
        <v>29362.050570490261</v>
      </c>
      <c r="M93" s="68">
        <v>29089.540699252946</v>
      </c>
      <c r="N93" s="68">
        <v>28771.207842268308</v>
      </c>
      <c r="O93" s="68">
        <v>28370.026923337566</v>
      </c>
      <c r="P93" s="68">
        <v>28071.971558576748</v>
      </c>
      <c r="Q93" s="68">
        <v>26161.381099485829</v>
      </c>
      <c r="R93" s="68">
        <v>24449.88989926214</v>
      </c>
      <c r="S93" s="68">
        <v>22850.364388060752</v>
      </c>
      <c r="T93" s="68">
        <v>21412.004536251719</v>
      </c>
      <c r="U93" s="68">
        <v>19954.694523676131</v>
      </c>
      <c r="V93" s="68">
        <v>18649.24721319462</v>
      </c>
      <c r="W93" s="68">
        <v>17429.203233932538</v>
      </c>
      <c r="X93" s="68">
        <v>16332.088554751352</v>
      </c>
      <c r="Y93" s="68">
        <v>15220.519687889562</v>
      </c>
      <c r="Z93" s="68">
        <v>14224.78484152789</v>
      </c>
      <c r="AA93" s="68">
        <v>13294.192079114871</v>
      </c>
    </row>
    <row r="97" customFormat="1"/>
    <row r="98" customFormat="1"/>
  </sheetData>
  <sheetProtection algorithmName="SHA-512" hashValue="0FXZHQb9tb7ewjzZyGvPr48rpOvWtO8/6H8fgB33U41cbHfuso0COy4Br/DK4eNS7jvMwKAdK/OXkr31Dv+ySg==" saltValue="YAZYsrkzRMbE5Lqb1FofiQ=="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169D8-C081-456D-B5DE-B3D8BFAC2C60}">
  <sheetPr codeName="Sheet35">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73" t="s">
        <v>221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2836697.9959999998</v>
      </c>
      <c r="D6" s="8">
        <v>2343773.9050000003</v>
      </c>
      <c r="E6" s="8">
        <v>2086715.8976602671</v>
      </c>
      <c r="F6" s="8">
        <v>552498.21811711846</v>
      </c>
      <c r="G6" s="8">
        <v>585170.63642649248</v>
      </c>
      <c r="H6" s="8">
        <v>499373.55111255054</v>
      </c>
      <c r="I6" s="8">
        <v>486973.69279894</v>
      </c>
      <c r="J6" s="8">
        <v>376889.65919372067</v>
      </c>
      <c r="K6" s="8">
        <v>289129.93139863538</v>
      </c>
      <c r="L6" s="8">
        <v>230437.45766248976</v>
      </c>
      <c r="M6" s="8">
        <v>190285.46302223866</v>
      </c>
      <c r="N6" s="8">
        <v>186420.21592052159</v>
      </c>
      <c r="O6" s="8">
        <v>116679.2376206867</v>
      </c>
      <c r="P6" s="8">
        <v>110059.4711383642</v>
      </c>
      <c r="Q6" s="8">
        <v>28102.799788531858</v>
      </c>
      <c r="R6" s="8">
        <v>23599.258441398571</v>
      </c>
      <c r="S6" s="8">
        <v>3.87672525E-3</v>
      </c>
      <c r="T6" s="8">
        <v>3.2004483300000003E-3</v>
      </c>
      <c r="U6" s="8">
        <v>2.5053265599999999E-3</v>
      </c>
      <c r="V6" s="8">
        <v>1.7950720300000001E-3</v>
      </c>
      <c r="W6" s="8">
        <v>1.5963088599999999E-3</v>
      </c>
      <c r="X6" s="8">
        <v>1.1901769100000001E-3</v>
      </c>
      <c r="Y6" s="8">
        <v>1.10541517E-3</v>
      </c>
      <c r="Z6" s="8">
        <v>1.13634265E-3</v>
      </c>
      <c r="AA6" s="8">
        <v>1.4030792899999999E-3</v>
      </c>
    </row>
    <row r="7" spans="1:27">
      <c r="A7" s="16" t="s">
        <v>16</v>
      </c>
      <c r="B7" s="16" t="s">
        <v>11</v>
      </c>
      <c r="C7" s="8">
        <v>289140.076</v>
      </c>
      <c r="D7" s="8">
        <v>259552.81200000001</v>
      </c>
      <c r="E7" s="8">
        <v>155705.546</v>
      </c>
      <c r="F7" s="8">
        <v>28173.829278807421</v>
      </c>
      <c r="G7" s="8">
        <v>4.9916581489999994E-2</v>
      </c>
      <c r="H7" s="8">
        <v>2.0528287000000003E-3</v>
      </c>
      <c r="I7" s="8">
        <v>1.75615172E-3</v>
      </c>
      <c r="J7" s="8">
        <v>1.9178324500000001E-3</v>
      </c>
      <c r="K7" s="8">
        <v>1.0354968600000001E-3</v>
      </c>
      <c r="L7" s="8">
        <v>3.1787769E-4</v>
      </c>
      <c r="M7" s="8">
        <v>2.8545041000000007E-4</v>
      </c>
      <c r="N7" s="8">
        <v>2.7222883E-4</v>
      </c>
      <c r="O7" s="8">
        <v>1.5950471500000003E-4</v>
      </c>
      <c r="P7" s="8">
        <v>1.1228728400000001E-4</v>
      </c>
      <c r="Q7" s="8">
        <v>1.5724123E-4</v>
      </c>
      <c r="R7" s="8">
        <v>1.4877891600000002E-4</v>
      </c>
      <c r="S7" s="8">
        <v>1.3387496500000002E-4</v>
      </c>
      <c r="T7" s="8">
        <v>1.3009317999999997E-4</v>
      </c>
      <c r="U7" s="8">
        <v>1.15337046E-4</v>
      </c>
      <c r="V7" s="8">
        <v>8.3573725999999993E-5</v>
      </c>
      <c r="W7" s="8">
        <v>8.4451891999999995E-5</v>
      </c>
      <c r="X7" s="8">
        <v>0</v>
      </c>
      <c r="Y7" s="8">
        <v>0</v>
      </c>
      <c r="Z7" s="8">
        <v>0</v>
      </c>
      <c r="AA7" s="8">
        <v>0</v>
      </c>
    </row>
    <row r="8" spans="1:27">
      <c r="A8" s="16" t="s">
        <v>16</v>
      </c>
      <c r="B8" s="16" t="s">
        <v>7</v>
      </c>
      <c r="C8" s="8">
        <v>383537.32617990294</v>
      </c>
      <c r="D8" s="8">
        <v>408381.43062671495</v>
      </c>
      <c r="E8" s="8">
        <v>601928.31786735239</v>
      </c>
      <c r="F8" s="8">
        <v>631449.56037336716</v>
      </c>
      <c r="G8" s="8">
        <v>543407.33848696074</v>
      </c>
      <c r="H8" s="8">
        <v>453374.45820228447</v>
      </c>
      <c r="I8" s="8">
        <v>517193.65678100119</v>
      </c>
      <c r="J8" s="8">
        <v>582651.667967004</v>
      </c>
      <c r="K8" s="8">
        <v>413366.59912662319</v>
      </c>
      <c r="L8" s="8">
        <v>342414.458783779</v>
      </c>
      <c r="M8" s="8">
        <v>291264.13744450681</v>
      </c>
      <c r="N8" s="8">
        <v>222098.27053591047</v>
      </c>
      <c r="O8" s="8">
        <v>215994.61522763109</v>
      </c>
      <c r="P8" s="8">
        <v>190824.17491061482</v>
      </c>
      <c r="Q8" s="8">
        <v>177026.0683861032</v>
      </c>
      <c r="R8" s="8">
        <v>147632.21889809007</v>
      </c>
      <c r="S8" s="8">
        <v>156564.87574838102</v>
      </c>
      <c r="T8" s="8">
        <v>100941.14714318181</v>
      </c>
      <c r="U8" s="8">
        <v>77645.684816845998</v>
      </c>
      <c r="V8" s="8">
        <v>55605.413849271419</v>
      </c>
      <c r="W8" s="8">
        <v>35701.909452532047</v>
      </c>
      <c r="X8" s="8">
        <v>29778.911051018098</v>
      </c>
      <c r="Y8" s="8">
        <v>29981.7492121658</v>
      </c>
      <c r="Z8" s="8">
        <v>27762.574943882122</v>
      </c>
      <c r="AA8" s="8">
        <v>8.34403056E-3</v>
      </c>
    </row>
    <row r="9" spans="1:27">
      <c r="A9" s="16" t="s">
        <v>16</v>
      </c>
      <c r="B9" s="16" t="s">
        <v>12</v>
      </c>
      <c r="C9" s="8">
        <v>6673.2719999999999</v>
      </c>
      <c r="D9" s="8">
        <v>5403.2645000000002</v>
      </c>
      <c r="E9" s="8">
        <v>61182.084000000003</v>
      </c>
      <c r="F9" s="8">
        <v>29760.806</v>
      </c>
      <c r="G9" s="8">
        <v>72912.216</v>
      </c>
      <c r="H9" s="8">
        <v>49188.296000000002</v>
      </c>
      <c r="I9" s="8">
        <v>86127.631999999998</v>
      </c>
      <c r="J9" s="8">
        <v>93021.936000000002</v>
      </c>
      <c r="K9" s="8">
        <v>38279.868000000002</v>
      </c>
      <c r="L9" s="8">
        <v>25464.486000000001</v>
      </c>
      <c r="M9" s="8">
        <v>23288.905999999999</v>
      </c>
      <c r="N9" s="8">
        <v>21668.925999999999</v>
      </c>
      <c r="O9" s="8">
        <v>28440.128000000001</v>
      </c>
      <c r="P9" s="8">
        <v>0</v>
      </c>
      <c r="Q9" s="8">
        <v>0</v>
      </c>
      <c r="R9" s="8">
        <v>0</v>
      </c>
      <c r="S9" s="8">
        <v>0</v>
      </c>
      <c r="T9" s="8">
        <v>0</v>
      </c>
      <c r="U9" s="8">
        <v>0</v>
      </c>
      <c r="V9" s="8">
        <v>0</v>
      </c>
      <c r="W9" s="8">
        <v>0</v>
      </c>
      <c r="X9" s="8">
        <v>0</v>
      </c>
      <c r="Y9" s="8">
        <v>0</v>
      </c>
      <c r="Z9" s="8">
        <v>0</v>
      </c>
      <c r="AA9" s="8">
        <v>0</v>
      </c>
    </row>
    <row r="10" spans="1:27">
      <c r="A10" s="16" t="s">
        <v>16</v>
      </c>
      <c r="B10" s="16" t="s">
        <v>4</v>
      </c>
      <c r="C10" s="8">
        <v>43058.211441680767</v>
      </c>
      <c r="D10" s="8">
        <v>34620.974507018982</v>
      </c>
      <c r="E10" s="8">
        <v>265499.4526001655</v>
      </c>
      <c r="F10" s="8">
        <v>801603.42721033725</v>
      </c>
      <c r="G10" s="8">
        <v>354495.40462950466</v>
      </c>
      <c r="H10" s="8">
        <v>295211.86835312855</v>
      </c>
      <c r="I10" s="8">
        <v>401203.97696362389</v>
      </c>
      <c r="J10" s="8">
        <v>482469.28500141541</v>
      </c>
      <c r="K10" s="8">
        <v>381524.53687059646</v>
      </c>
      <c r="L10" s="8">
        <v>295964.44901600247</v>
      </c>
      <c r="M10" s="8">
        <v>258326.5406449548</v>
      </c>
      <c r="N10" s="8">
        <v>341006.56529235863</v>
      </c>
      <c r="O10" s="8">
        <v>473697.09791959345</v>
      </c>
      <c r="P10" s="8">
        <v>502715.21976490942</v>
      </c>
      <c r="Q10" s="8">
        <v>594667.88408504613</v>
      </c>
      <c r="R10" s="8">
        <v>473667.69462341972</v>
      </c>
      <c r="S10" s="8">
        <v>380925.0679959089</v>
      </c>
      <c r="T10" s="8">
        <v>557653.14591405261</v>
      </c>
      <c r="U10" s="8">
        <v>387154.79820486251</v>
      </c>
      <c r="V10" s="8">
        <v>450381.68256102892</v>
      </c>
      <c r="W10" s="8">
        <v>503009.6715666774</v>
      </c>
      <c r="X10" s="8">
        <v>452471.98420344188</v>
      </c>
      <c r="Y10" s="8">
        <v>504070.85472153994</v>
      </c>
      <c r="Z10" s="8">
        <v>486010.66222045757</v>
      </c>
      <c r="AA10" s="8">
        <v>553685.01602608431</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3559106.8816215834</v>
      </c>
      <c r="D18" s="68">
        <v>3051732.3866337342</v>
      </c>
      <c r="E18" s="68">
        <v>3171031.2981277844</v>
      </c>
      <c r="F18" s="68">
        <v>2043485.8409796304</v>
      </c>
      <c r="G18" s="68">
        <v>1555985.6454595393</v>
      </c>
      <c r="H18" s="68">
        <v>1297148.1757207923</v>
      </c>
      <c r="I18" s="68">
        <v>1491498.9602997168</v>
      </c>
      <c r="J18" s="68">
        <v>1535032.5500799725</v>
      </c>
      <c r="K18" s="68">
        <v>1122300.936431352</v>
      </c>
      <c r="L18" s="68">
        <v>894280.85178014892</v>
      </c>
      <c r="M18" s="68">
        <v>763165.04739715066</v>
      </c>
      <c r="N18" s="68">
        <v>771193.97802101949</v>
      </c>
      <c r="O18" s="68">
        <v>834811.07892741601</v>
      </c>
      <c r="P18" s="68">
        <v>803598.86592617573</v>
      </c>
      <c r="Q18" s="68">
        <v>799796.75241692248</v>
      </c>
      <c r="R18" s="68">
        <v>644899.17211168725</v>
      </c>
      <c r="S18" s="68">
        <v>537489.94775489019</v>
      </c>
      <c r="T18" s="68">
        <v>658594.29638777592</v>
      </c>
      <c r="U18" s="68">
        <v>464800.48564237211</v>
      </c>
      <c r="V18" s="68">
        <v>505987.09828894609</v>
      </c>
      <c r="W18" s="68">
        <v>538711.58269997023</v>
      </c>
      <c r="X18" s="68">
        <v>482250.89644463686</v>
      </c>
      <c r="Y18" s="68">
        <v>534052.60503912088</v>
      </c>
      <c r="Z18" s="68">
        <v>513773.23830068234</v>
      </c>
      <c r="AA18" s="68">
        <v>553685.02577319415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1507289.7279999999</v>
      </c>
      <c r="D21" s="8">
        <v>1099770.9890000001</v>
      </c>
      <c r="E21" s="8">
        <v>959816.64</v>
      </c>
      <c r="F21" s="8">
        <v>299199.60071482946</v>
      </c>
      <c r="G21" s="8">
        <v>327164.31747196341</v>
      </c>
      <c r="H21" s="8">
        <v>271698.79339794046</v>
      </c>
      <c r="I21" s="8">
        <v>268110.08047299139</v>
      </c>
      <c r="J21" s="8">
        <v>182147.32800000001</v>
      </c>
      <c r="K21" s="8">
        <v>144756.18400000001</v>
      </c>
      <c r="L21" s="8">
        <v>94102.986000000004</v>
      </c>
      <c r="M21" s="8">
        <v>70744.293999999994</v>
      </c>
      <c r="N21" s="8">
        <v>70240.649999999994</v>
      </c>
      <c r="O21" s="8">
        <v>19894.760174120001</v>
      </c>
      <c r="P21" s="8">
        <v>18230.152102751999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86954.376679458393</v>
      </c>
      <c r="D23" s="8">
        <v>82523.91273462621</v>
      </c>
      <c r="E23" s="8">
        <v>112423.672849012</v>
      </c>
      <c r="F23" s="8">
        <v>110008.39272914969</v>
      </c>
      <c r="G23" s="8">
        <v>99487.8413417048</v>
      </c>
      <c r="H23" s="8">
        <v>80373.905265994501</v>
      </c>
      <c r="I23" s="8">
        <v>106505.2578901184</v>
      </c>
      <c r="J23" s="8">
        <v>107131.8499396166</v>
      </c>
      <c r="K23" s="8">
        <v>83127.801650551395</v>
      </c>
      <c r="L23" s="8">
        <v>69692.537563846505</v>
      </c>
      <c r="M23" s="8">
        <v>57450.117448116398</v>
      </c>
      <c r="N23" s="8">
        <v>55283.229774431806</v>
      </c>
      <c r="O23" s="8">
        <v>46926.049681641598</v>
      </c>
      <c r="P23" s="8">
        <v>53824.025604711402</v>
      </c>
      <c r="Q23" s="8">
        <v>48056.993468485103</v>
      </c>
      <c r="R23" s="8">
        <v>42519.049364592</v>
      </c>
      <c r="S23" s="8">
        <v>46231.785299697804</v>
      </c>
      <c r="T23" s="8">
        <v>1.2717614999999999E-3</v>
      </c>
      <c r="U23" s="8">
        <v>1.1659278E-3</v>
      </c>
      <c r="V23" s="8">
        <v>1.1557257999999999E-3</v>
      </c>
      <c r="W23" s="8">
        <v>1.2216125999999999E-3</v>
      </c>
      <c r="X23" s="8">
        <v>1.1622219E-3</v>
      </c>
      <c r="Y23" s="8">
        <v>1.0838163000000001E-3</v>
      </c>
      <c r="Z23" s="8">
        <v>1.0281191999999999E-3</v>
      </c>
      <c r="AA23" s="8">
        <v>2.0259922E-3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4300.6463520072593</v>
      </c>
      <c r="D25" s="8">
        <v>11656.625411893479</v>
      </c>
      <c r="E25" s="8">
        <v>75965.336016170142</v>
      </c>
      <c r="F25" s="8">
        <v>399701.50124838261</v>
      </c>
      <c r="G25" s="8">
        <v>188864.17341367409</v>
      </c>
      <c r="H25" s="8">
        <v>171673.09460354855</v>
      </c>
      <c r="I25" s="8">
        <v>177321.33167477191</v>
      </c>
      <c r="J25" s="8">
        <v>297114.38209298177</v>
      </c>
      <c r="K25" s="8">
        <v>196488.01014521875</v>
      </c>
      <c r="L25" s="8">
        <v>151059.3336046043</v>
      </c>
      <c r="M25" s="8">
        <v>116813.17173637837</v>
      </c>
      <c r="N25" s="8">
        <v>142552.75436893012</v>
      </c>
      <c r="O25" s="8">
        <v>272594.27903793141</v>
      </c>
      <c r="P25" s="8">
        <v>233608.18614830921</v>
      </c>
      <c r="Q25" s="8">
        <v>321539.02979446767</v>
      </c>
      <c r="R25" s="8">
        <v>189754.32717750518</v>
      </c>
      <c r="S25" s="8">
        <v>174548.89999521876</v>
      </c>
      <c r="T25" s="8">
        <v>294171.94878376281</v>
      </c>
      <c r="U25" s="8">
        <v>216875.1698756917</v>
      </c>
      <c r="V25" s="8">
        <v>233569.92898763579</v>
      </c>
      <c r="W25" s="8">
        <v>263941.60200112138</v>
      </c>
      <c r="X25" s="8">
        <v>294711.74297106895</v>
      </c>
      <c r="Y25" s="8">
        <v>275334.72701068909</v>
      </c>
      <c r="Z25" s="8">
        <v>308265.29303312494</v>
      </c>
      <c r="AA25" s="8">
        <v>300212.82918589562</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1598544.7510314656</v>
      </c>
      <c r="D33" s="68">
        <v>1193951.5271465199</v>
      </c>
      <c r="E33" s="68">
        <v>1148205.6488651822</v>
      </c>
      <c r="F33" s="68">
        <v>808909.4946923618</v>
      </c>
      <c r="G33" s="68">
        <v>615516.3322273423</v>
      </c>
      <c r="H33" s="68">
        <v>523745.79326748347</v>
      </c>
      <c r="I33" s="68">
        <v>551936.6700378817</v>
      </c>
      <c r="J33" s="68">
        <v>586393.56003259844</v>
      </c>
      <c r="K33" s="68">
        <v>424371.99579577014</v>
      </c>
      <c r="L33" s="68">
        <v>314854.85716845084</v>
      </c>
      <c r="M33" s="68">
        <v>245007.58318449475</v>
      </c>
      <c r="N33" s="68">
        <v>268076.63414336194</v>
      </c>
      <c r="O33" s="68">
        <v>339415.088893693</v>
      </c>
      <c r="P33" s="68">
        <v>305662.36385577259</v>
      </c>
      <c r="Q33" s="68">
        <v>369596.0232629528</v>
      </c>
      <c r="R33" s="68">
        <v>232273.37654209719</v>
      </c>
      <c r="S33" s="68">
        <v>220780.68529491656</v>
      </c>
      <c r="T33" s="68">
        <v>294171.9500555243</v>
      </c>
      <c r="U33" s="68">
        <v>216875.1710416195</v>
      </c>
      <c r="V33" s="68">
        <v>233569.93014336159</v>
      </c>
      <c r="W33" s="68">
        <v>263941.603222734</v>
      </c>
      <c r="X33" s="68">
        <v>294711.74413329083</v>
      </c>
      <c r="Y33" s="68">
        <v>275334.72809450538</v>
      </c>
      <c r="Z33" s="68">
        <v>308265.29406124412</v>
      </c>
      <c r="AA33" s="68">
        <v>300212.83121188782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1329408.2679999999</v>
      </c>
      <c r="D36" s="8">
        <v>1244002.916</v>
      </c>
      <c r="E36" s="8">
        <v>1126899.2576602669</v>
      </c>
      <c r="F36" s="8">
        <v>253298.61740228903</v>
      </c>
      <c r="G36" s="8">
        <v>258006.3189545291</v>
      </c>
      <c r="H36" s="8">
        <v>227674.75771461011</v>
      </c>
      <c r="I36" s="8">
        <v>218863.61232594858</v>
      </c>
      <c r="J36" s="8">
        <v>194742.33119372066</v>
      </c>
      <c r="K36" s="8">
        <v>144373.74739863534</v>
      </c>
      <c r="L36" s="8">
        <v>136334.47166248976</v>
      </c>
      <c r="M36" s="8">
        <v>119541.16902223867</v>
      </c>
      <c r="N36" s="8">
        <v>116179.56592052159</v>
      </c>
      <c r="O36" s="8">
        <v>96784.4774465667</v>
      </c>
      <c r="P36" s="8">
        <v>91829.319035612192</v>
      </c>
      <c r="Q36" s="8">
        <v>28102.799788531858</v>
      </c>
      <c r="R36" s="8">
        <v>23599.258441398571</v>
      </c>
      <c r="S36" s="8">
        <v>3.87672525E-3</v>
      </c>
      <c r="T36" s="8">
        <v>3.2004483300000003E-3</v>
      </c>
      <c r="U36" s="8">
        <v>2.5053265599999999E-3</v>
      </c>
      <c r="V36" s="8">
        <v>1.7950720300000001E-3</v>
      </c>
      <c r="W36" s="8">
        <v>1.5963088599999999E-3</v>
      </c>
      <c r="X36" s="8">
        <v>1.1901769100000001E-3</v>
      </c>
      <c r="Y36" s="8">
        <v>1.10541517E-3</v>
      </c>
      <c r="Z36" s="8">
        <v>1.13634265E-3</v>
      </c>
      <c r="AA36" s="8">
        <v>1.4030792899999999E-3</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203067.6744262818</v>
      </c>
      <c r="D38" s="8">
        <v>208459.16864868635</v>
      </c>
      <c r="E38" s="8">
        <v>330344.24378211016</v>
      </c>
      <c r="F38" s="8">
        <v>409211.99068199564</v>
      </c>
      <c r="G38" s="8">
        <v>323338.199003243</v>
      </c>
      <c r="H38" s="8">
        <v>277116.52695553494</v>
      </c>
      <c r="I38" s="8">
        <v>302527.828330989</v>
      </c>
      <c r="J38" s="8">
        <v>359872.0554326328</v>
      </c>
      <c r="K38" s="8">
        <v>246962.6432312837</v>
      </c>
      <c r="L38" s="8">
        <v>207031.9471220462</v>
      </c>
      <c r="M38" s="8">
        <v>172775.79404532968</v>
      </c>
      <c r="N38" s="8">
        <v>166815.038246635</v>
      </c>
      <c r="O38" s="8">
        <v>169068.56321169229</v>
      </c>
      <c r="P38" s="8">
        <v>137000.14705099232</v>
      </c>
      <c r="Q38" s="8">
        <v>128969.07285192069</v>
      </c>
      <c r="R38" s="8">
        <v>105113.16761428209</v>
      </c>
      <c r="S38" s="8">
        <v>110333.0886041718</v>
      </c>
      <c r="T38" s="8">
        <v>100941.1440179956</v>
      </c>
      <c r="U38" s="8">
        <v>77645.681908286599</v>
      </c>
      <c r="V38" s="8">
        <v>55605.410999060397</v>
      </c>
      <c r="W38" s="8">
        <v>35701.9065929317</v>
      </c>
      <c r="X38" s="8">
        <v>29778.908327226898</v>
      </c>
      <c r="Y38" s="8">
        <v>29981.746595884801</v>
      </c>
      <c r="Z38" s="8">
        <v>27762.57247331</v>
      </c>
      <c r="AA38" s="8">
        <v>3.7090949999999999E-3</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1047.49785276075</v>
      </c>
      <c r="D40" s="8">
        <v>1143.26088391399</v>
      </c>
      <c r="E40" s="8">
        <v>6947.9931976508087</v>
      </c>
      <c r="F40" s="8">
        <v>155733.17531404865</v>
      </c>
      <c r="G40" s="8">
        <v>21365.471053664853</v>
      </c>
      <c r="H40" s="8">
        <v>8380.45456269842</v>
      </c>
      <c r="I40" s="8">
        <v>42198.903854325625</v>
      </c>
      <c r="J40" s="8">
        <v>27385.180653502437</v>
      </c>
      <c r="K40" s="8">
        <v>59211.390989645181</v>
      </c>
      <c r="L40" s="8">
        <v>54400.735434093483</v>
      </c>
      <c r="M40" s="8">
        <v>69464.484834268645</v>
      </c>
      <c r="N40" s="8">
        <v>77218.251343364682</v>
      </c>
      <c r="O40" s="8">
        <v>95748.723225554349</v>
      </c>
      <c r="P40" s="8">
        <v>102246.65664917688</v>
      </c>
      <c r="Q40" s="8">
        <v>125427.56093271326</v>
      </c>
      <c r="R40" s="8">
        <v>84779.123687694489</v>
      </c>
      <c r="S40" s="8">
        <v>94338.486498556784</v>
      </c>
      <c r="T40" s="8">
        <v>91373.296221173092</v>
      </c>
      <c r="U40" s="8">
        <v>71105.727794003789</v>
      </c>
      <c r="V40" s="8">
        <v>97006.748414393151</v>
      </c>
      <c r="W40" s="8">
        <v>91037.659645903303</v>
      </c>
      <c r="X40" s="8">
        <v>56541.739403358493</v>
      </c>
      <c r="Y40" s="8">
        <v>88236.800885994744</v>
      </c>
      <c r="Z40" s="8">
        <v>33853.752194702698</v>
      </c>
      <c r="AA40" s="8">
        <v>30284.3616070969</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1533523.4402790426</v>
      </c>
      <c r="D48" s="68">
        <v>1453605.3455326003</v>
      </c>
      <c r="E48" s="68">
        <v>1464191.4946400279</v>
      </c>
      <c r="F48" s="68">
        <v>818243.78339833335</v>
      </c>
      <c r="G48" s="68">
        <v>602709.98901143693</v>
      </c>
      <c r="H48" s="68">
        <v>513171.73923284345</v>
      </c>
      <c r="I48" s="68">
        <v>563590.34451126319</v>
      </c>
      <c r="J48" s="68">
        <v>581999.56727985595</v>
      </c>
      <c r="K48" s="68">
        <v>450547.78161956416</v>
      </c>
      <c r="L48" s="68">
        <v>397767.15421862947</v>
      </c>
      <c r="M48" s="68">
        <v>361781.447901837</v>
      </c>
      <c r="N48" s="68">
        <v>360212.85551052133</v>
      </c>
      <c r="O48" s="68">
        <v>361601.76388381334</v>
      </c>
      <c r="P48" s="68">
        <v>331076.12273578136</v>
      </c>
      <c r="Q48" s="68">
        <v>282499.43357316579</v>
      </c>
      <c r="R48" s="68">
        <v>213491.54974337516</v>
      </c>
      <c r="S48" s="68">
        <v>204671.57897945383</v>
      </c>
      <c r="T48" s="68">
        <v>192314.44343961703</v>
      </c>
      <c r="U48" s="68">
        <v>148751.41220761696</v>
      </c>
      <c r="V48" s="68">
        <v>152612.16120852559</v>
      </c>
      <c r="W48" s="68">
        <v>126739.56783514385</v>
      </c>
      <c r="X48" s="68">
        <v>86320.648920762294</v>
      </c>
      <c r="Y48" s="68">
        <v>118218.54858729472</v>
      </c>
      <c r="Z48" s="68">
        <v>61616.325804355351</v>
      </c>
      <c r="AA48" s="68">
        <v>30284.366719271191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289140.076</v>
      </c>
      <c r="D52" s="8">
        <v>259552.81200000001</v>
      </c>
      <c r="E52" s="8">
        <v>155705.546</v>
      </c>
      <c r="F52" s="8">
        <v>28173.829278807421</v>
      </c>
      <c r="G52" s="8">
        <v>4.9916581489999994E-2</v>
      </c>
      <c r="H52" s="8">
        <v>2.0528287000000003E-3</v>
      </c>
      <c r="I52" s="8">
        <v>1.75615172E-3</v>
      </c>
      <c r="J52" s="8">
        <v>1.9178324500000001E-3</v>
      </c>
      <c r="K52" s="8">
        <v>1.0354968600000001E-3</v>
      </c>
      <c r="L52" s="8">
        <v>3.1787769E-4</v>
      </c>
      <c r="M52" s="8">
        <v>2.8545041000000007E-4</v>
      </c>
      <c r="N52" s="8">
        <v>2.7222883E-4</v>
      </c>
      <c r="O52" s="8">
        <v>1.5950471500000003E-4</v>
      </c>
      <c r="P52" s="8">
        <v>1.1228728400000001E-4</v>
      </c>
      <c r="Q52" s="8">
        <v>1.5724123E-4</v>
      </c>
      <c r="R52" s="8">
        <v>1.4877891600000002E-4</v>
      </c>
      <c r="S52" s="8">
        <v>1.3387496500000002E-4</v>
      </c>
      <c r="T52" s="8">
        <v>1.3009317999999997E-4</v>
      </c>
      <c r="U52" s="8">
        <v>1.15337046E-4</v>
      </c>
      <c r="V52" s="8">
        <v>8.3573725999999993E-5</v>
      </c>
      <c r="W52" s="8">
        <v>8.4451891999999995E-5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6673.2719999999999</v>
      </c>
      <c r="D54" s="8">
        <v>5403.2645000000002</v>
      </c>
      <c r="E54" s="8">
        <v>61182.084000000003</v>
      </c>
      <c r="F54" s="8">
        <v>29760.806</v>
      </c>
      <c r="G54" s="8">
        <v>72912.216</v>
      </c>
      <c r="H54" s="8">
        <v>49188.296000000002</v>
      </c>
      <c r="I54" s="8">
        <v>86127.631999999998</v>
      </c>
      <c r="J54" s="8">
        <v>93021.936000000002</v>
      </c>
      <c r="K54" s="8">
        <v>38279.868000000002</v>
      </c>
      <c r="L54" s="8">
        <v>25464.486000000001</v>
      </c>
      <c r="M54" s="8">
        <v>23288.905999999999</v>
      </c>
      <c r="N54" s="8">
        <v>21668.925999999999</v>
      </c>
      <c r="O54" s="8">
        <v>28440.128000000001</v>
      </c>
      <c r="P54" s="8">
        <v>0</v>
      </c>
      <c r="Q54" s="8">
        <v>0</v>
      </c>
      <c r="R54" s="8">
        <v>0</v>
      </c>
      <c r="S54" s="8">
        <v>0</v>
      </c>
      <c r="T54" s="8">
        <v>0</v>
      </c>
      <c r="U54" s="8">
        <v>0</v>
      </c>
      <c r="V54" s="8">
        <v>0</v>
      </c>
      <c r="W54" s="8">
        <v>0</v>
      </c>
      <c r="X54" s="8">
        <v>0</v>
      </c>
      <c r="Y54" s="8">
        <v>0</v>
      </c>
      <c r="Z54" s="8">
        <v>0</v>
      </c>
      <c r="AA54" s="8">
        <v>0</v>
      </c>
    </row>
    <row r="55" spans="1:27">
      <c r="A55" s="16" t="s">
        <v>24</v>
      </c>
      <c r="B55" s="16" t="s">
        <v>4</v>
      </c>
      <c r="C55" s="8">
        <v>8190.3374039749597</v>
      </c>
      <c r="D55" s="8">
        <v>4325.6754770491807</v>
      </c>
      <c r="E55" s="8">
        <v>54687.968271740232</v>
      </c>
      <c r="F55" s="8">
        <v>121748.07658696953</v>
      </c>
      <c r="G55" s="8">
        <v>65699.998811433878</v>
      </c>
      <c r="H55" s="8">
        <v>47110.311159837911</v>
      </c>
      <c r="I55" s="8">
        <v>101718.93664598709</v>
      </c>
      <c r="J55" s="8">
        <v>64747.619852055454</v>
      </c>
      <c r="K55" s="8">
        <v>57440.240258833772</v>
      </c>
      <c r="L55" s="8">
        <v>43198.817493435905</v>
      </c>
      <c r="M55" s="8">
        <v>34172.005896003786</v>
      </c>
      <c r="N55" s="8">
        <v>72710.083228048825</v>
      </c>
      <c r="O55" s="8">
        <v>53933.280261533284</v>
      </c>
      <c r="P55" s="8">
        <v>112135.57377868974</v>
      </c>
      <c r="Q55" s="8">
        <v>99023.644727828447</v>
      </c>
      <c r="R55" s="8">
        <v>156906.62515354011</v>
      </c>
      <c r="S55" s="8">
        <v>75794.539400908747</v>
      </c>
      <c r="T55" s="8">
        <v>131234.40645365589</v>
      </c>
      <c r="U55" s="8">
        <v>81304.351298482303</v>
      </c>
      <c r="V55" s="8">
        <v>100036.60458066933</v>
      </c>
      <c r="W55" s="8">
        <v>129094.35193926858</v>
      </c>
      <c r="X55" s="8">
        <v>84838.661551359051</v>
      </c>
      <c r="Y55" s="8">
        <v>120956.75082436127</v>
      </c>
      <c r="Z55" s="8">
        <v>124821.42350217653</v>
      </c>
      <c r="AA55" s="8">
        <v>200964.088594253</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304003.68540397496</v>
      </c>
      <c r="D63" s="68">
        <v>269281.75197704922</v>
      </c>
      <c r="E63" s="68">
        <v>271575.59827174025</v>
      </c>
      <c r="F63" s="68">
        <v>179682.71186577695</v>
      </c>
      <c r="G63" s="68">
        <v>138612.26472801535</v>
      </c>
      <c r="H63" s="68">
        <v>96298.609212666604</v>
      </c>
      <c r="I63" s="68">
        <v>187846.57040213881</v>
      </c>
      <c r="J63" s="68">
        <v>157769.55776988791</v>
      </c>
      <c r="K63" s="68">
        <v>95720.109294330643</v>
      </c>
      <c r="L63" s="68">
        <v>68663.303811313599</v>
      </c>
      <c r="M63" s="68">
        <v>57460.912181454194</v>
      </c>
      <c r="N63" s="68">
        <v>94379.009500277651</v>
      </c>
      <c r="O63" s="68">
        <v>82373.408421037995</v>
      </c>
      <c r="P63" s="68">
        <v>112135.57389097702</v>
      </c>
      <c r="Q63" s="68">
        <v>99023.644885069676</v>
      </c>
      <c r="R63" s="68">
        <v>156906.62530231904</v>
      </c>
      <c r="S63" s="68">
        <v>75794.539534783718</v>
      </c>
      <c r="T63" s="68">
        <v>131234.40658374908</v>
      </c>
      <c r="U63" s="68">
        <v>81304.351413819342</v>
      </c>
      <c r="V63" s="68">
        <v>100036.60466424306</v>
      </c>
      <c r="W63" s="68">
        <v>129094.35202372048</v>
      </c>
      <c r="X63" s="68">
        <v>84838.661551359051</v>
      </c>
      <c r="Y63" s="68">
        <v>120956.75082436127</v>
      </c>
      <c r="Z63" s="68">
        <v>124821.42350217653</v>
      </c>
      <c r="AA63" s="68">
        <v>200964.088594253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93515.274594177608</v>
      </c>
      <c r="D68" s="8">
        <v>117398.34877483291</v>
      </c>
      <c r="E68" s="8">
        <v>159160.4008094304</v>
      </c>
      <c r="F68" s="8">
        <v>112229.17665249044</v>
      </c>
      <c r="G68" s="8">
        <v>120581.29727249721</v>
      </c>
      <c r="H68" s="8">
        <v>95884.025162230697</v>
      </c>
      <c r="I68" s="8">
        <v>108160.5697517855</v>
      </c>
      <c r="J68" s="8">
        <v>115647.761794259</v>
      </c>
      <c r="K68" s="8">
        <v>83276.1535455056</v>
      </c>
      <c r="L68" s="8">
        <v>65689.9734466925</v>
      </c>
      <c r="M68" s="8">
        <v>61038.225349927205</v>
      </c>
      <c r="N68" s="8">
        <v>1.9600722999999999E-3</v>
      </c>
      <c r="O68" s="8">
        <v>1.8255295E-3</v>
      </c>
      <c r="P68" s="8">
        <v>1.7516383999999999E-3</v>
      </c>
      <c r="Q68" s="8">
        <v>1.605174E-3</v>
      </c>
      <c r="R68" s="8">
        <v>1.4647985E-3</v>
      </c>
      <c r="S68" s="8">
        <v>1.4226964999999999E-3</v>
      </c>
      <c r="T68" s="8">
        <v>1.3931322999999999E-3</v>
      </c>
      <c r="U68" s="8">
        <v>1.2743823999999998E-3</v>
      </c>
      <c r="V68" s="8">
        <v>1.2474208E-3</v>
      </c>
      <c r="W68" s="8">
        <v>1.2090924000000001E-3</v>
      </c>
      <c r="X68" s="8">
        <v>1.157461E-3</v>
      </c>
      <c r="Y68" s="8">
        <v>1.0767248000000001E-3</v>
      </c>
      <c r="Z68" s="8">
        <v>1.0092798000000001E-3</v>
      </c>
      <c r="AA68" s="8">
        <v>1.9594294000000001E-3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29519.728643664519</v>
      </c>
      <c r="D70" s="8">
        <v>17495.411554028386</v>
      </c>
      <c r="E70" s="8">
        <v>127898.15392260026</v>
      </c>
      <c r="F70" s="8">
        <v>124254.41928467946</v>
      </c>
      <c r="G70" s="8">
        <v>77114.575202777865</v>
      </c>
      <c r="H70" s="8">
        <v>67745.710792146769</v>
      </c>
      <c r="I70" s="8">
        <v>77931.818468747661</v>
      </c>
      <c r="J70" s="8">
        <v>91785.178365027517</v>
      </c>
      <c r="K70" s="8">
        <v>67074.363360943695</v>
      </c>
      <c r="L70" s="8">
        <v>45390.250139418989</v>
      </c>
      <c r="M70" s="8">
        <v>37293.95865037301</v>
      </c>
      <c r="N70" s="8">
        <v>47555.167016566804</v>
      </c>
      <c r="O70" s="8">
        <v>50985.3327527</v>
      </c>
      <c r="P70" s="8">
        <v>53504.688607006457</v>
      </c>
      <c r="Q70" s="8">
        <v>48305.360092356466</v>
      </c>
      <c r="R70" s="8">
        <v>41724.543378330898</v>
      </c>
      <c r="S70" s="8">
        <v>36119.44354790316</v>
      </c>
      <c r="T70" s="8">
        <v>40665.481769211736</v>
      </c>
      <c r="U70" s="8">
        <v>17535.019939130179</v>
      </c>
      <c r="V70" s="8">
        <v>19656.451688425179</v>
      </c>
      <c r="W70" s="8">
        <v>18667.664391396149</v>
      </c>
      <c r="X70" s="8">
        <v>16205.481621463361</v>
      </c>
      <c r="Y70" s="8">
        <v>19086.544112786902</v>
      </c>
      <c r="Z70" s="8">
        <v>18351.450812879695</v>
      </c>
      <c r="AA70" s="8">
        <v>22223.735987931119</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123035.00323784213</v>
      </c>
      <c r="D78" s="68">
        <v>134893.7603288613</v>
      </c>
      <c r="E78" s="68">
        <v>287058.55473203067</v>
      </c>
      <c r="F78" s="68">
        <v>236483.59593716991</v>
      </c>
      <c r="G78" s="68">
        <v>197695.87247527507</v>
      </c>
      <c r="H78" s="68">
        <v>163629.73595437745</v>
      </c>
      <c r="I78" s="68">
        <v>186092.38822053315</v>
      </c>
      <c r="J78" s="68">
        <v>207432.94015928652</v>
      </c>
      <c r="K78" s="68">
        <v>150350.51690644928</v>
      </c>
      <c r="L78" s="68">
        <v>111080.22358611149</v>
      </c>
      <c r="M78" s="68">
        <v>98332.184000300214</v>
      </c>
      <c r="N78" s="68">
        <v>47555.168976639106</v>
      </c>
      <c r="O78" s="68">
        <v>50985.3345782295</v>
      </c>
      <c r="P78" s="68">
        <v>53504.690358644861</v>
      </c>
      <c r="Q78" s="68">
        <v>48305.361697530469</v>
      </c>
      <c r="R78" s="68">
        <v>41724.544843129399</v>
      </c>
      <c r="S78" s="68">
        <v>36119.444970599659</v>
      </c>
      <c r="T78" s="68">
        <v>40665.483162344033</v>
      </c>
      <c r="U78" s="68">
        <v>17535.02121351258</v>
      </c>
      <c r="V78" s="68">
        <v>19656.45293584598</v>
      </c>
      <c r="W78" s="68">
        <v>18667.665600488548</v>
      </c>
      <c r="X78" s="68">
        <v>16205.482778924361</v>
      </c>
      <c r="Y78" s="68">
        <v>19086.5451895117</v>
      </c>
      <c r="Z78" s="68">
        <v>18351.451822159495</v>
      </c>
      <c r="AA78" s="68">
        <v>22223.737947360518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4.7998515000000004E-4</v>
      </c>
      <c r="D83" s="8">
        <v>4.6856946000000001E-4</v>
      </c>
      <c r="E83" s="8">
        <v>4.2679970000000003E-4</v>
      </c>
      <c r="F83" s="8">
        <v>3.0973145000000004E-4</v>
      </c>
      <c r="G83" s="8">
        <v>8.6951569999999998E-4</v>
      </c>
      <c r="H83" s="8">
        <v>8.1852435999999992E-4</v>
      </c>
      <c r="I83" s="8">
        <v>8.0810829999999998E-4</v>
      </c>
      <c r="J83" s="8">
        <v>8.0049560000000001E-4</v>
      </c>
      <c r="K83" s="8">
        <v>6.9928250000000003E-4</v>
      </c>
      <c r="L83" s="8">
        <v>6.5119380000000005E-4</v>
      </c>
      <c r="M83" s="8">
        <v>6.0113349999999996E-4</v>
      </c>
      <c r="N83" s="8">
        <v>5.5477140000000005E-4</v>
      </c>
      <c r="O83" s="8">
        <v>5.0876770000000005E-4</v>
      </c>
      <c r="P83" s="8">
        <v>5.0327270000000005E-4</v>
      </c>
      <c r="Q83" s="8">
        <v>4.6052336999999999E-4</v>
      </c>
      <c r="R83" s="8">
        <v>4.5441749999999999E-4</v>
      </c>
      <c r="S83" s="8">
        <v>4.2181489999999999E-4</v>
      </c>
      <c r="T83" s="8">
        <v>4.6029239999999998E-4</v>
      </c>
      <c r="U83" s="8">
        <v>4.6824919999999997E-4</v>
      </c>
      <c r="V83" s="8">
        <v>4.4706443000000002E-4</v>
      </c>
      <c r="W83" s="8">
        <v>4.2889535E-4</v>
      </c>
      <c r="X83" s="8">
        <v>4.0410829999999997E-4</v>
      </c>
      <c r="Y83" s="8">
        <v>4.5573989999999996E-4</v>
      </c>
      <c r="Z83" s="8">
        <v>4.3317312000000003E-4</v>
      </c>
      <c r="AA83" s="8">
        <v>6.4951395999999996E-4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1.1892732800000002E-3</v>
      </c>
      <c r="D85" s="8">
        <v>1.1801339400000002E-3</v>
      </c>
      <c r="E85" s="8">
        <v>1.1920040800000001E-3</v>
      </c>
      <c r="F85" s="8">
        <v>166.25477625697999</v>
      </c>
      <c r="G85" s="8">
        <v>1451.1861479539798</v>
      </c>
      <c r="H85" s="8">
        <v>302.29723489691003</v>
      </c>
      <c r="I85" s="8">
        <v>2032.9863197916502</v>
      </c>
      <c r="J85" s="8">
        <v>1436.9240378482302</v>
      </c>
      <c r="K85" s="8">
        <v>1310.5321159551002</v>
      </c>
      <c r="L85" s="8">
        <v>1915.3123444498101</v>
      </c>
      <c r="M85" s="8">
        <v>582.91952793096004</v>
      </c>
      <c r="N85" s="8">
        <v>970.30933544816992</v>
      </c>
      <c r="O85" s="8">
        <v>435.48264187441004</v>
      </c>
      <c r="P85" s="8">
        <v>1220.1145817271104</v>
      </c>
      <c r="Q85" s="8">
        <v>372.28853768023998</v>
      </c>
      <c r="R85" s="8">
        <v>503.07522634907997</v>
      </c>
      <c r="S85" s="8">
        <v>123.69855332144999</v>
      </c>
      <c r="T85" s="8">
        <v>208.01268624911</v>
      </c>
      <c r="U85" s="8">
        <v>334.52929755448997</v>
      </c>
      <c r="V85" s="8">
        <v>111.94888990551</v>
      </c>
      <c r="W85" s="8">
        <v>268.39358898796996</v>
      </c>
      <c r="X85" s="8">
        <v>174.35865619201999</v>
      </c>
      <c r="Y85" s="8">
        <v>456.03188770794998</v>
      </c>
      <c r="Z85" s="8">
        <v>718.74267757371001</v>
      </c>
      <c r="AA85" s="8">
        <v>6.5090767000000008E-4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1.6692584300000003E-3</v>
      </c>
      <c r="D93" s="68">
        <v>1.6487034000000002E-3</v>
      </c>
      <c r="E93" s="68">
        <v>1.6188037800000002E-3</v>
      </c>
      <c r="F93" s="68">
        <v>166.25508598842998</v>
      </c>
      <c r="G93" s="68">
        <v>1451.1870174696799</v>
      </c>
      <c r="H93" s="68">
        <v>302.29805342127003</v>
      </c>
      <c r="I93" s="68">
        <v>2032.9871278999501</v>
      </c>
      <c r="J93" s="68">
        <v>1436.9248383438303</v>
      </c>
      <c r="K93" s="68">
        <v>1310.5328152376001</v>
      </c>
      <c r="L93" s="68">
        <v>1915.3129956436101</v>
      </c>
      <c r="M93" s="68">
        <v>582.92012906446007</v>
      </c>
      <c r="N93" s="68">
        <v>970.30989021956987</v>
      </c>
      <c r="O93" s="68">
        <v>435.48315064211005</v>
      </c>
      <c r="P93" s="68">
        <v>1220.1150849998103</v>
      </c>
      <c r="Q93" s="68">
        <v>372.28899820360999</v>
      </c>
      <c r="R93" s="68">
        <v>503.07568076657998</v>
      </c>
      <c r="S93" s="68">
        <v>123.69897513634999</v>
      </c>
      <c r="T93" s="68">
        <v>208.01314654151</v>
      </c>
      <c r="U93" s="68">
        <v>334.52976580369</v>
      </c>
      <c r="V93" s="68">
        <v>111.94933696994001</v>
      </c>
      <c r="W93" s="68">
        <v>268.39401788331998</v>
      </c>
      <c r="X93" s="68">
        <v>174.35906030031998</v>
      </c>
      <c r="Y93" s="68">
        <v>456.03234344785</v>
      </c>
      <c r="Z93" s="68">
        <v>718.74311074682998</v>
      </c>
      <c r="AA93" s="68">
        <v>1.30042163E-3</v>
      </c>
    </row>
  </sheetData>
  <sheetProtection algorithmName="SHA-512" hashValue="Us+vzo2knDLc/9ddS6qkX5WoyyoUIYoscyInyfn3K8w39dgwebxYXjamyJ6Xd7evHwuf0vL3nqfDnH/mSwq10w==" saltValue="VNw+dRdIeoQ4IVb0YkjUQ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3132-D88A-4C14-9083-63625AAB7D76}">
  <sheetPr codeName="Sheet3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73" t="s">
        <v>222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1.3288543468928549E-3</v>
      </c>
      <c r="D8" s="8">
        <v>1.4192659565174918E-3</v>
      </c>
      <c r="E8" s="8">
        <v>1.513948920852725E-3</v>
      </c>
      <c r="F8" s="8">
        <v>1.41490553311313E-3</v>
      </c>
      <c r="G8" s="8">
        <v>2.4153228433744099E-3</v>
      </c>
      <c r="H8" s="8">
        <v>2.2632857038179469E-3</v>
      </c>
      <c r="I8" s="8">
        <v>2.9864282476887299E-3</v>
      </c>
      <c r="J8" s="8">
        <v>2.868504173902043E-3</v>
      </c>
      <c r="K8" s="8">
        <v>2.6808450215916719E-3</v>
      </c>
      <c r="L8" s="8">
        <v>2.5120940780914858E-3</v>
      </c>
      <c r="M8" s="8">
        <v>2.3411198604277E-3</v>
      </c>
      <c r="N8" s="8">
        <v>3.538181371714284E-3</v>
      </c>
      <c r="O8" s="8">
        <v>3.3067115614288031E-3</v>
      </c>
      <c r="P8" s="8">
        <v>3.0985642454221538E-3</v>
      </c>
      <c r="Q8" s="8">
        <v>2.887674612600553E-3</v>
      </c>
      <c r="R8" s="8">
        <v>2.7090976289487422E-3</v>
      </c>
      <c r="S8" s="8">
        <v>2.5318669422375621E-3</v>
      </c>
      <c r="T8" s="8">
        <v>2.3899726307339323E-3</v>
      </c>
      <c r="U8" s="8">
        <v>2.244832710873577E-3</v>
      </c>
      <c r="V8" s="8">
        <v>2.0979744955591868E-3</v>
      </c>
      <c r="W8" s="8">
        <v>2.5438374281166382E-3</v>
      </c>
      <c r="X8" s="8">
        <v>2.3837106909690769E-3</v>
      </c>
      <c r="Y8" s="8">
        <v>2.4502458651364991E-3</v>
      </c>
      <c r="Z8" s="8">
        <v>2.28994940603182E-3</v>
      </c>
      <c r="AA8" s="8">
        <v>3.7415489651342121E-3</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2.8569578442664357E-3</v>
      </c>
      <c r="D10" s="8">
        <v>2.8072730938491948E-3</v>
      </c>
      <c r="E10" s="8">
        <v>3.1288745175264139E-3</v>
      </c>
      <c r="F10" s="8">
        <v>3.1503854535131033E-3</v>
      </c>
      <c r="G10" s="8">
        <v>3.1079920470708493E-3</v>
      </c>
      <c r="H10" s="8">
        <v>2.9268227628190019E-3</v>
      </c>
      <c r="I10" s="8">
        <v>3.5369599886985043E-3</v>
      </c>
      <c r="J10" s="8">
        <v>3.3711305538689645E-3</v>
      </c>
      <c r="K10" s="8">
        <v>3.1505893018037539E-3</v>
      </c>
      <c r="L10" s="8">
        <v>3.0108678116768464E-3</v>
      </c>
      <c r="M10" s="8">
        <v>2.8639292615579878E-3</v>
      </c>
      <c r="N10" s="8">
        <v>106438.92562584773</v>
      </c>
      <c r="O10" s="8">
        <v>99475.631398319252</v>
      </c>
      <c r="P10" s="8">
        <v>102698.55863558692</v>
      </c>
      <c r="Q10" s="8">
        <v>95708.849993498792</v>
      </c>
      <c r="R10" s="8">
        <v>144076.90123394367</v>
      </c>
      <c r="S10" s="8">
        <v>134651.30952692934</v>
      </c>
      <c r="T10" s="8">
        <v>212131.8085346967</v>
      </c>
      <c r="U10" s="8">
        <v>219089.75180565016</v>
      </c>
      <c r="V10" s="8">
        <v>204756.77733142738</v>
      </c>
      <c r="W10" s="8">
        <v>229463.90451579361</v>
      </c>
      <c r="X10" s="8">
        <v>215019.85792809213</v>
      </c>
      <c r="Y10" s="8">
        <v>235317.30990580167</v>
      </c>
      <c r="Z10" s="8">
        <v>219922.71947687873</v>
      </c>
      <c r="AA10" s="8">
        <v>254770.68517509321</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200306.92872502352</v>
      </c>
      <c r="D13" s="8">
        <v>515120.67901833879</v>
      </c>
      <c r="E13" s="8">
        <v>1166218.8128368575</v>
      </c>
      <c r="F13" s="8">
        <v>3989448.9540623343</v>
      </c>
      <c r="G13" s="8">
        <v>3752426.9228834519</v>
      </c>
      <c r="H13" s="8">
        <v>3538756.8402283117</v>
      </c>
      <c r="I13" s="8">
        <v>3490544.9549996727</v>
      </c>
      <c r="J13" s="8">
        <v>3440298.547493116</v>
      </c>
      <c r="K13" s="8">
        <v>3743859.7900689547</v>
      </c>
      <c r="L13" s="8">
        <v>3627748.2827312462</v>
      </c>
      <c r="M13" s="8">
        <v>3897660.1866827081</v>
      </c>
      <c r="N13" s="8">
        <v>4184369.9919012981</v>
      </c>
      <c r="O13" s="8">
        <v>4112839.010752996</v>
      </c>
      <c r="P13" s="8">
        <v>4036765.2699351157</v>
      </c>
      <c r="Q13" s="8">
        <v>3768181.8560638889</v>
      </c>
      <c r="R13" s="8">
        <v>3521694.4247785429</v>
      </c>
      <c r="S13" s="8">
        <v>3378418.1810321212</v>
      </c>
      <c r="T13" s="8">
        <v>3186144.4671094855</v>
      </c>
      <c r="U13" s="8">
        <v>3014878.7127013565</v>
      </c>
      <c r="V13" s="8">
        <v>2833209.2862369851</v>
      </c>
      <c r="W13" s="8">
        <v>2771192.3954185317</v>
      </c>
      <c r="X13" s="8">
        <v>2629235.6237637708</v>
      </c>
      <c r="Y13" s="8">
        <v>2450288.7017498259</v>
      </c>
      <c r="Z13" s="8">
        <v>2289989.4404866276</v>
      </c>
      <c r="AA13" s="8">
        <v>2140177.0465876693</v>
      </c>
    </row>
    <row r="14" spans="1:27">
      <c r="A14" s="16" t="s">
        <v>16</v>
      </c>
      <c r="B14" s="16" t="s">
        <v>8</v>
      </c>
      <c r="C14" s="8">
        <v>223106.12500451173</v>
      </c>
      <c r="D14" s="8">
        <v>283840.28265117609</v>
      </c>
      <c r="E14" s="8">
        <v>264521.99181232275</v>
      </c>
      <c r="F14" s="8">
        <v>965665.28723168653</v>
      </c>
      <c r="G14" s="8">
        <v>902490.92240711092</v>
      </c>
      <c r="H14" s="8">
        <v>845681.89644813084</v>
      </c>
      <c r="I14" s="8">
        <v>788124.42287415243</v>
      </c>
      <c r="J14" s="8">
        <v>761427.60488851229</v>
      </c>
      <c r="K14" s="8">
        <v>873838.34760982939</v>
      </c>
      <c r="L14" s="8">
        <v>818832.91296584962</v>
      </c>
      <c r="M14" s="8">
        <v>763102.78828344995</v>
      </c>
      <c r="N14" s="8">
        <v>767884.34274559526</v>
      </c>
      <c r="O14" s="8">
        <v>717648.91827658587</v>
      </c>
      <c r="P14" s="8">
        <v>672475.13128874986</v>
      </c>
      <c r="Q14" s="8">
        <v>768413.33299735747</v>
      </c>
      <c r="R14" s="8">
        <v>834079.89494941104</v>
      </c>
      <c r="S14" s="8">
        <v>922814.04479730735</v>
      </c>
      <c r="T14" s="8">
        <v>1084456.5194984993</v>
      </c>
      <c r="U14" s="8">
        <v>1028899.5076972034</v>
      </c>
      <c r="V14" s="8">
        <v>972094.16738191259</v>
      </c>
      <c r="W14" s="8">
        <v>1076305.6910320623</v>
      </c>
      <c r="X14" s="8">
        <v>1018859.6615053586</v>
      </c>
      <c r="Y14" s="8">
        <v>972560.28766279563</v>
      </c>
      <c r="Z14" s="8">
        <v>909698.38635361462</v>
      </c>
      <c r="AA14" s="8">
        <v>850185.40757031855</v>
      </c>
    </row>
    <row r="15" spans="1:27">
      <c r="A15" s="16" t="s">
        <v>16</v>
      </c>
      <c r="B15" s="16" t="s">
        <v>83</v>
      </c>
      <c r="C15" s="8">
        <v>107841.76824361425</v>
      </c>
      <c r="D15" s="8">
        <v>197807.76685823264</v>
      </c>
      <c r="E15" s="8">
        <v>313051.07034542051</v>
      </c>
      <c r="F15" s="8">
        <v>1087656.655532334</v>
      </c>
      <c r="G15" s="8">
        <v>1016501.5473521472</v>
      </c>
      <c r="H15" s="8">
        <v>952515.9033467999</v>
      </c>
      <c r="I15" s="8">
        <v>887687.25853029743</v>
      </c>
      <c r="J15" s="8">
        <v>829614.26025080448</v>
      </c>
      <c r="K15" s="8">
        <v>966927.65381280985</v>
      </c>
      <c r="L15" s="8">
        <v>906062.53419630008</v>
      </c>
      <c r="M15" s="8">
        <v>844395.52373270667</v>
      </c>
      <c r="N15" s="8">
        <v>854862.0667620044</v>
      </c>
      <c r="O15" s="8">
        <v>798936.51077836601</v>
      </c>
      <c r="P15" s="8">
        <v>813378.35856282932</v>
      </c>
      <c r="Q15" s="8">
        <v>758019.47362975276</v>
      </c>
      <c r="R15" s="8">
        <v>973187.36590305611</v>
      </c>
      <c r="S15" s="8">
        <v>909520.90248407074</v>
      </c>
      <c r="T15" s="8">
        <v>871797.97224949498</v>
      </c>
      <c r="U15" s="8">
        <v>833842.2765827449</v>
      </c>
      <c r="V15" s="8">
        <v>783319.28219754412</v>
      </c>
      <c r="W15" s="8">
        <v>761968.12842512224</v>
      </c>
      <c r="X15" s="8">
        <v>689024.59632630507</v>
      </c>
      <c r="Y15" s="8">
        <v>675536.70098703436</v>
      </c>
      <c r="Z15" s="8">
        <v>426067.84512425546</v>
      </c>
      <c r="AA15" s="8">
        <v>413157.07163343515</v>
      </c>
    </row>
    <row r="16" spans="1:27">
      <c r="A16" s="16" t="s">
        <v>16</v>
      </c>
      <c r="B16" s="16" t="s">
        <v>191</v>
      </c>
      <c r="C16" s="8">
        <v>0</v>
      </c>
      <c r="D16" s="8">
        <v>0</v>
      </c>
      <c r="E16" s="8">
        <v>3.219348060033498E-2</v>
      </c>
      <c r="F16" s="8">
        <v>5.7810203782473021E-2</v>
      </c>
      <c r="G16" s="8">
        <v>5.6369260223909701E-2</v>
      </c>
      <c r="H16" s="8">
        <v>5.2820988775698789E-2</v>
      </c>
      <c r="I16" s="8">
        <v>5.5873270200990359E-2</v>
      </c>
      <c r="J16" s="8">
        <v>5.2657745960461327E-2</v>
      </c>
      <c r="K16" s="8">
        <v>5.3463598329014088E-2</v>
      </c>
      <c r="L16" s="8">
        <v>5.183351465333505E-2</v>
      </c>
      <c r="M16" s="8">
        <v>5.0367874823974333E-2</v>
      </c>
      <c r="N16" s="8">
        <v>6.4368138283598969E-2</v>
      </c>
      <c r="O16" s="8">
        <v>6.0157138566047458E-2</v>
      </c>
      <c r="P16" s="8">
        <v>5.8549814190716053E-2</v>
      </c>
      <c r="Q16" s="8">
        <v>5.4804690029964367E-2</v>
      </c>
      <c r="R16" s="8">
        <v>5.9164624699693635E-2</v>
      </c>
      <c r="S16" s="8">
        <v>5.5294041760013693E-2</v>
      </c>
      <c r="T16" s="8">
        <v>5.9245849598828657E-2</v>
      </c>
      <c r="U16" s="8">
        <v>6.2740528451413424E-2</v>
      </c>
      <c r="V16" s="8">
        <v>5.9021272976454479E-2</v>
      </c>
      <c r="W16" s="8">
        <v>6.4849682344373674E-2</v>
      </c>
      <c r="X16" s="8">
        <v>6.0767594423154339E-2</v>
      </c>
      <c r="Y16" s="8">
        <v>5.9653518825631219E-2</v>
      </c>
      <c r="Z16" s="8">
        <v>5.6826170147859269E-2</v>
      </c>
      <c r="AA16" s="8">
        <v>5.6536283686085063E-2</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531254.82615896175</v>
      </c>
      <c r="D18" s="68">
        <v>996768.73275428661</v>
      </c>
      <c r="E18" s="68">
        <v>1743791.9118309049</v>
      </c>
      <c r="F18" s="68">
        <v>6042770.95920185</v>
      </c>
      <c r="G18" s="68">
        <v>5671419.454535285</v>
      </c>
      <c r="H18" s="68">
        <v>5336954.6980343405</v>
      </c>
      <c r="I18" s="68">
        <v>5166356.6988007808</v>
      </c>
      <c r="J18" s="68">
        <v>5031340.4715298135</v>
      </c>
      <c r="K18" s="68">
        <v>5584625.8507866273</v>
      </c>
      <c r="L18" s="68">
        <v>5352643.7872498734</v>
      </c>
      <c r="M18" s="68">
        <v>5505158.5542717893</v>
      </c>
      <c r="N18" s="68">
        <v>5913555.3949410645</v>
      </c>
      <c r="O18" s="68">
        <v>5728900.1346701169</v>
      </c>
      <c r="P18" s="68">
        <v>5625317.3800706593</v>
      </c>
      <c r="Q18" s="68">
        <v>5390323.5703768628</v>
      </c>
      <c r="R18" s="68">
        <v>5473038.6487386758</v>
      </c>
      <c r="S18" s="68">
        <v>5345404.4956663372</v>
      </c>
      <c r="T18" s="68">
        <v>5354530.8290279992</v>
      </c>
      <c r="U18" s="68">
        <v>5096710.3137723161</v>
      </c>
      <c r="V18" s="68">
        <v>4793379.5742671164</v>
      </c>
      <c r="W18" s="68">
        <v>4838930.1867850292</v>
      </c>
      <c r="X18" s="68">
        <v>4552139.8026748318</v>
      </c>
      <c r="Y18" s="68">
        <v>4333703.0624092221</v>
      </c>
      <c r="Z18" s="68">
        <v>3845678.4505574959</v>
      </c>
      <c r="AA18" s="68">
        <v>3658290.271244349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3.6583175708863701E-4</v>
      </c>
      <c r="D23" s="8">
        <v>3.8718042260516998E-4</v>
      </c>
      <c r="E23" s="8">
        <v>4.4224662959735801E-4</v>
      </c>
      <c r="F23" s="8">
        <v>4.1331460698521499E-4</v>
      </c>
      <c r="G23" s="8">
        <v>7.0336346737656695E-4</v>
      </c>
      <c r="H23" s="8">
        <v>6.5908890178721202E-4</v>
      </c>
      <c r="I23" s="8">
        <v>9.4721926579827002E-4</v>
      </c>
      <c r="J23" s="8">
        <v>8.8525165003218995E-4</v>
      </c>
      <c r="K23" s="8">
        <v>8.2733799045385504E-4</v>
      </c>
      <c r="L23" s="8">
        <v>7.7525961018264295E-4</v>
      </c>
      <c r="M23" s="8">
        <v>7.2249510327452205E-4</v>
      </c>
      <c r="N23" s="8">
        <v>8.8442958780306008E-4</v>
      </c>
      <c r="O23" s="8">
        <v>8.2656970799693699E-4</v>
      </c>
      <c r="P23" s="8">
        <v>7.7453968874191103E-4</v>
      </c>
      <c r="Q23" s="8">
        <v>7.2182418000076996E-4</v>
      </c>
      <c r="R23" s="8">
        <v>6.7460203719600295E-4</v>
      </c>
      <c r="S23" s="8">
        <v>6.3046919346552196E-4</v>
      </c>
      <c r="T23" s="8">
        <v>5.9078309807835208E-4</v>
      </c>
      <c r="U23" s="8">
        <v>5.5057414297438002E-4</v>
      </c>
      <c r="V23" s="8">
        <v>5.1455527366451399E-4</v>
      </c>
      <c r="W23" s="8">
        <v>5.32708207194919E-4</v>
      </c>
      <c r="X23" s="8">
        <v>4.9917586502279995E-4</v>
      </c>
      <c r="Y23" s="8">
        <v>4.6520173812076996E-4</v>
      </c>
      <c r="Z23" s="8">
        <v>4.3476797943102702E-4</v>
      </c>
      <c r="AA23" s="8">
        <v>8.2880103924448298E-4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5.81138716373529E-4</v>
      </c>
      <c r="D25" s="8">
        <v>6.2731861408699509E-4</v>
      </c>
      <c r="E25" s="8">
        <v>6.6426070421380203E-4</v>
      </c>
      <c r="F25" s="8">
        <v>7.699314463687941E-4</v>
      </c>
      <c r="G25" s="8">
        <v>7.1956209920967095E-4</v>
      </c>
      <c r="H25" s="8">
        <v>6.7426787959957502E-4</v>
      </c>
      <c r="I25" s="8">
        <v>9.1655365091682594E-4</v>
      </c>
      <c r="J25" s="8">
        <v>8.5659219687994506E-4</v>
      </c>
      <c r="K25" s="8">
        <v>8.0055345480501111E-4</v>
      </c>
      <c r="L25" s="8">
        <v>7.5016107862040408E-4</v>
      </c>
      <c r="M25" s="8">
        <v>6.9910478870773192E-4</v>
      </c>
      <c r="N25" s="8">
        <v>80122.032728879014</v>
      </c>
      <c r="O25" s="8">
        <v>74880.404398656916</v>
      </c>
      <c r="P25" s="8">
        <v>70166.915031711396</v>
      </c>
      <c r="Q25" s="8">
        <v>65391.324217635396</v>
      </c>
      <c r="R25" s="8">
        <v>61113.387102263718</v>
      </c>
      <c r="S25" s="8">
        <v>57115.315032936502</v>
      </c>
      <c r="T25" s="8">
        <v>124750.98237665609</v>
      </c>
      <c r="U25" s="8">
        <v>137656.09305389176</v>
      </c>
      <c r="V25" s="8">
        <v>128650.55422014052</v>
      </c>
      <c r="W25" s="8">
        <v>120234.16278907335</v>
      </c>
      <c r="X25" s="8">
        <v>112665.79227597083</v>
      </c>
      <c r="Y25" s="8">
        <v>104997.70942316929</v>
      </c>
      <c r="Z25" s="8">
        <v>98128.700368154532</v>
      </c>
      <c r="AA25" s="8">
        <v>107184.47237269329</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113613.4202714256</v>
      </c>
      <c r="D28" s="8">
        <v>355656.87981203408</v>
      </c>
      <c r="E28" s="8">
        <v>720568.49557781545</v>
      </c>
      <c r="F28" s="8">
        <v>1109833.327999424</v>
      </c>
      <c r="G28" s="8">
        <v>1037227.4090563601</v>
      </c>
      <c r="H28" s="8">
        <v>971937.13584295672</v>
      </c>
      <c r="I28" s="8">
        <v>905786.67088363552</v>
      </c>
      <c r="J28" s="8">
        <v>846529.59888072964</v>
      </c>
      <c r="K28" s="8">
        <v>791149.15761210199</v>
      </c>
      <c r="L28" s="8">
        <v>741348.75330191327</v>
      </c>
      <c r="M28" s="8">
        <v>1001984.4040506035</v>
      </c>
      <c r="N28" s="8">
        <v>1132439.2627127937</v>
      </c>
      <c r="O28" s="8">
        <v>1058354.4514770915</v>
      </c>
      <c r="P28" s="8">
        <v>993691.98644048406</v>
      </c>
      <c r="Q28" s="8">
        <v>932221.46349838818</v>
      </c>
      <c r="R28" s="8">
        <v>871235.0126498898</v>
      </c>
      <c r="S28" s="8">
        <v>814238.32957885333</v>
      </c>
      <c r="T28" s="8">
        <v>762984.5326440091</v>
      </c>
      <c r="U28" s="8">
        <v>725634.00846477773</v>
      </c>
      <c r="V28" s="8">
        <v>681938.21293217828</v>
      </c>
      <c r="W28" s="8">
        <v>643205.87436217384</v>
      </c>
      <c r="X28" s="8">
        <v>602718.04447603354</v>
      </c>
      <c r="Y28" s="8">
        <v>561696.79194381984</v>
      </c>
      <c r="Z28" s="8">
        <v>524950.27288158971</v>
      </c>
      <c r="AA28" s="8">
        <v>490607.73152839043</v>
      </c>
    </row>
    <row r="29" spans="1:27">
      <c r="A29" s="16" t="s">
        <v>22</v>
      </c>
      <c r="B29" s="16" t="s">
        <v>8</v>
      </c>
      <c r="C29" s="8">
        <v>217520.07827934282</v>
      </c>
      <c r="D29" s="8">
        <v>278605.85922342341</v>
      </c>
      <c r="E29" s="8">
        <v>259643.82303508793</v>
      </c>
      <c r="F29" s="8">
        <v>292772.62173606822</v>
      </c>
      <c r="G29" s="8">
        <v>273619.27257432177</v>
      </c>
      <c r="H29" s="8">
        <v>256395.78146056196</v>
      </c>
      <c r="I29" s="8">
        <v>238945.37284337397</v>
      </c>
      <c r="J29" s="8">
        <v>223313.43250170231</v>
      </c>
      <c r="K29" s="8">
        <v>208704.14246682564</v>
      </c>
      <c r="L29" s="8">
        <v>195566.85900955086</v>
      </c>
      <c r="M29" s="8">
        <v>182256.49336212865</v>
      </c>
      <c r="N29" s="8">
        <v>170333.17131903305</v>
      </c>
      <c r="O29" s="8">
        <v>159189.879702473</v>
      </c>
      <c r="P29" s="8">
        <v>149169.36690093065</v>
      </c>
      <c r="Q29" s="8">
        <v>156451.5700815634</v>
      </c>
      <c r="R29" s="8">
        <v>189496.4276062249</v>
      </c>
      <c r="S29" s="8">
        <v>236611.71432552772</v>
      </c>
      <c r="T29" s="8">
        <v>322013.97587001306</v>
      </c>
      <c r="U29" s="8">
        <v>300097.56436018937</v>
      </c>
      <c r="V29" s="8">
        <v>280465.01334559533</v>
      </c>
      <c r="W29" s="8">
        <v>314478.71491785027</v>
      </c>
      <c r="X29" s="8">
        <v>299804.40880000056</v>
      </c>
      <c r="Y29" s="8">
        <v>279399.59011834289</v>
      </c>
      <c r="Z29" s="8">
        <v>261121.11218740387</v>
      </c>
      <c r="AA29" s="8">
        <v>244038.42253707998</v>
      </c>
    </row>
    <row r="30" spans="1:27">
      <c r="A30" s="16" t="s">
        <v>22</v>
      </c>
      <c r="B30" s="16" t="s">
        <v>83</v>
      </c>
      <c r="C30" s="8">
        <v>6.643749998571479E-3</v>
      </c>
      <c r="D30" s="8">
        <v>94799.032326703003</v>
      </c>
      <c r="E30" s="8">
        <v>88346.968875458449</v>
      </c>
      <c r="F30" s="8">
        <v>358995.73780747392</v>
      </c>
      <c r="G30" s="8">
        <v>335510.0352406397</v>
      </c>
      <c r="H30" s="8">
        <v>314390.71109297854</v>
      </c>
      <c r="I30" s="8">
        <v>292993.14229224192</v>
      </c>
      <c r="J30" s="8">
        <v>273825.36655199603</v>
      </c>
      <c r="K30" s="8">
        <v>255911.55745395209</v>
      </c>
      <c r="L30" s="8">
        <v>239802.71251954068</v>
      </c>
      <c r="M30" s="8">
        <v>223481.63551710552</v>
      </c>
      <c r="N30" s="8">
        <v>208861.34186484033</v>
      </c>
      <c r="O30" s="8">
        <v>195197.51571255078</v>
      </c>
      <c r="P30" s="8">
        <v>185370.10377327079</v>
      </c>
      <c r="Q30" s="8">
        <v>172753.73373295876</v>
      </c>
      <c r="R30" s="8">
        <v>230910.78344237723</v>
      </c>
      <c r="S30" s="8">
        <v>215804.47045226427</v>
      </c>
      <c r="T30" s="8">
        <v>202220.24351479037</v>
      </c>
      <c r="U30" s="8">
        <v>188457.04677889345</v>
      </c>
      <c r="V30" s="8">
        <v>176128.08122597411</v>
      </c>
      <c r="W30" s="8">
        <v>164605.68535045104</v>
      </c>
      <c r="X30" s="8">
        <v>129769.08934638367</v>
      </c>
      <c r="Y30" s="8">
        <v>125671.90746250478</v>
      </c>
      <c r="Z30" s="8">
        <v>46082.187320798112</v>
      </c>
      <c r="AA30" s="8">
        <v>47485.363000041929</v>
      </c>
    </row>
    <row r="31" spans="1:27">
      <c r="A31" s="16" t="s">
        <v>22</v>
      </c>
      <c r="B31" s="16" t="s">
        <v>191</v>
      </c>
      <c r="C31" s="8">
        <v>0</v>
      </c>
      <c r="D31" s="8">
        <v>0</v>
      </c>
      <c r="E31" s="8">
        <v>8.9296265662734495E-3</v>
      </c>
      <c r="F31" s="8">
        <v>1.8728845211140443E-2</v>
      </c>
      <c r="G31" s="8">
        <v>1.7503593650396231E-2</v>
      </c>
      <c r="H31" s="8">
        <v>1.6401796299427208E-2</v>
      </c>
      <c r="I31" s="8">
        <v>1.5285482895788339E-2</v>
      </c>
      <c r="J31" s="8">
        <v>1.4432937005497989E-2</v>
      </c>
      <c r="K31" s="8">
        <v>1.3488726169605629E-2</v>
      </c>
      <c r="L31" s="8">
        <v>1.3034967551860011E-2</v>
      </c>
      <c r="M31" s="8">
        <v>1.2690632377676639E-2</v>
      </c>
      <c r="N31" s="8">
        <v>1.8608573538958808E-2</v>
      </c>
      <c r="O31" s="8">
        <v>1.7391190218482087E-2</v>
      </c>
      <c r="P31" s="8">
        <v>1.7468023139960379E-2</v>
      </c>
      <c r="Q31" s="8">
        <v>1.6279141872919373E-2</v>
      </c>
      <c r="R31" s="8">
        <v>1.7406995071622765E-2</v>
      </c>
      <c r="S31" s="8">
        <v>1.6268219688574236E-2</v>
      </c>
      <c r="T31" s="8">
        <v>1.866442249481293E-2</v>
      </c>
      <c r="U31" s="8">
        <v>1.8716668472582326E-2</v>
      </c>
      <c r="V31" s="8">
        <v>1.7606637151154243E-2</v>
      </c>
      <c r="W31" s="8">
        <v>1.8026409355846679E-2</v>
      </c>
      <c r="X31" s="8">
        <v>1.6891702365245041E-2</v>
      </c>
      <c r="Y31" s="8">
        <v>1.6271258655712679E-2</v>
      </c>
      <c r="Z31" s="8">
        <v>1.536379960963519E-2</v>
      </c>
      <c r="AA31" s="8">
        <v>1.4875551702653721E-2</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331133.50614148891</v>
      </c>
      <c r="D33" s="68">
        <v>729061.77237665956</v>
      </c>
      <c r="E33" s="68">
        <v>1068559.2975244957</v>
      </c>
      <c r="F33" s="68">
        <v>1761601.7074550574</v>
      </c>
      <c r="G33" s="68">
        <v>1646356.7357978409</v>
      </c>
      <c r="H33" s="68">
        <v>1542723.6461316503</v>
      </c>
      <c r="I33" s="68">
        <v>1437725.203168507</v>
      </c>
      <c r="J33" s="68">
        <v>1343668.4141092086</v>
      </c>
      <c r="K33" s="68">
        <v>1255764.8726494974</v>
      </c>
      <c r="L33" s="68">
        <v>1176718.3393913929</v>
      </c>
      <c r="M33" s="68">
        <v>1407722.54704207</v>
      </c>
      <c r="N33" s="68">
        <v>1591755.8281185492</v>
      </c>
      <c r="O33" s="68">
        <v>1487622.2695085322</v>
      </c>
      <c r="P33" s="68">
        <v>1398398.3903889596</v>
      </c>
      <c r="Q33" s="68">
        <v>1326818.1085315119</v>
      </c>
      <c r="R33" s="68">
        <v>1352755.628882353</v>
      </c>
      <c r="S33" s="68">
        <v>1323769.8462882708</v>
      </c>
      <c r="T33" s="68">
        <v>1411969.7536606742</v>
      </c>
      <c r="U33" s="68">
        <v>1351844.7319249951</v>
      </c>
      <c r="V33" s="68">
        <v>1267181.8798450807</v>
      </c>
      <c r="W33" s="68">
        <v>1242524.4559786662</v>
      </c>
      <c r="X33" s="68">
        <v>1144957.3522892667</v>
      </c>
      <c r="Y33" s="68">
        <v>1071766.0156842973</v>
      </c>
      <c r="Z33" s="68">
        <v>930282.28855651384</v>
      </c>
      <c r="AA33" s="68">
        <v>889316.00514255837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3.7323527500423198E-4</v>
      </c>
      <c r="D38" s="8">
        <v>3.7540257410039401E-4</v>
      </c>
      <c r="E38" s="8">
        <v>4.2316692542495601E-4</v>
      </c>
      <c r="F38" s="8">
        <v>3.9548310776363799E-4</v>
      </c>
      <c r="G38" s="8">
        <v>5.5896269707873705E-4</v>
      </c>
      <c r="H38" s="8">
        <v>5.2377771556964402E-4</v>
      </c>
      <c r="I38" s="8">
        <v>7.036963481056711E-4</v>
      </c>
      <c r="J38" s="8">
        <v>7.3510987582049399E-4</v>
      </c>
      <c r="K38" s="8">
        <v>6.8701857534181896E-4</v>
      </c>
      <c r="L38" s="8">
        <v>6.4377287040276497E-4</v>
      </c>
      <c r="M38" s="8">
        <v>5.9995740830275297E-4</v>
      </c>
      <c r="N38" s="8">
        <v>1.3502422309408899E-3</v>
      </c>
      <c r="O38" s="8">
        <v>1.2619086266960899E-3</v>
      </c>
      <c r="P38" s="8">
        <v>1.18247536231456E-3</v>
      </c>
      <c r="Q38" s="8">
        <v>1.10199557386172E-3</v>
      </c>
      <c r="R38" s="8">
        <v>1.0299024051913901E-3</v>
      </c>
      <c r="S38" s="8">
        <v>9.62525612060318E-4</v>
      </c>
      <c r="T38" s="8">
        <v>9.0193758706444004E-4</v>
      </c>
      <c r="U38" s="8">
        <v>8.4055132184659401E-4</v>
      </c>
      <c r="V38" s="8">
        <v>7.8556198281539997E-4</v>
      </c>
      <c r="W38" s="8">
        <v>1.26546825002728E-3</v>
      </c>
      <c r="X38" s="8">
        <v>1.1858109183122102E-3</v>
      </c>
      <c r="Y38" s="8">
        <v>1.3029236766615899E-3</v>
      </c>
      <c r="Z38" s="8">
        <v>1.21768567878383E-3</v>
      </c>
      <c r="AA38" s="8">
        <v>1.79335825604814E-3</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5.8758641231774697E-4</v>
      </c>
      <c r="D40" s="8">
        <v>5.6647129073866603E-4</v>
      </c>
      <c r="E40" s="8">
        <v>7.5237639529439891E-4</v>
      </c>
      <c r="F40" s="8">
        <v>7.03155509425086E-4</v>
      </c>
      <c r="G40" s="8">
        <v>6.5715468152265295E-4</v>
      </c>
      <c r="H40" s="8">
        <v>6.1578881678994593E-4</v>
      </c>
      <c r="I40" s="8">
        <v>6.1244317583385405E-4</v>
      </c>
      <c r="J40" s="8">
        <v>6.3793727157915694E-4</v>
      </c>
      <c r="K40" s="8">
        <v>5.9620305738455491E-4</v>
      </c>
      <c r="L40" s="8">
        <v>5.5867390980570602E-4</v>
      </c>
      <c r="M40" s="8">
        <v>5.4718163470220897E-4</v>
      </c>
      <c r="N40" s="8">
        <v>2.7085133048862621E-3</v>
      </c>
      <c r="O40" s="8">
        <v>2.5313208449830502E-3</v>
      </c>
      <c r="P40" s="8">
        <v>2.371981988222519E-3</v>
      </c>
      <c r="Q40" s="8">
        <v>2.2105438604526234E-3</v>
      </c>
      <c r="R40" s="8">
        <v>2.0659288409690889E-3</v>
      </c>
      <c r="S40" s="8">
        <v>1.9307746171903562E-3</v>
      </c>
      <c r="T40" s="8">
        <v>1.8092382972192552E-3</v>
      </c>
      <c r="U40" s="8">
        <v>1.1106975295637127E-2</v>
      </c>
      <c r="V40" s="8">
        <v>1.0380350740694936E-2</v>
      </c>
      <c r="W40" s="8">
        <v>38102.440128833754</v>
      </c>
      <c r="X40" s="8">
        <v>35704.008787367195</v>
      </c>
      <c r="Y40" s="8">
        <v>68205.775532550688</v>
      </c>
      <c r="Z40" s="8">
        <v>63743.71543322764</v>
      </c>
      <c r="AA40" s="8">
        <v>59573.565808853637</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6.6966832367680602E-3</v>
      </c>
      <c r="D43" s="8">
        <v>6.9115346260623586E-3</v>
      </c>
      <c r="E43" s="8">
        <v>1.0190539299596917E-2</v>
      </c>
      <c r="F43" s="8">
        <v>1228019.0608237293</v>
      </c>
      <c r="G43" s="8">
        <v>1147681.3649361627</v>
      </c>
      <c r="H43" s="8">
        <v>1075438.3551348851</v>
      </c>
      <c r="I43" s="8">
        <v>1002243.552034792</v>
      </c>
      <c r="J43" s="8">
        <v>936676.21661523136</v>
      </c>
      <c r="K43" s="8">
        <v>1102498.6686881385</v>
      </c>
      <c r="L43" s="8">
        <v>1033099.7705607263</v>
      </c>
      <c r="M43" s="8">
        <v>962786.54997686553</v>
      </c>
      <c r="N43" s="8">
        <v>1055386.4612082904</v>
      </c>
      <c r="O43" s="8">
        <v>986342.48683582828</v>
      </c>
      <c r="P43" s="8">
        <v>924255.26287200407</v>
      </c>
      <c r="Q43" s="8">
        <v>861350.04743988405</v>
      </c>
      <c r="R43" s="8">
        <v>805029.18317537534</v>
      </c>
      <c r="S43" s="8">
        <v>831764.2629891308</v>
      </c>
      <c r="T43" s="8">
        <v>779495.70360083436</v>
      </c>
      <c r="U43" s="8">
        <v>754616.84911396948</v>
      </c>
      <c r="V43" s="8">
        <v>705249.39149886859</v>
      </c>
      <c r="W43" s="8">
        <v>719250.41353721695</v>
      </c>
      <c r="X43" s="8">
        <v>673975.81358095328</v>
      </c>
      <c r="Y43" s="8">
        <v>628104.72600653325</v>
      </c>
      <c r="Z43" s="8">
        <v>587013.7624594291</v>
      </c>
      <c r="AA43" s="8">
        <v>548610.99279993551</v>
      </c>
    </row>
    <row r="44" spans="1:27">
      <c r="A44" s="16" t="s">
        <v>23</v>
      </c>
      <c r="B44" s="16" t="s">
        <v>8</v>
      </c>
      <c r="C44" s="8">
        <v>2.2488230607851652E-3</v>
      </c>
      <c r="D44" s="8">
        <v>2.4587470256157121E-3</v>
      </c>
      <c r="E44" s="8">
        <v>3.0959762479014874E-3</v>
      </c>
      <c r="F44" s="8">
        <v>367455.09255753999</v>
      </c>
      <c r="G44" s="8">
        <v>343415.97425719124</v>
      </c>
      <c r="H44" s="8">
        <v>321798.99557987449</v>
      </c>
      <c r="I44" s="8">
        <v>299897.22036385932</v>
      </c>
      <c r="J44" s="8">
        <v>305140.49986579356</v>
      </c>
      <c r="K44" s="8">
        <v>413680.06319653062</v>
      </c>
      <c r="L44" s="8">
        <v>387640.1763663016</v>
      </c>
      <c r="M44" s="8">
        <v>361257.21703874564</v>
      </c>
      <c r="N44" s="8">
        <v>337623.5672318936</v>
      </c>
      <c r="O44" s="8">
        <v>315536.04405407229</v>
      </c>
      <c r="P44" s="8">
        <v>295674.02121720504</v>
      </c>
      <c r="Q44" s="8">
        <v>398956.41111329861</v>
      </c>
      <c r="R44" s="8">
        <v>407566.82254937157</v>
      </c>
      <c r="S44" s="8">
        <v>464691.4450827965</v>
      </c>
      <c r="T44" s="8">
        <v>493270.92066875088</v>
      </c>
      <c r="U44" s="8">
        <v>472506.63226893498</v>
      </c>
      <c r="V44" s="8">
        <v>452100.82600202312</v>
      </c>
      <c r="W44" s="8">
        <v>532337.20615099731</v>
      </c>
      <c r="X44" s="8">
        <v>498828.21735279477</v>
      </c>
      <c r="Y44" s="8">
        <v>487917.06518663879</v>
      </c>
      <c r="Z44" s="8">
        <v>456760.79538055824</v>
      </c>
      <c r="AA44" s="8">
        <v>426879.24790031678</v>
      </c>
    </row>
    <row r="45" spans="1:27">
      <c r="A45" s="16" t="s">
        <v>23</v>
      </c>
      <c r="B45" s="16" t="s">
        <v>83</v>
      </c>
      <c r="C45" s="8">
        <v>6.5330244206787402E-3</v>
      </c>
      <c r="D45" s="8">
        <v>1955.277391115035</v>
      </c>
      <c r="E45" s="8">
        <v>87651.966910118732</v>
      </c>
      <c r="F45" s="8">
        <v>323039.05819872243</v>
      </c>
      <c r="G45" s="8">
        <v>301905.6617838763</v>
      </c>
      <c r="H45" s="8">
        <v>282901.62952399277</v>
      </c>
      <c r="I45" s="8">
        <v>263647.22133701004</v>
      </c>
      <c r="J45" s="8">
        <v>246399.27220895104</v>
      </c>
      <c r="K45" s="8">
        <v>230279.69358908632</v>
      </c>
      <c r="L45" s="8">
        <v>215784.29558990645</v>
      </c>
      <c r="M45" s="8">
        <v>201097.92239856292</v>
      </c>
      <c r="N45" s="8">
        <v>232524.96427308026</v>
      </c>
      <c r="O45" s="8">
        <v>217313.05066197761</v>
      </c>
      <c r="P45" s="8">
        <v>245331.35032606396</v>
      </c>
      <c r="Q45" s="8">
        <v>228633.99172806894</v>
      </c>
      <c r="R45" s="8">
        <v>358931.58875553467</v>
      </c>
      <c r="S45" s="8">
        <v>335450.08287220699</v>
      </c>
      <c r="T45" s="8">
        <v>325141.7095706595</v>
      </c>
      <c r="U45" s="8">
        <v>324391.67397426546</v>
      </c>
      <c r="V45" s="8">
        <v>307197.22362958663</v>
      </c>
      <c r="W45" s="8">
        <v>344836.77357445972</v>
      </c>
      <c r="X45" s="8">
        <v>322625.55326099199</v>
      </c>
      <c r="Y45" s="8">
        <v>340409.79384463764</v>
      </c>
      <c r="Z45" s="8">
        <v>255887.3846838903</v>
      </c>
      <c r="AA45" s="8">
        <v>239147.08895213399</v>
      </c>
    </row>
    <row r="46" spans="1:27">
      <c r="A46" s="16" t="s">
        <v>23</v>
      </c>
      <c r="B46" s="16" t="s">
        <v>191</v>
      </c>
      <c r="C46" s="8">
        <v>0</v>
      </c>
      <c r="D46" s="8">
        <v>0</v>
      </c>
      <c r="E46" s="8">
        <v>1.169554356574827E-2</v>
      </c>
      <c r="F46" s="8">
        <v>2.1183054370714535E-2</v>
      </c>
      <c r="G46" s="8">
        <v>1.979724706992006E-2</v>
      </c>
      <c r="H46" s="8">
        <v>1.8551071295174349E-2</v>
      </c>
      <c r="I46" s="8">
        <v>1.7288477298723681E-2</v>
      </c>
      <c r="J46" s="8">
        <v>1.6417718083078379E-2</v>
      </c>
      <c r="K46" s="8">
        <v>1.534366175561272E-2</v>
      </c>
      <c r="L46" s="8">
        <v>1.522356949459047E-2</v>
      </c>
      <c r="M46" s="8">
        <v>1.522327455994159E-2</v>
      </c>
      <c r="N46" s="8">
        <v>2.3558464977768399E-2</v>
      </c>
      <c r="O46" s="8">
        <v>2.2017256982436218E-2</v>
      </c>
      <c r="P46" s="8">
        <v>2.104840764553631E-2</v>
      </c>
      <c r="Q46" s="8">
        <v>1.9615843848802175E-2</v>
      </c>
      <c r="R46" s="8">
        <v>2.003781091142473E-2</v>
      </c>
      <c r="S46" s="8">
        <v>1.8726926080227697E-2</v>
      </c>
      <c r="T46" s="8">
        <v>1.9337738712859872E-2</v>
      </c>
      <c r="U46" s="8">
        <v>2.2547319081845697E-2</v>
      </c>
      <c r="V46" s="8">
        <v>2.129720634013527E-2</v>
      </c>
      <c r="W46" s="8">
        <v>2.7455172809584968E-2</v>
      </c>
      <c r="X46" s="8">
        <v>2.5726954177674902E-2</v>
      </c>
      <c r="Y46" s="8">
        <v>2.6144215579056329E-2</v>
      </c>
      <c r="Z46" s="8">
        <v>2.443384632876117E-2</v>
      </c>
      <c r="AA46" s="8">
        <v>2.3315315210115501E-2</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1.6439352405553945E-2</v>
      </c>
      <c r="D48" s="68">
        <v>1955.2877032705514</v>
      </c>
      <c r="E48" s="68">
        <v>87651.993067721167</v>
      </c>
      <c r="F48" s="68">
        <v>1918513.2338616848</v>
      </c>
      <c r="G48" s="68">
        <v>1793003.0219905947</v>
      </c>
      <c r="H48" s="68">
        <v>1680138.9999293904</v>
      </c>
      <c r="I48" s="68">
        <v>1565788.0123402781</v>
      </c>
      <c r="J48" s="68">
        <v>1488216.0064807411</v>
      </c>
      <c r="K48" s="68">
        <v>1746458.4421006388</v>
      </c>
      <c r="L48" s="68">
        <v>1636524.2589429505</v>
      </c>
      <c r="M48" s="68">
        <v>1525141.7057845877</v>
      </c>
      <c r="N48" s="68">
        <v>1625535.0203304847</v>
      </c>
      <c r="O48" s="68">
        <v>1519191.6073623647</v>
      </c>
      <c r="P48" s="68">
        <v>1465260.659018138</v>
      </c>
      <c r="Q48" s="68">
        <v>1488940.4732096351</v>
      </c>
      <c r="R48" s="68">
        <v>1571527.617613924</v>
      </c>
      <c r="S48" s="68">
        <v>1631905.8125643607</v>
      </c>
      <c r="T48" s="68">
        <v>1597908.3558891593</v>
      </c>
      <c r="U48" s="68">
        <v>1551515.1898520156</v>
      </c>
      <c r="V48" s="68">
        <v>1464547.4735935975</v>
      </c>
      <c r="W48" s="68">
        <v>1634526.8621121489</v>
      </c>
      <c r="X48" s="68">
        <v>1531133.6198948724</v>
      </c>
      <c r="Y48" s="68">
        <v>1524637.3880174998</v>
      </c>
      <c r="Z48" s="68">
        <v>1363405.6836086374</v>
      </c>
      <c r="AA48" s="68">
        <v>1274210.9205699132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5.77384585690523E-4</v>
      </c>
      <c r="D55" s="8">
        <v>5.5798079714712101E-4</v>
      </c>
      <c r="E55" s="8">
        <v>6.9310851523188299E-4</v>
      </c>
      <c r="F55" s="8">
        <v>7.1324969531057203E-4</v>
      </c>
      <c r="G55" s="8">
        <v>6.8815743876692894E-4</v>
      </c>
      <c r="H55" s="8">
        <v>6.4484004588024799E-4</v>
      </c>
      <c r="I55" s="8">
        <v>8.3382658716046995E-4</v>
      </c>
      <c r="J55" s="8">
        <v>7.7927718404507203E-4</v>
      </c>
      <c r="K55" s="8">
        <v>7.2829643348413294E-4</v>
      </c>
      <c r="L55" s="8">
        <v>6.8245241441237806E-4</v>
      </c>
      <c r="M55" s="8">
        <v>6.3600440569147707E-4</v>
      </c>
      <c r="N55" s="8">
        <v>26316.887291646453</v>
      </c>
      <c r="O55" s="8">
        <v>24595.221761043424</v>
      </c>
      <c r="P55" s="8">
        <v>32531.638683554382</v>
      </c>
      <c r="Q55" s="8">
        <v>30317.521178262799</v>
      </c>
      <c r="R55" s="8">
        <v>82963.509485689516</v>
      </c>
      <c r="S55" s="8">
        <v>77535.990151945734</v>
      </c>
      <c r="T55" s="8">
        <v>87380.821884564997</v>
      </c>
      <c r="U55" s="8">
        <v>81433.645068686164</v>
      </c>
      <c r="V55" s="8">
        <v>76106.210323368912</v>
      </c>
      <c r="W55" s="8">
        <v>71127.29934782366</v>
      </c>
      <c r="X55" s="8">
        <v>66650.054756325786</v>
      </c>
      <c r="Y55" s="8">
        <v>62113.822985153973</v>
      </c>
      <c r="Z55" s="8">
        <v>58050.301839115498</v>
      </c>
      <c r="AA55" s="8">
        <v>88012.644665405765</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5.0361416955757203E-3</v>
      </c>
      <c r="D58" s="8">
        <v>6.0447925535017256E-3</v>
      </c>
      <c r="E58" s="8">
        <v>180617.29933397143</v>
      </c>
      <c r="F58" s="8">
        <v>1058352.467683309</v>
      </c>
      <c r="G58" s="8">
        <v>989114.45550329972</v>
      </c>
      <c r="H58" s="8">
        <v>926852.74473464838</v>
      </c>
      <c r="I58" s="8">
        <v>1034874.0001519605</v>
      </c>
      <c r="J58" s="8">
        <v>1125868.4360027667</v>
      </c>
      <c r="K58" s="8">
        <v>1336646.7351155169</v>
      </c>
      <c r="L58" s="8">
        <v>1332320.8979240044</v>
      </c>
      <c r="M58" s="8">
        <v>1433639.031473432</v>
      </c>
      <c r="N58" s="8">
        <v>1517613.3572059283</v>
      </c>
      <c r="O58" s="8">
        <v>1582501.1495659577</v>
      </c>
      <c r="P58" s="8">
        <v>1633945.8279607492</v>
      </c>
      <c r="Q58" s="8">
        <v>1522738.7628762936</v>
      </c>
      <c r="R58" s="8">
        <v>1423120.338740347</v>
      </c>
      <c r="S58" s="8">
        <v>1330019.0077981022</v>
      </c>
      <c r="T58" s="8">
        <v>1266597.2764482766</v>
      </c>
      <c r="U58" s="8">
        <v>1180392.1138612325</v>
      </c>
      <c r="V58" s="8">
        <v>1114960.2413956686</v>
      </c>
      <c r="W58" s="8">
        <v>1050467.9988121577</v>
      </c>
      <c r="X58" s="8">
        <v>1016167.4371703877</v>
      </c>
      <c r="Y58" s="8">
        <v>947006.63857576798</v>
      </c>
      <c r="Z58" s="8">
        <v>885052.93300666614</v>
      </c>
      <c r="AA58" s="8">
        <v>827152.27360762144</v>
      </c>
    </row>
    <row r="59" spans="1:27">
      <c r="A59" s="16" t="s">
        <v>24</v>
      </c>
      <c r="B59" s="16" t="s">
        <v>8</v>
      </c>
      <c r="C59" s="8">
        <v>8.3781473249440008E-4</v>
      </c>
      <c r="D59" s="8">
        <v>8.8624827923455493E-4</v>
      </c>
      <c r="E59" s="8">
        <v>1.1897856635117569E-3</v>
      </c>
      <c r="F59" s="8">
        <v>207849.36308309296</v>
      </c>
      <c r="G59" s="8">
        <v>194251.74114504806</v>
      </c>
      <c r="H59" s="8">
        <v>182024.19187205084</v>
      </c>
      <c r="I59" s="8">
        <v>169635.54605156885</v>
      </c>
      <c r="J59" s="8">
        <v>158537.89346198217</v>
      </c>
      <c r="K59" s="8">
        <v>181887.99331254611</v>
      </c>
      <c r="L59" s="8">
        <v>170438.703914749</v>
      </c>
      <c r="M59" s="8">
        <v>158838.57145331058</v>
      </c>
      <c r="N59" s="8">
        <v>148447.26299913059</v>
      </c>
      <c r="O59" s="8">
        <v>138735.75977363077</v>
      </c>
      <c r="P59" s="8">
        <v>130002.77067114353</v>
      </c>
      <c r="Q59" s="8">
        <v>121154.7254472526</v>
      </c>
      <c r="R59" s="8">
        <v>113228.71552411774</v>
      </c>
      <c r="S59" s="8">
        <v>105821.22953710808</v>
      </c>
      <c r="T59" s="8">
        <v>108697.59781484595</v>
      </c>
      <c r="U59" s="8">
        <v>101299.5923133144</v>
      </c>
      <c r="V59" s="8">
        <v>94672.516154298894</v>
      </c>
      <c r="W59" s="8">
        <v>94110.506506271995</v>
      </c>
      <c r="X59" s="8">
        <v>93369.479743906399</v>
      </c>
      <c r="Y59" s="8">
        <v>87020.057088058005</v>
      </c>
      <c r="Z59" s="8">
        <v>81327.156134411867</v>
      </c>
      <c r="AA59" s="8">
        <v>76006.687954916008</v>
      </c>
    </row>
    <row r="60" spans="1:27">
      <c r="A60" s="16" t="s">
        <v>24</v>
      </c>
      <c r="B60" s="16" t="s">
        <v>83</v>
      </c>
      <c r="C60" s="8">
        <v>99419.479042361316</v>
      </c>
      <c r="D60" s="8">
        <v>93161.333593935793</v>
      </c>
      <c r="E60" s="8">
        <v>86820.743304362171</v>
      </c>
      <c r="F60" s="8">
        <v>305964.43910867785</v>
      </c>
      <c r="G60" s="8">
        <v>285948.07385369891</v>
      </c>
      <c r="H60" s="8">
        <v>267948.52264270693</v>
      </c>
      <c r="I60" s="8">
        <v>249711.82942626148</v>
      </c>
      <c r="J60" s="8">
        <v>233375.54145486953</v>
      </c>
      <c r="K60" s="8">
        <v>409695.2064813918</v>
      </c>
      <c r="L60" s="8">
        <v>383906.15411752567</v>
      </c>
      <c r="M60" s="8">
        <v>357777.33397141739</v>
      </c>
      <c r="N60" s="8">
        <v>334371.34006707207</v>
      </c>
      <c r="O60" s="8">
        <v>312496.57941489777</v>
      </c>
      <c r="P60" s="8">
        <v>292825.8814849091</v>
      </c>
      <c r="Q60" s="8">
        <v>272896.02438472101</v>
      </c>
      <c r="R60" s="8">
        <v>255043.01337262808</v>
      </c>
      <c r="S60" s="8">
        <v>238357.95635662865</v>
      </c>
      <c r="T60" s="8">
        <v>223354.05657801425</v>
      </c>
      <c r="U60" s="8">
        <v>208152.48215510504</v>
      </c>
      <c r="V60" s="8">
        <v>194535.02999731677</v>
      </c>
      <c r="W60" s="8">
        <v>156140.35770458114</v>
      </c>
      <c r="X60" s="8">
        <v>146311.80149227459</v>
      </c>
      <c r="Y60" s="8">
        <v>136353.75376826478</v>
      </c>
      <c r="Z60" s="8">
        <v>69388.56252158698</v>
      </c>
      <c r="AA60" s="8">
        <v>64849.127613597098</v>
      </c>
    </row>
    <row r="61" spans="1:27">
      <c r="A61" s="16" t="s">
        <v>24</v>
      </c>
      <c r="B61" s="16" t="s">
        <v>191</v>
      </c>
      <c r="C61" s="8">
        <v>0</v>
      </c>
      <c r="D61" s="8">
        <v>0</v>
      </c>
      <c r="E61" s="8">
        <v>4.1049079501247901E-3</v>
      </c>
      <c r="F61" s="8">
        <v>8.1822540562411696E-3</v>
      </c>
      <c r="G61" s="8">
        <v>7.6469664055721599E-3</v>
      </c>
      <c r="H61" s="8">
        <v>7.1656134047603489E-3</v>
      </c>
      <c r="I61" s="8">
        <v>6.9576812334979895E-3</v>
      </c>
      <c r="J61" s="8">
        <v>6.5025058238879392E-3</v>
      </c>
      <c r="K61" s="8">
        <v>1.0327859895632858E-2</v>
      </c>
      <c r="L61" s="8">
        <v>9.76811970864171E-3</v>
      </c>
      <c r="M61" s="8">
        <v>9.2234033285289799E-3</v>
      </c>
      <c r="N61" s="8">
        <v>8.85592123506607E-3</v>
      </c>
      <c r="O61" s="8">
        <v>8.2765618996256587E-3</v>
      </c>
      <c r="P61" s="8">
        <v>7.9670039276529495E-3</v>
      </c>
      <c r="Q61" s="8">
        <v>7.4247661685123206E-3</v>
      </c>
      <c r="R61" s="8">
        <v>8.3494911908993299E-3</v>
      </c>
      <c r="S61" s="8">
        <v>7.8032627930596007E-3</v>
      </c>
      <c r="T61" s="8">
        <v>8.1757023210952198E-3</v>
      </c>
      <c r="U61" s="8">
        <v>8.0142063820008314E-3</v>
      </c>
      <c r="V61" s="8">
        <v>7.4899125044566904E-3</v>
      </c>
      <c r="W61" s="8">
        <v>7.2003774593327793E-3</v>
      </c>
      <c r="X61" s="8">
        <v>6.7471358582578706E-3</v>
      </c>
      <c r="Y61" s="8">
        <v>6.3089690458253099E-3</v>
      </c>
      <c r="Z61" s="8">
        <v>6.2105625881056703E-3</v>
      </c>
      <c r="AA61" s="8">
        <v>6.6557523080397292E-3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99419.485493702334</v>
      </c>
      <c r="D63" s="68">
        <v>93161.341082957428</v>
      </c>
      <c r="E63" s="68">
        <v>267438.04862613574</v>
      </c>
      <c r="F63" s="68">
        <v>1572166.2787705837</v>
      </c>
      <c r="G63" s="68">
        <v>1469314.2788371707</v>
      </c>
      <c r="H63" s="68">
        <v>1376825.4670598595</v>
      </c>
      <c r="I63" s="68">
        <v>1454221.3834212988</v>
      </c>
      <c r="J63" s="68">
        <v>1517781.8782014016</v>
      </c>
      <c r="K63" s="68">
        <v>1928229.9459656109</v>
      </c>
      <c r="L63" s="68">
        <v>1886665.7664068511</v>
      </c>
      <c r="M63" s="68">
        <v>1950254.9467575676</v>
      </c>
      <c r="N63" s="68">
        <v>2026748.8564196988</v>
      </c>
      <c r="O63" s="68">
        <v>2058328.7187920916</v>
      </c>
      <c r="P63" s="68">
        <v>2089306.1267673599</v>
      </c>
      <c r="Q63" s="68">
        <v>1947107.0413112962</v>
      </c>
      <c r="R63" s="68">
        <v>1874355.5854722734</v>
      </c>
      <c r="S63" s="68">
        <v>1751734.1916470472</v>
      </c>
      <c r="T63" s="68">
        <v>1686029.7609014041</v>
      </c>
      <c r="U63" s="68">
        <v>1571277.8414125445</v>
      </c>
      <c r="V63" s="68">
        <v>1480274.0053605654</v>
      </c>
      <c r="W63" s="68">
        <v>1371846.169571212</v>
      </c>
      <c r="X63" s="68">
        <v>1322498.7799100301</v>
      </c>
      <c r="Y63" s="68">
        <v>1232494.2787262138</v>
      </c>
      <c r="Z63" s="68">
        <v>1093818.9597123428</v>
      </c>
      <c r="AA63" s="68">
        <v>1056020.7404972925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3.36335738816274E-4</v>
      </c>
      <c r="D68" s="8">
        <v>4.1918538051000299E-4</v>
      </c>
      <c r="E68" s="8">
        <v>4.2720197527138496E-4</v>
      </c>
      <c r="F68" s="8">
        <v>3.9925418238541898E-4</v>
      </c>
      <c r="G68" s="8">
        <v>7.0332298696584503E-4</v>
      </c>
      <c r="H68" s="8">
        <v>6.5905096949376196E-4</v>
      </c>
      <c r="I68" s="8">
        <v>9.4282301448012898E-4</v>
      </c>
      <c r="J68" s="8">
        <v>8.8114300394161508E-4</v>
      </c>
      <c r="K68" s="8">
        <v>8.2349813429550796E-4</v>
      </c>
      <c r="L68" s="8">
        <v>7.7166146115186494E-4</v>
      </c>
      <c r="M68" s="8">
        <v>7.1914184583476309E-4</v>
      </c>
      <c r="N68" s="8">
        <v>1.0235791763981501E-3</v>
      </c>
      <c r="O68" s="8">
        <v>9.5661605244211606E-4</v>
      </c>
      <c r="P68" s="8">
        <v>8.9640001603685402E-4</v>
      </c>
      <c r="Q68" s="8">
        <v>8.3539064031628294E-4</v>
      </c>
      <c r="R68" s="8">
        <v>7.8073891596598503E-4</v>
      </c>
      <c r="S68" s="8">
        <v>7.2966253808273696E-4</v>
      </c>
      <c r="T68" s="8">
        <v>6.8373252693084492E-4</v>
      </c>
      <c r="U68" s="8">
        <v>6.3719739319409495E-4</v>
      </c>
      <c r="V68" s="8">
        <v>5.9551158225852195E-4</v>
      </c>
      <c r="W68" s="8">
        <v>5.5655288046042699E-4</v>
      </c>
      <c r="X68" s="8">
        <v>5.2151958949096897E-4</v>
      </c>
      <c r="Y68" s="8">
        <v>4.8602473896478996E-4</v>
      </c>
      <c r="Z68" s="8">
        <v>4.5422872787796199E-4</v>
      </c>
      <c r="AA68" s="8">
        <v>8.4838575863118901E-4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5.4649445447277497E-4</v>
      </c>
      <c r="D70" s="8">
        <v>5.1209431046327688E-4</v>
      </c>
      <c r="E70" s="8">
        <v>4.9448399796969602E-4</v>
      </c>
      <c r="F70" s="8">
        <v>4.7372646159509304E-4</v>
      </c>
      <c r="G70" s="8">
        <v>4.6140816565676799E-4</v>
      </c>
      <c r="H70" s="8">
        <v>4.46833191573527E-4</v>
      </c>
      <c r="I70" s="8">
        <v>5.4687047794329602E-4</v>
      </c>
      <c r="J70" s="8">
        <v>5.1109390447754994E-4</v>
      </c>
      <c r="K70" s="8">
        <v>4.77657854518876E-4</v>
      </c>
      <c r="L70" s="8">
        <v>4.6484342399358405E-4</v>
      </c>
      <c r="M70" s="8">
        <v>4.6465708854108001E-4</v>
      </c>
      <c r="N70" s="8">
        <v>2.2793295180051258E-3</v>
      </c>
      <c r="O70" s="8">
        <v>2.1302145022152079E-3</v>
      </c>
      <c r="P70" s="8">
        <v>1.996124055280997E-3</v>
      </c>
      <c r="Q70" s="8">
        <v>1.860266982216753E-3</v>
      </c>
      <c r="R70" s="8">
        <v>1.7908163145120368E-3</v>
      </c>
      <c r="S70" s="8">
        <v>1.6736601065544389E-3</v>
      </c>
      <c r="T70" s="8">
        <v>1.681759688943659E-3</v>
      </c>
      <c r="U70" s="8">
        <v>1.567298391644601E-3</v>
      </c>
      <c r="V70" s="8">
        <v>1.4647648515963209E-3</v>
      </c>
      <c r="W70" s="8">
        <v>1.368939113260143E-3</v>
      </c>
      <c r="X70" s="8">
        <v>1.2827686091480479E-3</v>
      </c>
      <c r="Y70" s="8">
        <v>1.195462818610388E-3</v>
      </c>
      <c r="Z70" s="8">
        <v>1.117254970352729E-3</v>
      </c>
      <c r="AA70" s="8">
        <v>1.2145086246434168E-3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6.7196809612211587E-3</v>
      </c>
      <c r="D73" s="8">
        <v>8.0040860511634039E-3</v>
      </c>
      <c r="E73" s="8">
        <v>46259.069277981929</v>
      </c>
      <c r="F73" s="8">
        <v>322767.58784972352</v>
      </c>
      <c r="G73" s="8">
        <v>301651.95117740514</v>
      </c>
      <c r="H73" s="8">
        <v>282663.88921937591</v>
      </c>
      <c r="I73" s="8">
        <v>263425.66181477631</v>
      </c>
      <c r="J73" s="8">
        <v>246192.20729615609</v>
      </c>
      <c r="K73" s="8">
        <v>230086.17497905198</v>
      </c>
      <c r="L73" s="8">
        <v>239837.0012907022</v>
      </c>
      <c r="M73" s="8">
        <v>223513.59844718274</v>
      </c>
      <c r="N73" s="8">
        <v>208891.21825939958</v>
      </c>
      <c r="O73" s="8">
        <v>221760.02841020739</v>
      </c>
      <c r="P73" s="8">
        <v>225730.37543222573</v>
      </c>
      <c r="Q73" s="8">
        <v>210367.07002795851</v>
      </c>
      <c r="R73" s="8">
        <v>196604.73866704284</v>
      </c>
      <c r="S73" s="8">
        <v>191457.18675666777</v>
      </c>
      <c r="T73" s="8">
        <v>179405.5461633378</v>
      </c>
      <c r="U73" s="8">
        <v>170027.25459003498</v>
      </c>
      <c r="V73" s="8">
        <v>158903.97627939642</v>
      </c>
      <c r="W73" s="8">
        <v>197373.28246126091</v>
      </c>
      <c r="X73" s="8">
        <v>185607.33643050177</v>
      </c>
      <c r="Y73" s="8">
        <v>172974.82024526389</v>
      </c>
      <c r="Z73" s="8">
        <v>161658.71046456616</v>
      </c>
      <c r="AA73" s="8">
        <v>151082.90693414936</v>
      </c>
    </row>
    <row r="74" spans="1:27">
      <c r="A74" s="16" t="s">
        <v>25</v>
      </c>
      <c r="B74" s="16" t="s">
        <v>8</v>
      </c>
      <c r="C74" s="8">
        <v>5586.0423910382924</v>
      </c>
      <c r="D74" s="8">
        <v>5234.4185276656817</v>
      </c>
      <c r="E74" s="8">
        <v>4878.1630422214239</v>
      </c>
      <c r="F74" s="8">
        <v>97588.20831352903</v>
      </c>
      <c r="G74" s="8">
        <v>91203.932977895514</v>
      </c>
      <c r="H74" s="8">
        <v>85462.926087534579</v>
      </c>
      <c r="I74" s="8">
        <v>79646.282095373477</v>
      </c>
      <c r="J74" s="8">
        <v>74435.777638495216</v>
      </c>
      <c r="K74" s="8">
        <v>69566.147306320505</v>
      </c>
      <c r="L74" s="8">
        <v>65187.172431210252</v>
      </c>
      <c r="M74" s="8">
        <v>60750.505102775052</v>
      </c>
      <c r="N74" s="8">
        <v>111480.33964149567</v>
      </c>
      <c r="O74" s="8">
        <v>104187.23328079005</v>
      </c>
      <c r="P74" s="8">
        <v>97628.968072214062</v>
      </c>
      <c r="Q74" s="8">
        <v>91850.62217628787</v>
      </c>
      <c r="R74" s="8">
        <v>123787.92528583501</v>
      </c>
      <c r="S74" s="8">
        <v>115689.65210889895</v>
      </c>
      <c r="T74" s="8">
        <v>160474.02148214955</v>
      </c>
      <c r="U74" s="8">
        <v>154995.71531298567</v>
      </c>
      <c r="V74" s="8">
        <v>144855.8086633794</v>
      </c>
      <c r="W74" s="8">
        <v>135379.26039772108</v>
      </c>
      <c r="X74" s="8">
        <v>126857.5527388519</v>
      </c>
      <c r="Y74" s="8">
        <v>118223.5724180414</v>
      </c>
      <c r="Z74" s="8">
        <v>110489.31998608682</v>
      </c>
      <c r="AA74" s="8">
        <v>103261.04668720777</v>
      </c>
    </row>
    <row r="75" spans="1:27">
      <c r="A75" s="16" t="s">
        <v>25</v>
      </c>
      <c r="B75" s="16" t="s">
        <v>83</v>
      </c>
      <c r="C75" s="8">
        <v>8422.2717829412049</v>
      </c>
      <c r="D75" s="8">
        <v>7892.1156947155341</v>
      </c>
      <c r="E75" s="8">
        <v>50231.383938112289</v>
      </c>
      <c r="F75" s="8">
        <v>99657.413578797175</v>
      </c>
      <c r="G75" s="8">
        <v>93137.769673869116</v>
      </c>
      <c r="H75" s="8">
        <v>87275.033715101614</v>
      </c>
      <c r="I75" s="8">
        <v>81335.056888136343</v>
      </c>
      <c r="J75" s="8">
        <v>76014.071836899471</v>
      </c>
      <c r="K75" s="8">
        <v>71041.188612829443</v>
      </c>
      <c r="L75" s="8">
        <v>66569.364549425576</v>
      </c>
      <c r="M75" s="8">
        <v>62038.624716358805</v>
      </c>
      <c r="N75" s="8">
        <v>79104.412566047264</v>
      </c>
      <c r="O75" s="8">
        <v>73929.357520748701</v>
      </c>
      <c r="P75" s="8">
        <v>89851.015438987306</v>
      </c>
      <c r="Q75" s="8">
        <v>83735.716173344816</v>
      </c>
      <c r="R75" s="8">
        <v>128301.97086627409</v>
      </c>
      <c r="S75" s="8">
        <v>119908.3839560155</v>
      </c>
      <c r="T75" s="8">
        <v>121081.95419121718</v>
      </c>
      <c r="U75" s="8">
        <v>112841.06501643192</v>
      </c>
      <c r="V75" s="8">
        <v>105458.93925303205</v>
      </c>
      <c r="W75" s="8">
        <v>96385.304154003563</v>
      </c>
      <c r="X75" s="8">
        <v>90318.145894372661</v>
      </c>
      <c r="Y75" s="8">
        <v>73101.23941249754</v>
      </c>
      <c r="Z75" s="8">
        <v>54709.704241560648</v>
      </c>
      <c r="AA75" s="8">
        <v>61675.485220197159</v>
      </c>
    </row>
    <row r="76" spans="1:27">
      <c r="A76" s="16" t="s">
        <v>25</v>
      </c>
      <c r="B76" s="16" t="s">
        <v>191</v>
      </c>
      <c r="C76" s="8">
        <v>0</v>
      </c>
      <c r="D76" s="8">
        <v>0</v>
      </c>
      <c r="E76" s="8">
        <v>2.5103181763985799E-3</v>
      </c>
      <c r="F76" s="8">
        <v>4.07061025202875E-3</v>
      </c>
      <c r="G76" s="8">
        <v>3.8043086456962401E-3</v>
      </c>
      <c r="H76" s="8">
        <v>3.5648391246472402E-3</v>
      </c>
      <c r="I76" s="8">
        <v>3.8501897657999599E-3</v>
      </c>
      <c r="J76" s="8">
        <v>3.59830819133419E-3</v>
      </c>
      <c r="K76" s="8">
        <v>3.3629048507775399E-3</v>
      </c>
      <c r="L76" s="8">
        <v>3.5024146630103095E-3</v>
      </c>
      <c r="M76" s="8">
        <v>3.5256832335388098E-3</v>
      </c>
      <c r="N76" s="8">
        <v>4.1756557518023195E-3</v>
      </c>
      <c r="O76" s="8">
        <v>3.9024820099432703E-3</v>
      </c>
      <c r="P76" s="8">
        <v>3.9648807073534402E-3</v>
      </c>
      <c r="Q76" s="8">
        <v>3.69502919861337E-3</v>
      </c>
      <c r="R76" s="8">
        <v>4.00605405821428E-3</v>
      </c>
      <c r="S76" s="8">
        <v>3.74397575429765E-3</v>
      </c>
      <c r="T76" s="8">
        <v>3.9469663670871E-3</v>
      </c>
      <c r="U76" s="8">
        <v>4.1594446854627395E-3</v>
      </c>
      <c r="V76" s="8">
        <v>3.9332274228290904E-3</v>
      </c>
      <c r="W76" s="8">
        <v>3.89823243663416E-3</v>
      </c>
      <c r="X76" s="8">
        <v>3.6528507020068897E-3</v>
      </c>
      <c r="Y76" s="8">
        <v>3.4956243555446099E-3</v>
      </c>
      <c r="Z76" s="8">
        <v>3.7558405496868202E-3</v>
      </c>
      <c r="AA76" s="8">
        <v>3.7621578422030303E-3</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14008.321776490651</v>
      </c>
      <c r="D78" s="68">
        <v>13126.543157746957</v>
      </c>
      <c r="E78" s="68">
        <v>101368.6196903198</v>
      </c>
      <c r="F78" s="68">
        <v>520013.21468564065</v>
      </c>
      <c r="G78" s="68">
        <v>485993.65879820957</v>
      </c>
      <c r="H78" s="68">
        <v>455401.85369273537</v>
      </c>
      <c r="I78" s="68">
        <v>424407.00613816938</v>
      </c>
      <c r="J78" s="68">
        <v>396642.06176209589</v>
      </c>
      <c r="K78" s="68">
        <v>370693.51556226274</v>
      </c>
      <c r="L78" s="68">
        <v>371593.54301025753</v>
      </c>
      <c r="M78" s="68">
        <v>346302.73297579878</v>
      </c>
      <c r="N78" s="68">
        <v>399475.97794550704</v>
      </c>
      <c r="O78" s="68">
        <v>399876.62620105868</v>
      </c>
      <c r="P78" s="68">
        <v>413210.36580083187</v>
      </c>
      <c r="Q78" s="68">
        <v>385953.41476827802</v>
      </c>
      <c r="R78" s="68">
        <v>448694.64139676123</v>
      </c>
      <c r="S78" s="68">
        <v>427055.22896888066</v>
      </c>
      <c r="T78" s="68">
        <v>460961.52814916312</v>
      </c>
      <c r="U78" s="68">
        <v>437864.04128339305</v>
      </c>
      <c r="V78" s="68">
        <v>409218.73018931173</v>
      </c>
      <c r="W78" s="68">
        <v>429137.85283670994</v>
      </c>
      <c r="X78" s="68">
        <v>402783.04052086524</v>
      </c>
      <c r="Y78" s="68">
        <v>364299.63725291478</v>
      </c>
      <c r="Z78" s="68">
        <v>326857.74001953786</v>
      </c>
      <c r="AA78" s="68">
        <v>316019.44466660655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2.5345157598371198E-4</v>
      </c>
      <c r="D83" s="8">
        <v>2.3749757930192499E-4</v>
      </c>
      <c r="E83" s="8">
        <v>2.21333390559026E-4</v>
      </c>
      <c r="F83" s="8">
        <v>2.0685363597885799E-4</v>
      </c>
      <c r="G83" s="8">
        <v>4.4967369195326101E-4</v>
      </c>
      <c r="H83" s="8">
        <v>4.2136811696732903E-4</v>
      </c>
      <c r="I83" s="8">
        <v>3.9268961930466001E-4</v>
      </c>
      <c r="J83" s="8">
        <v>3.6699964410774399E-4</v>
      </c>
      <c r="K83" s="8">
        <v>3.4299032150049002E-4</v>
      </c>
      <c r="L83" s="8">
        <v>3.2140013635421297E-4</v>
      </c>
      <c r="M83" s="8">
        <v>2.9952550301566198E-4</v>
      </c>
      <c r="N83" s="8">
        <v>2.7993037657218398E-4</v>
      </c>
      <c r="O83" s="8">
        <v>2.6161717429365998E-4</v>
      </c>
      <c r="P83" s="8">
        <v>2.4514917832882898E-4</v>
      </c>
      <c r="Q83" s="8">
        <v>2.2846421842177998E-4</v>
      </c>
      <c r="R83" s="8">
        <v>2.2385427059536399E-4</v>
      </c>
      <c r="S83" s="8">
        <v>2.09209598628985E-4</v>
      </c>
      <c r="T83" s="8">
        <v>2.13519418660295E-4</v>
      </c>
      <c r="U83" s="8">
        <v>2.16509852858508E-4</v>
      </c>
      <c r="V83" s="8">
        <v>2.0234565682075102E-4</v>
      </c>
      <c r="W83" s="8">
        <v>1.8910809043401201E-4</v>
      </c>
      <c r="X83" s="8">
        <v>1.77204318143098E-4</v>
      </c>
      <c r="Y83" s="8">
        <v>1.9609571138934901E-4</v>
      </c>
      <c r="Z83" s="8">
        <v>1.83267019939001E-4</v>
      </c>
      <c r="AA83" s="8">
        <v>2.7100391121040002E-4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5.6435367541186204E-4</v>
      </c>
      <c r="D85" s="8">
        <v>5.43408081413136E-4</v>
      </c>
      <c r="E85" s="8">
        <v>5.2464490481663394E-4</v>
      </c>
      <c r="F85" s="8">
        <v>4.90322340813558E-4</v>
      </c>
      <c r="G85" s="8">
        <v>5.8170966191482799E-4</v>
      </c>
      <c r="H85" s="8">
        <v>5.4509282897570596E-4</v>
      </c>
      <c r="I85" s="8">
        <v>6.2726609684405797E-4</v>
      </c>
      <c r="J85" s="8">
        <v>5.8622999688724101E-4</v>
      </c>
      <c r="K85" s="8">
        <v>5.4787850161117904E-4</v>
      </c>
      <c r="L85" s="8">
        <v>5.5473698484477399E-4</v>
      </c>
      <c r="M85" s="8">
        <v>5.1698134391548996E-4</v>
      </c>
      <c r="N85" s="8">
        <v>6.1747942017022011E-4</v>
      </c>
      <c r="O85" s="8">
        <v>5.7708357009180898E-4</v>
      </c>
      <c r="P85" s="8">
        <v>5.5221508330776498E-4</v>
      </c>
      <c r="Q85" s="8">
        <v>5.2678975501114697E-4</v>
      </c>
      <c r="R85" s="8">
        <v>7.8924526648899292E-4</v>
      </c>
      <c r="S85" s="8">
        <v>7.376123983824E-4</v>
      </c>
      <c r="T85" s="8">
        <v>7.8247765318763696E-4</v>
      </c>
      <c r="U85" s="8">
        <v>1.0087985318501141E-3</v>
      </c>
      <c r="V85" s="8">
        <v>9.4280236595246404E-4</v>
      </c>
      <c r="W85" s="8">
        <v>8.8112370625221387E-4</v>
      </c>
      <c r="X85" s="8">
        <v>8.2565968070322509E-4</v>
      </c>
      <c r="Y85" s="8">
        <v>7.6946492303236005E-4</v>
      </c>
      <c r="Z85" s="8">
        <v>7.1912609609163004E-4</v>
      </c>
      <c r="AA85" s="8">
        <v>1.113631890482866E-3</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86693.490001092054</v>
      </c>
      <c r="D88" s="8">
        <v>159463.77824589153</v>
      </c>
      <c r="E88" s="8">
        <v>218773.93845654954</v>
      </c>
      <c r="F88" s="8">
        <v>270476.5097061483</v>
      </c>
      <c r="G88" s="8">
        <v>276751.7422102241</v>
      </c>
      <c r="H88" s="8">
        <v>281864.715296446</v>
      </c>
      <c r="I88" s="8">
        <v>284215.07011450833</v>
      </c>
      <c r="J88" s="8">
        <v>285032.08869823237</v>
      </c>
      <c r="K88" s="8">
        <v>283479.05367414514</v>
      </c>
      <c r="L88" s="8">
        <v>281141.85965390044</v>
      </c>
      <c r="M88" s="8">
        <v>275736.60273462435</v>
      </c>
      <c r="N88" s="8">
        <v>270039.69251488592</v>
      </c>
      <c r="O88" s="8">
        <v>263880.8944639113</v>
      </c>
      <c r="P88" s="8">
        <v>259141.81722965252</v>
      </c>
      <c r="Q88" s="8">
        <v>241504.51222136451</v>
      </c>
      <c r="R88" s="8">
        <v>225705.15154588784</v>
      </c>
      <c r="S88" s="8">
        <v>210939.39390936721</v>
      </c>
      <c r="T88" s="8">
        <v>197661.40825302782</v>
      </c>
      <c r="U88" s="8">
        <v>184208.48667134152</v>
      </c>
      <c r="V88" s="8">
        <v>172157.46413087336</v>
      </c>
      <c r="W88" s="8">
        <v>160894.82624572239</v>
      </c>
      <c r="X88" s="8">
        <v>150766.99210589452</v>
      </c>
      <c r="Y88" s="8">
        <v>140505.72497844038</v>
      </c>
      <c r="Z88" s="8">
        <v>131313.76167437687</v>
      </c>
      <c r="AA88" s="8">
        <v>122723.14171757243</v>
      </c>
    </row>
    <row r="89" spans="1:27">
      <c r="A89" s="16" t="s">
        <v>26</v>
      </c>
      <c r="B89" s="16" t="s">
        <v>8</v>
      </c>
      <c r="C89" s="8">
        <v>1.2474928347153077E-3</v>
      </c>
      <c r="D89" s="8">
        <v>1.555091698363984E-3</v>
      </c>
      <c r="E89" s="8">
        <v>1.4492514797025762E-3</v>
      </c>
      <c r="F89" s="8">
        <v>1.5414563330091681E-3</v>
      </c>
      <c r="G89" s="8">
        <v>1.4526543688575691E-3</v>
      </c>
      <c r="H89" s="8">
        <v>1.4481089891723281E-3</v>
      </c>
      <c r="I89" s="8">
        <v>1.519976809361883E-3</v>
      </c>
      <c r="J89" s="8">
        <v>1.420539073774326E-3</v>
      </c>
      <c r="K89" s="8">
        <v>1.3276066106342691E-3</v>
      </c>
      <c r="L89" s="8">
        <v>1.2440378603569399E-3</v>
      </c>
      <c r="M89" s="8">
        <v>1.3264900544362039E-3</v>
      </c>
      <c r="N89" s="8">
        <v>1.554042469248045E-3</v>
      </c>
      <c r="O89" s="8">
        <v>1.465619806588119E-3</v>
      </c>
      <c r="P89" s="8">
        <v>4.4272566207591612E-3</v>
      </c>
      <c r="Q89" s="8">
        <v>4.1789550134336577E-3</v>
      </c>
      <c r="R89" s="8">
        <v>3.9838618213508033E-3</v>
      </c>
      <c r="S89" s="8">
        <v>3.7429760717806442E-3</v>
      </c>
      <c r="T89" s="8">
        <v>3.6627398260760387E-3</v>
      </c>
      <c r="U89" s="8">
        <v>3.4417789950492391E-3</v>
      </c>
      <c r="V89" s="8">
        <v>3.2166158823276779E-3</v>
      </c>
      <c r="W89" s="8">
        <v>3.0592213554544818E-3</v>
      </c>
      <c r="X89" s="8">
        <v>2.8698050861799729E-3</v>
      </c>
      <c r="Y89" s="8">
        <v>2.8517146315656873E-3</v>
      </c>
      <c r="Z89" s="8">
        <v>2.6651538605340281E-3</v>
      </c>
      <c r="AA89" s="8">
        <v>2.4907979998053343E-3</v>
      </c>
    </row>
    <row r="90" spans="1:27">
      <c r="A90" s="16" t="s">
        <v>26</v>
      </c>
      <c r="B90" s="16" t="s">
        <v>83</v>
      </c>
      <c r="C90" s="8">
        <v>4.2415373213964391E-3</v>
      </c>
      <c r="D90" s="8">
        <v>7.8517633013738593E-3</v>
      </c>
      <c r="E90" s="8">
        <v>7.3173688694768207E-3</v>
      </c>
      <c r="F90" s="8">
        <v>6.8386624929334004E-3</v>
      </c>
      <c r="G90" s="8">
        <v>6.8000630783698196E-3</v>
      </c>
      <c r="H90" s="8">
        <v>6.3720200355629692E-3</v>
      </c>
      <c r="I90" s="8">
        <v>8.5866476507192504E-3</v>
      </c>
      <c r="J90" s="8">
        <v>8.1980883412029297E-3</v>
      </c>
      <c r="K90" s="8">
        <v>7.6755501942167301E-3</v>
      </c>
      <c r="L90" s="8">
        <v>7.4199016358794103E-3</v>
      </c>
      <c r="M90" s="8">
        <v>7.1292619503445396E-3</v>
      </c>
      <c r="N90" s="8">
        <v>7.9909644510513678E-3</v>
      </c>
      <c r="O90" s="8">
        <v>7.4681910736688504E-3</v>
      </c>
      <c r="P90" s="8">
        <v>7.5395981401378386E-3</v>
      </c>
      <c r="Q90" s="8">
        <v>7.6106592587067597E-3</v>
      </c>
      <c r="R90" s="8">
        <v>9.4662421910430596E-3</v>
      </c>
      <c r="S90" s="8">
        <v>8.84695531626771E-3</v>
      </c>
      <c r="T90" s="8">
        <v>8.3948135792916694E-3</v>
      </c>
      <c r="U90" s="8">
        <v>8.6580489283359999E-3</v>
      </c>
      <c r="V90" s="8">
        <v>8.0916345102098209E-3</v>
      </c>
      <c r="W90" s="8">
        <v>7.6416267187157201E-3</v>
      </c>
      <c r="X90" s="8">
        <v>6.3322822304003705E-3</v>
      </c>
      <c r="Y90" s="8">
        <v>6.4991297316363801E-3</v>
      </c>
      <c r="Z90" s="8">
        <v>6.3564193468329602E-3</v>
      </c>
      <c r="AA90" s="8">
        <v>6.8474649635760906E-3</v>
      </c>
    </row>
    <row r="91" spans="1:27">
      <c r="A91" s="16" t="s">
        <v>26</v>
      </c>
      <c r="B91" s="16" t="s">
        <v>191</v>
      </c>
      <c r="C91" s="8">
        <v>0</v>
      </c>
      <c r="D91" s="8">
        <v>0</v>
      </c>
      <c r="E91" s="8">
        <v>4.9530843417898898E-3</v>
      </c>
      <c r="F91" s="8">
        <v>5.6454398923481202E-3</v>
      </c>
      <c r="G91" s="8">
        <v>7.6171444523250101E-3</v>
      </c>
      <c r="H91" s="8">
        <v>7.1376686516896404E-3</v>
      </c>
      <c r="I91" s="8">
        <v>1.249143900718039E-2</v>
      </c>
      <c r="J91" s="8">
        <v>1.1706276856662829E-2</v>
      </c>
      <c r="K91" s="8">
        <v>1.0940445657385349E-2</v>
      </c>
      <c r="L91" s="8">
        <v>1.030444323523255E-2</v>
      </c>
      <c r="M91" s="8">
        <v>9.7048813242883187E-3</v>
      </c>
      <c r="N91" s="8">
        <v>9.169522780003379E-3</v>
      </c>
      <c r="O91" s="8">
        <v>8.5696474555602212E-3</v>
      </c>
      <c r="P91" s="8">
        <v>8.1014987702129806E-3</v>
      </c>
      <c r="Q91" s="8">
        <v>7.7899089411171294E-3</v>
      </c>
      <c r="R91" s="8">
        <v>9.3642734675325294E-3</v>
      </c>
      <c r="S91" s="8">
        <v>8.7516574438545082E-3</v>
      </c>
      <c r="T91" s="8">
        <v>9.1210197029735311E-3</v>
      </c>
      <c r="U91" s="8">
        <v>9.3028898295218296E-3</v>
      </c>
      <c r="V91" s="8">
        <v>8.6942895578791812E-3</v>
      </c>
      <c r="W91" s="8">
        <v>8.2694902829750817E-3</v>
      </c>
      <c r="X91" s="8">
        <v>7.7489513199696406E-3</v>
      </c>
      <c r="Y91" s="8">
        <v>7.4334511894922897E-3</v>
      </c>
      <c r="Z91" s="8">
        <v>7.0621210716704198E-3</v>
      </c>
      <c r="AA91" s="8">
        <v>7.9275066230730801E-3</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86693.49630792746</v>
      </c>
      <c r="D93" s="68">
        <v>159463.7884336522</v>
      </c>
      <c r="E93" s="68">
        <v>218773.95292223254</v>
      </c>
      <c r="F93" s="68">
        <v>270476.52442888299</v>
      </c>
      <c r="G93" s="68">
        <v>276751.75911146932</v>
      </c>
      <c r="H93" s="68">
        <v>281864.73122070468</v>
      </c>
      <c r="I93" s="68">
        <v>284215.09373252752</v>
      </c>
      <c r="J93" s="68">
        <v>285032.11097636627</v>
      </c>
      <c r="K93" s="68">
        <v>283479.07450861641</v>
      </c>
      <c r="L93" s="68">
        <v>281141.87949842028</v>
      </c>
      <c r="M93" s="68">
        <v>275736.6217117646</v>
      </c>
      <c r="N93" s="68">
        <v>270039.71212682541</v>
      </c>
      <c r="O93" s="68">
        <v>263880.91280607041</v>
      </c>
      <c r="P93" s="68">
        <v>259141.83809537027</v>
      </c>
      <c r="Q93" s="68">
        <v>241504.5325561417</v>
      </c>
      <c r="R93" s="68">
        <v>225705.17537336485</v>
      </c>
      <c r="S93" s="68">
        <v>210939.41619777805</v>
      </c>
      <c r="T93" s="68">
        <v>197661.43042759801</v>
      </c>
      <c r="U93" s="68">
        <v>184208.5092993677</v>
      </c>
      <c r="V93" s="68">
        <v>172157.48527856133</v>
      </c>
      <c r="W93" s="68">
        <v>160894.84628629257</v>
      </c>
      <c r="X93" s="68">
        <v>150767.01005979718</v>
      </c>
      <c r="Y93" s="68">
        <v>140505.74272829658</v>
      </c>
      <c r="Z93" s="68">
        <v>131313.77866046425</v>
      </c>
      <c r="AA93" s="68">
        <v>122723.16036797782</v>
      </c>
    </row>
  </sheetData>
  <sheetProtection algorithmName="SHA-512" hashValue="PjruldsgSBpo2YJJbiXHDSy+l/GiFD4fzJbZvUWeRYyY5FLilLvH37jEfv1JXqQBJy/khOeHhC/KINH9YlsV2w==" saltValue="ECWQFlgI80m2gKdqQp/tR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87A8-0E27-4694-9E1E-74CB55BD1FB3}">
  <sheetPr codeName="Sheet37">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73" t="s">
        <v>223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51951.307582001464</v>
      </c>
      <c r="F6" s="8">
        <v>424004.75372002798</v>
      </c>
      <c r="G6" s="8">
        <v>0</v>
      </c>
      <c r="H6" s="8">
        <v>0</v>
      </c>
      <c r="I6" s="8">
        <v>0</v>
      </c>
      <c r="J6" s="8">
        <v>0</v>
      </c>
      <c r="K6" s="8">
        <v>19962.35262964456</v>
      </c>
      <c r="L6" s="8">
        <v>10275.272760437065</v>
      </c>
      <c r="M6" s="8">
        <v>2.5598776358813999E-5</v>
      </c>
      <c r="N6" s="8">
        <v>0</v>
      </c>
      <c r="O6" s="8">
        <v>18003.906998865059</v>
      </c>
      <c r="P6" s="8">
        <v>0</v>
      </c>
      <c r="Q6" s="8">
        <v>38523.115785781039</v>
      </c>
      <c r="R6" s="8">
        <v>7.9148937032931087E-5</v>
      </c>
      <c r="S6" s="8">
        <v>3.2105569184951764E-3</v>
      </c>
      <c r="T6" s="8">
        <v>0</v>
      </c>
      <c r="U6" s="8">
        <v>0</v>
      </c>
      <c r="V6" s="8">
        <v>2.78635441776219E-5</v>
      </c>
      <c r="W6" s="8">
        <v>0</v>
      </c>
      <c r="X6" s="8">
        <v>4.9079668362199097E-5</v>
      </c>
      <c r="Y6" s="8">
        <v>0</v>
      </c>
      <c r="Z6" s="8">
        <v>0</v>
      </c>
      <c r="AA6" s="8">
        <v>0</v>
      </c>
    </row>
    <row r="7" spans="1:27">
      <c r="A7" s="16" t="s">
        <v>16</v>
      </c>
      <c r="B7" s="16" t="s">
        <v>11</v>
      </c>
      <c r="C7" s="8">
        <v>0</v>
      </c>
      <c r="D7" s="8">
        <v>26163.276982641</v>
      </c>
      <c r="E7" s="8">
        <v>1.4532634257244896E-2</v>
      </c>
      <c r="F7" s="8">
        <v>154745.20055401162</v>
      </c>
      <c r="G7" s="8">
        <v>55684.508251737199</v>
      </c>
      <c r="H7" s="8">
        <v>8.9244548630272008E-2</v>
      </c>
      <c r="I7" s="8">
        <v>0</v>
      </c>
      <c r="J7" s="8">
        <v>0</v>
      </c>
      <c r="K7" s="8">
        <v>1.0181683956159507E-3</v>
      </c>
      <c r="L7" s="8">
        <v>4.8738552030860903E-5</v>
      </c>
      <c r="M7" s="8">
        <v>0</v>
      </c>
      <c r="N7" s="8">
        <v>0</v>
      </c>
      <c r="O7" s="8">
        <v>7.9942901443350007E-5</v>
      </c>
      <c r="P7" s="8">
        <v>0</v>
      </c>
      <c r="Q7" s="8">
        <v>1.5394300335450701E-5</v>
      </c>
      <c r="R7" s="8">
        <v>0</v>
      </c>
      <c r="S7" s="8">
        <v>2.8352758395063498E-6</v>
      </c>
      <c r="T7" s="8">
        <v>0</v>
      </c>
      <c r="U7" s="8">
        <v>0</v>
      </c>
      <c r="V7" s="8">
        <v>7.2244975770331004E-6</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71">
        <v>0</v>
      </c>
      <c r="D18" s="71">
        <v>26163.276982641</v>
      </c>
      <c r="E18" s="71">
        <v>51951.322114635725</v>
      </c>
      <c r="F18" s="71">
        <v>578749.9542740396</v>
      </c>
      <c r="G18" s="71">
        <v>55684.508251737199</v>
      </c>
      <c r="H18" s="71">
        <v>8.9244548630272008E-2</v>
      </c>
      <c r="I18" s="71">
        <v>0</v>
      </c>
      <c r="J18" s="71">
        <v>0</v>
      </c>
      <c r="K18" s="71">
        <v>19962.353647812957</v>
      </c>
      <c r="L18" s="71">
        <v>10275.272809175616</v>
      </c>
      <c r="M18" s="71">
        <v>2.5598776358813999E-5</v>
      </c>
      <c r="N18" s="71">
        <v>0</v>
      </c>
      <c r="O18" s="71">
        <v>18003.907078807959</v>
      </c>
      <c r="P18" s="71">
        <v>0</v>
      </c>
      <c r="Q18" s="71">
        <v>38523.115801175343</v>
      </c>
      <c r="R18" s="71">
        <v>7.9148937032931087E-5</v>
      </c>
      <c r="S18" s="71">
        <v>3.2133921943346827E-3</v>
      </c>
      <c r="T18" s="71">
        <v>0</v>
      </c>
      <c r="U18" s="71">
        <v>0</v>
      </c>
      <c r="V18" s="71">
        <v>3.5088041754654998E-5</v>
      </c>
      <c r="W18" s="71">
        <v>0</v>
      </c>
      <c r="X18" s="71">
        <v>4.9079668362199097E-5</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21804.107082701052</v>
      </c>
      <c r="F21" s="8">
        <v>103479.57504310066</v>
      </c>
      <c r="G21" s="8">
        <v>0</v>
      </c>
      <c r="H21" s="8">
        <v>0</v>
      </c>
      <c r="I21" s="8">
        <v>0</v>
      </c>
      <c r="J21" s="8">
        <v>0</v>
      </c>
      <c r="K21" s="8">
        <v>5.2558283983734E-4</v>
      </c>
      <c r="L21" s="8">
        <v>10275.2727517066</v>
      </c>
      <c r="M21" s="8">
        <v>0</v>
      </c>
      <c r="N21" s="8">
        <v>0</v>
      </c>
      <c r="O21" s="8">
        <v>7451.9410392140499</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71">
        <v>0</v>
      </c>
      <c r="D33" s="71">
        <v>0</v>
      </c>
      <c r="E33" s="71">
        <v>21804.107082701052</v>
      </c>
      <c r="F33" s="71">
        <v>103479.57504310066</v>
      </c>
      <c r="G33" s="71">
        <v>0</v>
      </c>
      <c r="H33" s="71">
        <v>0</v>
      </c>
      <c r="I33" s="71">
        <v>0</v>
      </c>
      <c r="J33" s="71">
        <v>0</v>
      </c>
      <c r="K33" s="71">
        <v>5.2558283983734E-4</v>
      </c>
      <c r="L33" s="71">
        <v>10275.2727517066</v>
      </c>
      <c r="M33" s="71">
        <v>0</v>
      </c>
      <c r="N33" s="71">
        <v>0</v>
      </c>
      <c r="O33" s="71">
        <v>7451.9410392140499</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30147.200499300408</v>
      </c>
      <c r="F36" s="8">
        <v>320525.17867692735</v>
      </c>
      <c r="G36" s="8">
        <v>0</v>
      </c>
      <c r="H36" s="8">
        <v>0</v>
      </c>
      <c r="I36" s="8">
        <v>0</v>
      </c>
      <c r="J36" s="8">
        <v>0</v>
      </c>
      <c r="K36" s="8">
        <v>19962.35210406172</v>
      </c>
      <c r="L36" s="8">
        <v>8.7304647111707196E-6</v>
      </c>
      <c r="M36" s="8">
        <v>2.5598776358813999E-5</v>
      </c>
      <c r="N36" s="8">
        <v>0</v>
      </c>
      <c r="O36" s="8">
        <v>10551.96595965101</v>
      </c>
      <c r="P36" s="8">
        <v>0</v>
      </c>
      <c r="Q36" s="8">
        <v>38523.115785781039</v>
      </c>
      <c r="R36" s="8">
        <v>7.9148937032931087E-5</v>
      </c>
      <c r="S36" s="8">
        <v>3.2105569184951764E-3</v>
      </c>
      <c r="T36" s="8">
        <v>0</v>
      </c>
      <c r="U36" s="8">
        <v>0</v>
      </c>
      <c r="V36" s="8">
        <v>2.78635441776219E-5</v>
      </c>
      <c r="W36" s="8">
        <v>0</v>
      </c>
      <c r="X36" s="8">
        <v>4.9079668362199097E-5</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1">
        <v>0</v>
      </c>
      <c r="D48" s="71">
        <v>0</v>
      </c>
      <c r="E48" s="71">
        <v>30147.200499300408</v>
      </c>
      <c r="F48" s="71">
        <v>320525.17867692735</v>
      </c>
      <c r="G48" s="71">
        <v>0</v>
      </c>
      <c r="H48" s="71">
        <v>0</v>
      </c>
      <c r="I48" s="71">
        <v>0</v>
      </c>
      <c r="J48" s="71">
        <v>0</v>
      </c>
      <c r="K48" s="71">
        <v>19962.35210406172</v>
      </c>
      <c r="L48" s="71">
        <v>8.7304647111707196E-6</v>
      </c>
      <c r="M48" s="71">
        <v>2.5598776358813999E-5</v>
      </c>
      <c r="N48" s="71">
        <v>0</v>
      </c>
      <c r="O48" s="71">
        <v>10551.96595965101</v>
      </c>
      <c r="P48" s="71">
        <v>0</v>
      </c>
      <c r="Q48" s="71">
        <v>38523.115785781039</v>
      </c>
      <c r="R48" s="71">
        <v>7.9148937032931087E-5</v>
      </c>
      <c r="S48" s="71">
        <v>3.2105569184951764E-3</v>
      </c>
      <c r="T48" s="71">
        <v>0</v>
      </c>
      <c r="U48" s="71">
        <v>0</v>
      </c>
      <c r="V48" s="71">
        <v>2.78635441776219E-5</v>
      </c>
      <c r="W48" s="71">
        <v>0</v>
      </c>
      <c r="X48" s="71">
        <v>4.9079668362199097E-5</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26163.276982641</v>
      </c>
      <c r="E52" s="8">
        <v>1.4532634257244896E-2</v>
      </c>
      <c r="F52" s="8">
        <v>154745.20055401162</v>
      </c>
      <c r="G52" s="8">
        <v>55684.508251737199</v>
      </c>
      <c r="H52" s="8">
        <v>8.9244548630272008E-2</v>
      </c>
      <c r="I52" s="8">
        <v>0</v>
      </c>
      <c r="J52" s="8">
        <v>0</v>
      </c>
      <c r="K52" s="8">
        <v>1.0181683956159507E-3</v>
      </c>
      <c r="L52" s="8">
        <v>4.8738552030860903E-5</v>
      </c>
      <c r="M52" s="8">
        <v>0</v>
      </c>
      <c r="N52" s="8">
        <v>0</v>
      </c>
      <c r="O52" s="8">
        <v>7.9942901443350007E-5</v>
      </c>
      <c r="P52" s="8">
        <v>0</v>
      </c>
      <c r="Q52" s="8">
        <v>1.5394300335450701E-5</v>
      </c>
      <c r="R52" s="8">
        <v>0</v>
      </c>
      <c r="S52" s="8">
        <v>2.8352758395063498E-6</v>
      </c>
      <c r="T52" s="8">
        <v>0</v>
      </c>
      <c r="U52" s="8">
        <v>0</v>
      </c>
      <c r="V52" s="8">
        <v>7.2244975770331004E-6</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1">
        <v>0</v>
      </c>
      <c r="D63" s="71">
        <v>26163.276982641</v>
      </c>
      <c r="E63" s="71">
        <v>1.4532634257244896E-2</v>
      </c>
      <c r="F63" s="71">
        <v>154745.20055401162</v>
      </c>
      <c r="G63" s="71">
        <v>55684.508251737199</v>
      </c>
      <c r="H63" s="71">
        <v>8.9244548630272008E-2</v>
      </c>
      <c r="I63" s="71">
        <v>0</v>
      </c>
      <c r="J63" s="71">
        <v>0</v>
      </c>
      <c r="K63" s="71">
        <v>1.0181683956159507E-3</v>
      </c>
      <c r="L63" s="71">
        <v>4.8738552030860903E-5</v>
      </c>
      <c r="M63" s="71">
        <v>0</v>
      </c>
      <c r="N63" s="71">
        <v>0</v>
      </c>
      <c r="O63" s="71">
        <v>7.9942901443350007E-5</v>
      </c>
      <c r="P63" s="71">
        <v>0</v>
      </c>
      <c r="Q63" s="71">
        <v>1.5394300335450701E-5</v>
      </c>
      <c r="R63" s="71">
        <v>0</v>
      </c>
      <c r="S63" s="71">
        <v>2.8352758395063498E-6</v>
      </c>
      <c r="T63" s="71">
        <v>0</v>
      </c>
      <c r="U63" s="71">
        <v>0</v>
      </c>
      <c r="V63" s="71">
        <v>7.2244975770331004E-6</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y8SuArVJlqV9PbTHUQLnMXcNOxHevnC2lZT5Gw0AX0dTDkQTbvDpZiSr+gV6xvRd6aghpE2TFFsMHXyDsRW+8Q==" saltValue="sZoRBmWf9P52WqXfImu9K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5"/>
  <cols>
    <col min="1" max="1" width="11.5703125" bestFit="1" customWidth="1"/>
    <col min="2" max="2" width="3.5703125" bestFit="1" customWidth="1"/>
    <col min="3" max="3" width="66.5703125" customWidth="1"/>
    <col min="4" max="24" width="9.42578125" customWidth="1"/>
  </cols>
  <sheetData>
    <row r="1" spans="1:3">
      <c r="A1" s="1" t="s">
        <v>0</v>
      </c>
    </row>
    <row r="3" spans="1:3">
      <c r="A3" s="20">
        <v>45863</v>
      </c>
      <c r="B3" s="21">
        <v>1</v>
      </c>
      <c r="C3" s="22" t="s">
        <v>247</v>
      </c>
    </row>
    <row r="4" spans="1:3">
      <c r="A4" s="2">
        <v>45904</v>
      </c>
      <c r="B4" s="21">
        <v>1.1000000000000001</v>
      </c>
      <c r="C4" t="s">
        <v>273</v>
      </c>
    </row>
    <row r="6" spans="1:3">
      <c r="A6" s="2"/>
      <c r="B6" s="3"/>
    </row>
    <row r="7" spans="1:3">
      <c r="A7" s="2"/>
      <c r="B7" s="3"/>
    </row>
    <row r="8" spans="1:3">
      <c r="A8" s="2"/>
      <c r="B8" s="3"/>
    </row>
    <row r="9" spans="1:3">
      <c r="A9" s="2"/>
      <c r="B9" s="3"/>
    </row>
    <row r="10" spans="1:3">
      <c r="A10" s="2"/>
      <c r="B10" s="3"/>
    </row>
    <row r="11" spans="1:3">
      <c r="A11" s="2"/>
      <c r="B11" s="3"/>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sheetData>
  <sheetProtection algorithmName="SHA-512" hashValue="lhY4N49ev1gpt8USKLIQRfJn0okpltkJEM5fQ6AmmPkrel+m5L6ksR/Prxldy31IaccdYHP0BbFXZ+ZVNqcwFw==" saltValue="gmUVhV/TfYi8/zW+aP1Wh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B6C2-BBAB-4F83-AD6D-7371A48663B1}">
  <sheetPr codeName="Sheet38">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4" width="9.42578125" customWidth="1"/>
    <col min="5" max="5" width="13.140625" bestFit="1" customWidth="1"/>
    <col min="6" max="31" width="9.42578125" customWidth="1"/>
  </cols>
  <sheetData>
    <row r="1" spans="1:27" ht="23.25" customHeight="1">
      <c r="A1" s="73" t="s">
        <v>224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5" customHeight="1">
      <c r="A2" s="19" t="s">
        <v>68</v>
      </c>
      <c r="B2" s="82" t="s">
        <v>243</v>
      </c>
      <c r="C2" s="82"/>
      <c r="D2" s="82"/>
      <c r="E2" s="82"/>
      <c r="F2" s="82"/>
      <c r="G2" s="82"/>
      <c r="H2" s="82"/>
      <c r="I2" s="82"/>
      <c r="J2" s="82"/>
      <c r="K2" s="82"/>
      <c r="L2" s="82"/>
      <c r="M2" s="82"/>
      <c r="N2" s="82"/>
      <c r="O2" s="82"/>
      <c r="P2" s="82"/>
      <c r="Q2" s="82"/>
      <c r="R2" s="82"/>
      <c r="S2" s="82"/>
      <c r="T2" s="82"/>
      <c r="U2" s="82"/>
      <c r="V2" s="82"/>
      <c r="W2" s="82"/>
      <c r="X2" s="82"/>
      <c r="Y2" s="82"/>
      <c r="Z2" s="82"/>
      <c r="AA2" s="82"/>
    </row>
    <row r="3" spans="1:27">
      <c r="A3" s="19"/>
      <c r="B3" s="82"/>
      <c r="C3" s="82"/>
      <c r="D3" s="82"/>
      <c r="E3" s="82"/>
      <c r="F3" s="82"/>
      <c r="G3" s="82"/>
      <c r="H3" s="82"/>
      <c r="I3" s="82"/>
      <c r="J3" s="82"/>
      <c r="K3" s="82"/>
      <c r="L3" s="82"/>
      <c r="M3" s="82"/>
      <c r="N3" s="82"/>
      <c r="O3" s="82"/>
      <c r="P3" s="82"/>
      <c r="Q3" s="82"/>
      <c r="R3" s="82"/>
      <c r="S3" s="82"/>
      <c r="T3" s="82"/>
      <c r="U3" s="82"/>
      <c r="V3" s="82"/>
      <c r="W3" s="82"/>
      <c r="X3" s="82"/>
      <c r="Y3" s="82"/>
      <c r="Z3" s="82"/>
      <c r="AA3" s="82"/>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14</v>
      </c>
      <c r="C6" s="8">
        <v>5984.3366723144545</v>
      </c>
      <c r="D6" s="8">
        <v>13724.786181706804</v>
      </c>
      <c r="E6" s="8">
        <v>36863.398393199393</v>
      </c>
      <c r="F6" s="8">
        <v>48083.130591732952</v>
      </c>
      <c r="G6" s="8">
        <v>44937.5052134199</v>
      </c>
      <c r="H6" s="8">
        <v>42108.82756060487</v>
      </c>
      <c r="I6" s="8">
        <v>39242.88240687122</v>
      </c>
      <c r="J6" s="8">
        <v>36675.59102428121</v>
      </c>
      <c r="K6" s="8">
        <v>34276.253284213788</v>
      </c>
      <c r="L6" s="8">
        <v>32118.668629134285</v>
      </c>
      <c r="M6" s="8">
        <v>29932.65804575475</v>
      </c>
      <c r="N6" s="8">
        <v>27974.446763987722</v>
      </c>
      <c r="O6" s="8">
        <v>26144.342762841377</v>
      </c>
      <c r="P6" s="8">
        <v>24498.63684818197</v>
      </c>
      <c r="Q6" s="8">
        <v>22831.248948426168</v>
      </c>
      <c r="R6" s="8">
        <v>21337.615833742399</v>
      </c>
      <c r="S6" s="8">
        <v>19941.69703536126</v>
      </c>
      <c r="T6" s="8">
        <v>18686.428579888838</v>
      </c>
      <c r="U6" s="8">
        <v>17414.622107699499</v>
      </c>
      <c r="V6" s="8">
        <v>16275.347759720813</v>
      </c>
      <c r="W6" s="8">
        <v>15210.605378736469</v>
      </c>
      <c r="X6" s="8">
        <v>14253.144582593315</v>
      </c>
      <c r="Y6" s="8">
        <v>13283.069351373439</v>
      </c>
      <c r="Z6" s="8">
        <v>12414.083502581872</v>
      </c>
      <c r="AA6" s="8">
        <v>11601.947195763883</v>
      </c>
    </row>
    <row r="7" spans="1:27">
      <c r="A7" s="16" t="s">
        <v>23</v>
      </c>
      <c r="B7" s="16" t="s">
        <v>14</v>
      </c>
      <c r="C7" s="8">
        <v>5.2315646311384934E-4</v>
      </c>
      <c r="D7" s="8">
        <v>5.2477947304426517E-4</v>
      </c>
      <c r="E7" s="8">
        <v>5.2357105684450514E-4</v>
      </c>
      <c r="F7" s="8">
        <v>22679.15576587863</v>
      </c>
      <c r="G7" s="8">
        <v>21195.81633917979</v>
      </c>
      <c r="H7" s="8">
        <v>19864.427327239951</v>
      </c>
      <c r="I7" s="8">
        <v>18513.248700894776</v>
      </c>
      <c r="J7" s="8">
        <v>17302.101619165434</v>
      </c>
      <c r="K7" s="8">
        <v>20393.846458875818</v>
      </c>
      <c r="L7" s="8">
        <v>19115.088831481946</v>
      </c>
      <c r="M7" s="8">
        <v>17814.10759006334</v>
      </c>
      <c r="N7" s="8">
        <v>16648.698712148034</v>
      </c>
      <c r="O7" s="8">
        <v>15559.531536624108</v>
      </c>
      <c r="P7" s="8">
        <v>14580.106947098471</v>
      </c>
      <c r="Q7" s="8">
        <v>13651.206503171552</v>
      </c>
      <c r="R7" s="8">
        <v>16044.179679756942</v>
      </c>
      <c r="S7" s="8">
        <v>28919.119389610554</v>
      </c>
      <c r="T7" s="8">
        <v>27099.921761215544</v>
      </c>
      <c r="U7" s="8">
        <v>26571.741268093756</v>
      </c>
      <c r="V7" s="8">
        <v>28283.321008859693</v>
      </c>
      <c r="W7" s="8">
        <v>48793.876116255204</v>
      </c>
      <c r="X7" s="8">
        <v>45892.188391879528</v>
      </c>
      <c r="Y7" s="8">
        <v>42969.201179454249</v>
      </c>
      <c r="Z7" s="8">
        <v>40160.471966700461</v>
      </c>
      <c r="AA7" s="8">
        <v>37533.748280933913</v>
      </c>
    </row>
    <row r="8" spans="1:27">
      <c r="A8" s="16" t="s">
        <v>24</v>
      </c>
      <c r="B8" s="16" t="s">
        <v>14</v>
      </c>
      <c r="C8" s="8">
        <v>782.39339514395874</v>
      </c>
      <c r="D8" s="8">
        <v>758.41213816468405</v>
      </c>
      <c r="E8" s="8">
        <v>706.7942776249663</v>
      </c>
      <c r="F8" s="8">
        <v>660.55539951995127</v>
      </c>
      <c r="G8" s="8">
        <v>617.34149475934714</v>
      </c>
      <c r="H8" s="8">
        <v>578.48174765314695</v>
      </c>
      <c r="I8" s="8">
        <v>539.11002787226994</v>
      </c>
      <c r="J8" s="8">
        <v>503.84114744918423</v>
      </c>
      <c r="K8" s="8">
        <v>470.87957696227403</v>
      </c>
      <c r="L8" s="8">
        <v>441.23915682971449</v>
      </c>
      <c r="M8" s="8">
        <v>411.20822759557825</v>
      </c>
      <c r="N8" s="8">
        <v>384.30675472564798</v>
      </c>
      <c r="O8" s="8">
        <v>359.16519129189663</v>
      </c>
      <c r="P8" s="8">
        <v>336.55684981773248</v>
      </c>
      <c r="Q8" s="8">
        <v>1814.5793628456556</v>
      </c>
      <c r="R8" s="8">
        <v>1695.8685629850627</v>
      </c>
      <c r="S8" s="8">
        <v>4436.3915732497571</v>
      </c>
      <c r="T8" s="8">
        <v>4395.4837861319911</v>
      </c>
      <c r="U8" s="8">
        <v>4096.3252442562343</v>
      </c>
      <c r="V8" s="8">
        <v>3828.3413487678972</v>
      </c>
      <c r="W8" s="8">
        <v>3577.8891100760102</v>
      </c>
      <c r="X8" s="8">
        <v>3352.6720020332682</v>
      </c>
      <c r="Y8" s="8">
        <v>3124.4876846362877</v>
      </c>
      <c r="Z8" s="8">
        <v>2920.0819475291109</v>
      </c>
      <c r="AA8" s="8">
        <v>2729.048548479439</v>
      </c>
    </row>
    <row r="9" spans="1:27">
      <c r="A9" s="16" t="s">
        <v>25</v>
      </c>
      <c r="B9" s="16" t="s">
        <v>14</v>
      </c>
      <c r="C9" s="8">
        <v>426.04573367897171</v>
      </c>
      <c r="D9" s="8">
        <v>399.22750018316651</v>
      </c>
      <c r="E9" s="8">
        <v>372.05596711878582</v>
      </c>
      <c r="F9" s="8">
        <v>347.71657004136222</v>
      </c>
      <c r="G9" s="8">
        <v>324.96875704933717</v>
      </c>
      <c r="H9" s="8">
        <v>304.51297401337558</v>
      </c>
      <c r="I9" s="8">
        <v>283.78768839402636</v>
      </c>
      <c r="J9" s="8">
        <v>265.22213870633124</v>
      </c>
      <c r="K9" s="8">
        <v>247.87115769572466</v>
      </c>
      <c r="L9" s="8">
        <v>232.26863082160233</v>
      </c>
      <c r="M9" s="8">
        <v>216.46036224919223</v>
      </c>
      <c r="N9" s="8">
        <v>202.29940714188464</v>
      </c>
      <c r="O9" s="8">
        <v>189.06498483581944</v>
      </c>
      <c r="P9" s="8">
        <v>177.16427089912531</v>
      </c>
      <c r="Q9" s="8">
        <v>165.10683704652305</v>
      </c>
      <c r="R9" s="8">
        <v>2134.742105336737</v>
      </c>
      <c r="S9" s="8">
        <v>4647.9371698664208</v>
      </c>
      <c r="T9" s="8">
        <v>8794.3168120530645</v>
      </c>
      <c r="U9" s="8">
        <v>9767.2496194619398</v>
      </c>
      <c r="V9" s="8">
        <v>9128.2706699375012</v>
      </c>
      <c r="W9" s="8">
        <v>9634.3032674960723</v>
      </c>
      <c r="X9" s="8">
        <v>9027.8535315339323</v>
      </c>
      <c r="Y9" s="8">
        <v>8413.4139139351792</v>
      </c>
      <c r="Z9" s="8">
        <v>7863.003657298188</v>
      </c>
      <c r="AA9" s="8">
        <v>7348.6015474467213</v>
      </c>
    </row>
    <row r="10" spans="1:27">
      <c r="A10" s="16" t="s">
        <v>26</v>
      </c>
      <c r="B10" s="16" t="s">
        <v>14</v>
      </c>
      <c r="C10" s="8">
        <v>1359.7415546853601</v>
      </c>
      <c r="D10" s="8">
        <v>1274.1500085790099</v>
      </c>
      <c r="E10" s="8">
        <v>1187.4308037518501</v>
      </c>
      <c r="F10" s="8">
        <v>1109.74841441226</v>
      </c>
      <c r="G10" s="8">
        <v>2426.3647044315403</v>
      </c>
      <c r="H10" s="8">
        <v>3125.11655185274</v>
      </c>
      <c r="I10" s="8">
        <v>3088.1774029778198</v>
      </c>
      <c r="J10" s="8">
        <v>3050.4061038717896</v>
      </c>
      <c r="K10" s="8">
        <v>2967.4213710224799</v>
      </c>
      <c r="L10" s="8">
        <v>2875.7164357399402</v>
      </c>
      <c r="M10" s="8">
        <v>2679.9939219569096</v>
      </c>
      <c r="N10" s="8">
        <v>2504.6672160845401</v>
      </c>
      <c r="O10" s="8">
        <v>2340.8104817718299</v>
      </c>
      <c r="P10" s="8">
        <v>2193.4636661581703</v>
      </c>
      <c r="Q10" s="8">
        <v>2044.1755732932338</v>
      </c>
      <c r="R10" s="8">
        <v>1910.4444606014861</v>
      </c>
      <c r="S10" s="8">
        <v>1785.462112330013</v>
      </c>
      <c r="T10" s="8">
        <v>1673.0727674466311</v>
      </c>
      <c r="U10" s="8">
        <v>1559.2027059467473</v>
      </c>
      <c r="V10" s="8">
        <v>1457.198790347913</v>
      </c>
      <c r="W10" s="8">
        <v>1361.868028125811</v>
      </c>
      <c r="X10" s="8">
        <v>1276.1426272082492</v>
      </c>
      <c r="Y10" s="8">
        <v>1189.2878040273661</v>
      </c>
      <c r="Z10" s="8">
        <v>1111.4839288534349</v>
      </c>
      <c r="AA10" s="8">
        <v>1038.770026866277</v>
      </c>
    </row>
    <row r="11" spans="1:27">
      <c r="A11" s="72" t="s">
        <v>16</v>
      </c>
      <c r="B11" s="72" t="s">
        <v>82</v>
      </c>
      <c r="C11" s="71">
        <v>8552.517878979208</v>
      </c>
      <c r="D11" s="71">
        <v>16156.576353413137</v>
      </c>
      <c r="E11" s="71">
        <v>39129.679965266056</v>
      </c>
      <c r="F11" s="71">
        <v>72880.30674158514</v>
      </c>
      <c r="G11" s="71">
        <v>69501.996508839919</v>
      </c>
      <c r="H11" s="71">
        <v>65981.366161364087</v>
      </c>
      <c r="I11" s="71">
        <v>61667.206227010109</v>
      </c>
      <c r="J11" s="71">
        <v>57797.162033473956</v>
      </c>
      <c r="K11" s="71">
        <v>58356.271848770084</v>
      </c>
      <c r="L11" s="71">
        <v>54782.981684007485</v>
      </c>
      <c r="M11" s="71">
        <v>51054.428147619765</v>
      </c>
      <c r="N11" s="71">
        <v>47714.418854087839</v>
      </c>
      <c r="O11" s="71">
        <v>44592.914957365036</v>
      </c>
      <c r="P11" s="71">
        <v>41785.928582155466</v>
      </c>
      <c r="Q11" s="71">
        <v>40506.317224783132</v>
      </c>
      <c r="R11" s="71">
        <v>43122.850642422629</v>
      </c>
      <c r="S11" s="71">
        <v>59730.607280418</v>
      </c>
      <c r="T11" s="71">
        <v>60649.223706736069</v>
      </c>
      <c r="U11" s="71">
        <v>59409.140945458174</v>
      </c>
      <c r="V11" s="71">
        <v>58972.479577633829</v>
      </c>
      <c r="W11" s="71">
        <v>78578.541900689568</v>
      </c>
      <c r="X11" s="71">
        <v>73802.001135248283</v>
      </c>
      <c r="Y11" s="71">
        <v>68979.459933426522</v>
      </c>
      <c r="Z11" s="71">
        <v>64469.125002963068</v>
      </c>
      <c r="AA11" s="71">
        <v>60252.115599490229</v>
      </c>
    </row>
  </sheetData>
  <sheetProtection algorithmName="SHA-512" hashValue="jHYFwwOQJ9aLEEyARkvP6brxReGn/J1bUjzvnfLkFRDJz4DViG5O4M1DwP+dDyjX+HkphgN4Q7QBqH8R4GIayg==" saltValue="mxDtO667QP0v+dHkfIPX4g=="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6629-7595-427C-844A-F94B99234FC9}">
  <sheetPr codeName="Sheet58">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5703125" customWidth="1"/>
    <col min="28" max="29" width="9.42578125" customWidth="1"/>
  </cols>
  <sheetData>
    <row r="1" spans="1:27" ht="23.25" customHeight="1">
      <c r="A1" s="73" t="s">
        <v>260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258</v>
      </c>
      <c r="C10" s="8">
        <v>0</v>
      </c>
      <c r="D10" s="8">
        <v>0</v>
      </c>
      <c r="E10" s="8">
        <v>0</v>
      </c>
      <c r="F10" s="8">
        <v>716.91632600000014</v>
      </c>
      <c r="G10" s="8">
        <v>2325.4802599999998</v>
      </c>
      <c r="H10" s="8">
        <v>2326.5571399999999</v>
      </c>
      <c r="I10" s="8">
        <v>2367.2107700000001</v>
      </c>
      <c r="J10" s="8">
        <v>2044.8892999999998</v>
      </c>
      <c r="K10" s="8">
        <v>1888.9785400000001</v>
      </c>
      <c r="L10" s="8">
        <v>1994.8009999999999</v>
      </c>
      <c r="M10" s="8">
        <v>2004.30188</v>
      </c>
      <c r="N10" s="8">
        <v>1713.4026699999999</v>
      </c>
      <c r="O10" s="8">
        <v>1684.43326</v>
      </c>
      <c r="P10" s="8">
        <v>1614.6026000000002</v>
      </c>
      <c r="Q10" s="8">
        <v>1628.9677400000003</v>
      </c>
      <c r="R10" s="8">
        <v>1497.3705199999999</v>
      </c>
      <c r="S10" s="8">
        <v>1392.5679299999999</v>
      </c>
      <c r="T10" s="8">
        <v>1245.5320299999998</v>
      </c>
      <c r="U10" s="8">
        <v>1238.2014199999999</v>
      </c>
      <c r="V10" s="8">
        <v>1132.9264800000001</v>
      </c>
      <c r="W10" s="8">
        <v>981.21311999999989</v>
      </c>
      <c r="X10" s="8">
        <v>988.69805000000008</v>
      </c>
      <c r="Y10" s="8">
        <v>879.90364999999997</v>
      </c>
      <c r="Z10" s="8">
        <v>845.80478000000005</v>
      </c>
      <c r="AA10" s="8">
        <v>731.01753000000008</v>
      </c>
    </row>
    <row r="11" spans="1:27">
      <c r="A11" s="72" t="s">
        <v>16</v>
      </c>
      <c r="B11" s="72" t="s">
        <v>82</v>
      </c>
      <c r="C11" s="71">
        <f>SUM(C6:C10)</f>
        <v>0</v>
      </c>
      <c r="D11" s="71">
        <f t="shared" ref="D11:AA11" si="0">SUM(D6:D10)</f>
        <v>0</v>
      </c>
      <c r="E11" s="71">
        <f t="shared" si="0"/>
        <v>0</v>
      </c>
      <c r="F11" s="71">
        <f t="shared" si="0"/>
        <v>716.91632600000014</v>
      </c>
      <c r="G11" s="71">
        <f t="shared" si="0"/>
        <v>2325.4802599999998</v>
      </c>
      <c r="H11" s="71">
        <f t="shared" si="0"/>
        <v>2326.5571399999999</v>
      </c>
      <c r="I11" s="71">
        <f t="shared" si="0"/>
        <v>2367.2107700000001</v>
      </c>
      <c r="J11" s="71">
        <f t="shared" si="0"/>
        <v>2044.8892999999998</v>
      </c>
      <c r="K11" s="71">
        <f t="shared" si="0"/>
        <v>1888.9785400000001</v>
      </c>
      <c r="L11" s="71">
        <f t="shared" si="0"/>
        <v>1994.8009999999999</v>
      </c>
      <c r="M11" s="71">
        <f t="shared" si="0"/>
        <v>2004.30188</v>
      </c>
      <c r="N11" s="71">
        <f t="shared" si="0"/>
        <v>1713.4026699999999</v>
      </c>
      <c r="O11" s="71">
        <f t="shared" si="0"/>
        <v>1684.43326</v>
      </c>
      <c r="P11" s="71">
        <f t="shared" si="0"/>
        <v>1614.6026000000002</v>
      </c>
      <c r="Q11" s="71">
        <f t="shared" si="0"/>
        <v>1628.9677400000003</v>
      </c>
      <c r="R11" s="71">
        <f t="shared" si="0"/>
        <v>1497.3705199999999</v>
      </c>
      <c r="S11" s="71">
        <f t="shared" si="0"/>
        <v>1392.5679299999999</v>
      </c>
      <c r="T11" s="71">
        <f t="shared" si="0"/>
        <v>1245.5320299999998</v>
      </c>
      <c r="U11" s="71">
        <f t="shared" si="0"/>
        <v>1238.2014199999999</v>
      </c>
      <c r="V11" s="71">
        <f t="shared" si="0"/>
        <v>1132.9264800000001</v>
      </c>
      <c r="W11" s="71">
        <f t="shared" si="0"/>
        <v>981.21311999999989</v>
      </c>
      <c r="X11" s="71">
        <f t="shared" si="0"/>
        <v>988.69805000000008</v>
      </c>
      <c r="Y11" s="71">
        <f t="shared" si="0"/>
        <v>879.90364999999997</v>
      </c>
      <c r="Z11" s="71">
        <f t="shared" si="0"/>
        <v>845.80478000000005</v>
      </c>
      <c r="AA11" s="71">
        <f t="shared" si="0"/>
        <v>731.01753000000008</v>
      </c>
    </row>
  </sheetData>
  <sheetProtection algorithmName="SHA-512" hashValue="yCu91bum49ro+C2p9N8D7tbU1FenLENwAiQVEkeo8G+jjE6BcQ+FNofwJTrM2ukX1ic+ZjHB8bPPOlQyGEDeGA==" saltValue="Wh6O0Bv29idoufqO0pRpP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0F3A-6767-4507-BEB4-EB3260AB7C27}">
  <sheetPr codeName="Sheet39">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225</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6</v>
      </c>
      <c r="C6" s="8">
        <v>1.4944033739999999E-3</v>
      </c>
      <c r="D6" s="8">
        <v>2064.8350915562892</v>
      </c>
      <c r="E6" s="8">
        <v>169.49059773335003</v>
      </c>
      <c r="F6" s="8">
        <v>23594.800889663042</v>
      </c>
      <c r="G6" s="8">
        <v>1.6424285629999999E-3</v>
      </c>
      <c r="H6" s="8">
        <v>12.004816917624996</v>
      </c>
      <c r="I6" s="8">
        <v>3740.9700540804174</v>
      </c>
      <c r="J6" s="8">
        <v>7533.316347341799</v>
      </c>
      <c r="K6" s="8">
        <v>7.7906354027740008</v>
      </c>
      <c r="L6" s="8">
        <v>10.839927823003002</v>
      </c>
      <c r="M6" s="8">
        <v>10.902074857146999</v>
      </c>
      <c r="N6" s="8">
        <v>15523.035054728653</v>
      </c>
      <c r="O6" s="8">
        <v>3.2593637343490003</v>
      </c>
      <c r="P6" s="8">
        <v>7168.8159468803178</v>
      </c>
      <c r="Q6" s="8">
        <v>156.99768228343498</v>
      </c>
      <c r="R6" s="8">
        <v>300.72932146532401</v>
      </c>
      <c r="S6" s="8">
        <v>37.992534617501015</v>
      </c>
      <c r="T6" s="8">
        <v>284.58164225403596</v>
      </c>
      <c r="U6" s="8">
        <v>279.27491781299102</v>
      </c>
      <c r="V6" s="8">
        <v>175.64301014077202</v>
      </c>
      <c r="W6" s="8">
        <v>371.11213301796408</v>
      </c>
      <c r="X6" s="8">
        <v>277.68175939372799</v>
      </c>
      <c r="Y6" s="8">
        <v>3776.5643751964312</v>
      </c>
      <c r="Z6" s="8">
        <v>331.63152255041791</v>
      </c>
      <c r="AA6" s="8">
        <v>81.833968319406992</v>
      </c>
    </row>
    <row r="7" spans="1:27">
      <c r="A7" s="16" t="s">
        <v>23</v>
      </c>
      <c r="B7" s="16" t="s">
        <v>6</v>
      </c>
      <c r="C7" s="8">
        <v>1.3015545999999997E-3</v>
      </c>
      <c r="D7" s="8">
        <v>1.3137055860000001E-3</v>
      </c>
      <c r="E7" s="8">
        <v>2993.1316438241297</v>
      </c>
      <c r="F7" s="8">
        <v>107385.67219999999</v>
      </c>
      <c r="G7" s="8">
        <v>1.4008257800000002E-3</v>
      </c>
      <c r="H7" s="8">
        <v>1.3881427800000001E-3</v>
      </c>
      <c r="I7" s="8">
        <v>727.91886872759994</v>
      </c>
      <c r="J7" s="8">
        <v>4540.98209174366</v>
      </c>
      <c r="K7" s="8">
        <v>1.4389393950000001E-3</v>
      </c>
      <c r="L7" s="8">
        <v>304.44921293943992</v>
      </c>
      <c r="M7" s="8">
        <v>97.557992836314</v>
      </c>
      <c r="N7" s="8">
        <v>26958.642302130618</v>
      </c>
      <c r="O7" s="8">
        <v>1.6744896199999998E-3</v>
      </c>
      <c r="P7" s="8">
        <v>14527.132849908528</v>
      </c>
      <c r="Q7" s="8">
        <v>4637.6350144485996</v>
      </c>
      <c r="R7" s="8">
        <v>3734.7474777029502</v>
      </c>
      <c r="S7" s="8">
        <v>2434.4938010376</v>
      </c>
      <c r="T7" s="8">
        <v>4879.9098663155401</v>
      </c>
      <c r="U7" s="8">
        <v>4454.53651884184</v>
      </c>
      <c r="V7" s="8">
        <v>6788.4182738316895</v>
      </c>
      <c r="W7" s="8">
        <v>23706.10274884876</v>
      </c>
      <c r="X7" s="8">
        <v>8174.3556418480994</v>
      </c>
      <c r="Y7" s="8">
        <v>28116.775248563572</v>
      </c>
      <c r="Z7" s="8">
        <v>13380.24061431092</v>
      </c>
      <c r="AA7" s="8">
        <v>3294.4511734870462</v>
      </c>
    </row>
    <row r="8" spans="1:27">
      <c r="A8" s="16" t="s">
        <v>24</v>
      </c>
      <c r="B8" s="16" t="s">
        <v>6</v>
      </c>
      <c r="C8" s="8">
        <v>1.5219365600000001E-3</v>
      </c>
      <c r="D8" s="8">
        <v>0.75746773422000013</v>
      </c>
      <c r="E8" s="8">
        <v>1.3750137765000001</v>
      </c>
      <c r="F8" s="8">
        <v>7307.3935024020002</v>
      </c>
      <c r="G8" s="8">
        <v>1.67674606E-3</v>
      </c>
      <c r="H8" s="8">
        <v>1.6486319999999999E-3</v>
      </c>
      <c r="I8" s="8">
        <v>14052.3589887208</v>
      </c>
      <c r="J8" s="8">
        <v>9.5679856997799995</v>
      </c>
      <c r="K8" s="8">
        <v>18.24607141293</v>
      </c>
      <c r="L8" s="8">
        <v>64.361666167400003</v>
      </c>
      <c r="M8" s="8">
        <v>15.49042771459</v>
      </c>
      <c r="N8" s="8">
        <v>48204.109497063168</v>
      </c>
      <c r="O8" s="8">
        <v>15.919983660139998</v>
      </c>
      <c r="P8" s="8">
        <v>21542.084925069012</v>
      </c>
      <c r="Q8" s="8">
        <v>125.97144656499</v>
      </c>
      <c r="R8" s="8">
        <v>5214.99508239635</v>
      </c>
      <c r="S8" s="8">
        <v>40.903834289590009</v>
      </c>
      <c r="T8" s="8">
        <v>182.65076381976002</v>
      </c>
      <c r="U8" s="8">
        <v>41414.391026272606</v>
      </c>
      <c r="V8" s="8">
        <v>156.48757858741996</v>
      </c>
      <c r="W8" s="8">
        <v>11427.901495145039</v>
      </c>
      <c r="X8" s="8">
        <v>226.79247177553003</v>
      </c>
      <c r="Y8" s="8">
        <v>293.27635478127002</v>
      </c>
      <c r="Z8" s="8">
        <v>331.95836002565994</v>
      </c>
      <c r="AA8" s="8">
        <v>45.428148784329998</v>
      </c>
    </row>
    <row r="9" spans="1:27">
      <c r="A9" s="16" t="s">
        <v>25</v>
      </c>
      <c r="B9" s="16" t="s">
        <v>6</v>
      </c>
      <c r="C9" s="8">
        <v>10906.781883947522</v>
      </c>
      <c r="D9" s="8">
        <v>35.279580358650001</v>
      </c>
      <c r="E9" s="8">
        <v>226.93971199085999</v>
      </c>
      <c r="F9" s="8">
        <v>69991.570534971805</v>
      </c>
      <c r="G9" s="8">
        <v>166.51981816722</v>
      </c>
      <c r="H9" s="8">
        <v>1.3897112900000002E-3</v>
      </c>
      <c r="I9" s="8">
        <v>1239.6016666376302</v>
      </c>
      <c r="J9" s="8">
        <v>723.60716447689992</v>
      </c>
      <c r="K9" s="8">
        <v>1875.29409712905</v>
      </c>
      <c r="L9" s="8">
        <v>2045.4123876481501</v>
      </c>
      <c r="M9" s="8">
        <v>1930.00399210514</v>
      </c>
      <c r="N9" s="8">
        <v>4750.7800818141504</v>
      </c>
      <c r="O9" s="8">
        <v>4020.9487245474297</v>
      </c>
      <c r="P9" s="8">
        <v>7622.7800424333</v>
      </c>
      <c r="Q9" s="8">
        <v>7509.8127994748002</v>
      </c>
      <c r="R9" s="8">
        <v>7100.0528616880492</v>
      </c>
      <c r="S9" s="8">
        <v>5492.6684244818489</v>
      </c>
      <c r="T9" s="8">
        <v>11204.251230591519</v>
      </c>
      <c r="U9" s="8">
        <v>8338.1155117508206</v>
      </c>
      <c r="V9" s="8">
        <v>9546.966465920299</v>
      </c>
      <c r="W9" s="8">
        <v>10604.818261656021</v>
      </c>
      <c r="X9" s="8">
        <v>11398.858228050878</v>
      </c>
      <c r="Y9" s="8">
        <v>12475.740086511099</v>
      </c>
      <c r="Z9" s="8">
        <v>13267.895326546561</v>
      </c>
      <c r="AA9" s="8">
        <v>2255.2755870144802</v>
      </c>
    </row>
    <row r="10" spans="1:27">
      <c r="A10" s="16" t="s">
        <v>26</v>
      </c>
      <c r="B10" s="16" t="s">
        <v>6</v>
      </c>
      <c r="C10" s="8">
        <v>5.7075756000000001E-4</v>
      </c>
      <c r="D10" s="8">
        <v>5.7311370999999997E-4</v>
      </c>
      <c r="E10" s="8">
        <v>5.7367515999999996E-4</v>
      </c>
      <c r="F10" s="8">
        <v>154.38204158190001</v>
      </c>
      <c r="G10" s="8">
        <v>5.9503346000000003E-4</v>
      </c>
      <c r="H10" s="8">
        <v>5.8477807000000004E-4</v>
      </c>
      <c r="I10" s="8">
        <v>42.409288753140004</v>
      </c>
      <c r="J10" s="8">
        <v>6.0926298000000005E-4</v>
      </c>
      <c r="K10" s="8">
        <v>5.7700518000000005E-4</v>
      </c>
      <c r="L10" s="8">
        <v>135.44556218625999</v>
      </c>
      <c r="M10" s="8">
        <v>5.6049302000000004E-4</v>
      </c>
      <c r="N10" s="8">
        <v>106.92698130232</v>
      </c>
      <c r="O10" s="8">
        <v>5.3461170000000007E-4</v>
      </c>
      <c r="P10" s="8">
        <v>87.024061909750003</v>
      </c>
      <c r="Q10" s="8">
        <v>5.5442752999999997E-4</v>
      </c>
      <c r="R10" s="8">
        <v>306.93601129320001</v>
      </c>
      <c r="S10" s="8">
        <v>5.3680533999999995E-4</v>
      </c>
      <c r="T10" s="8">
        <v>268.29856196133994</v>
      </c>
      <c r="U10" s="8">
        <v>475.94082145179999</v>
      </c>
      <c r="V10" s="8">
        <v>198.34799105594999</v>
      </c>
      <c r="W10" s="8">
        <v>90.437761185140005</v>
      </c>
      <c r="X10" s="8">
        <v>5.3819578000000002E-4</v>
      </c>
      <c r="Y10" s="8">
        <v>7.6573115669999998</v>
      </c>
      <c r="Z10" s="8">
        <v>180.9402412071</v>
      </c>
      <c r="AA10" s="8">
        <v>160.47096597522</v>
      </c>
    </row>
    <row r="11" spans="1:27">
      <c r="A11" s="72" t="s">
        <v>16</v>
      </c>
      <c r="B11" s="72" t="s">
        <v>82</v>
      </c>
      <c r="C11" s="71">
        <v>10906.786772599617</v>
      </c>
      <c r="D11" s="71">
        <v>2100.8740264684552</v>
      </c>
      <c r="E11" s="71">
        <v>3390.9375409999998</v>
      </c>
      <c r="F11" s="71">
        <v>208433.81916861873</v>
      </c>
      <c r="G11" s="71">
        <v>166.52513320108301</v>
      </c>
      <c r="H11" s="71">
        <v>12.009828181764997</v>
      </c>
      <c r="I11" s="71">
        <v>19803.258866919587</v>
      </c>
      <c r="J11" s="71">
        <v>12807.474198525117</v>
      </c>
      <c r="K11" s="71">
        <v>1901.3328198893291</v>
      </c>
      <c r="L11" s="71">
        <v>2560.5087567642531</v>
      </c>
      <c r="M11" s="71">
        <v>2053.9550480062112</v>
      </c>
      <c r="N11" s="71">
        <v>95543.493917038912</v>
      </c>
      <c r="O11" s="71">
        <v>4040.1302810432389</v>
      </c>
      <c r="P11" s="71">
        <v>50947.837826200914</v>
      </c>
      <c r="Q11" s="71">
        <v>12430.417497199356</v>
      </c>
      <c r="R11" s="71">
        <v>16657.460754545875</v>
      </c>
      <c r="S11" s="71">
        <v>8006.0591312318802</v>
      </c>
      <c r="T11" s="71">
        <v>16819.692064942195</v>
      </c>
      <c r="U11" s="71">
        <v>54962.258796130052</v>
      </c>
      <c r="V11" s="71">
        <v>16865.863319536133</v>
      </c>
      <c r="W11" s="71">
        <v>46200.372399852924</v>
      </c>
      <c r="X11" s="71">
        <v>20077.688639264015</v>
      </c>
      <c r="Y11" s="71">
        <v>44670.013376619376</v>
      </c>
      <c r="Z11" s="71">
        <v>27492.66606464066</v>
      </c>
      <c r="AA11" s="71">
        <v>5837.4598435804828</v>
      </c>
    </row>
  </sheetData>
  <sheetProtection algorithmName="SHA-512" hashValue="E3WE/v1LFGsJXJttrB3dYwFRfUG9bn09FHEM1yXm3d4husD9Zck6wCd67MjUV6XkE4RbvBBKZ6KoSR7zhYmUag==" saltValue="ba1WnKrbFeb9AExkZGQG4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058E2-B746-4356-B124-B29894651619}">
  <sheetPr codeName="Sheet65">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73" t="s">
        <v>244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72" t="s">
        <v>16</v>
      </c>
      <c r="B6" s="72" t="s">
        <v>82</v>
      </c>
      <c r="C6" s="71">
        <v>7464421.9003859442</v>
      </c>
      <c r="D6" s="71">
        <v>7060030.9286278095</v>
      </c>
      <c r="E6" s="71">
        <v>5543713.0013411921</v>
      </c>
      <c r="F6" s="71">
        <v>3296417.8033413449</v>
      </c>
      <c r="G6" s="71">
        <v>2229863.3538281936</v>
      </c>
      <c r="H6" s="71">
        <v>2192708.5024428815</v>
      </c>
      <c r="I6" s="71">
        <v>2245392.7688775356</v>
      </c>
      <c r="J6" s="71">
        <v>2141740.1925621722</v>
      </c>
      <c r="K6" s="71">
        <v>1869820.4935629794</v>
      </c>
      <c r="L6" s="71">
        <v>1643011.429030898</v>
      </c>
      <c r="M6" s="71">
        <v>1553014.0663807082</v>
      </c>
      <c r="N6" s="71">
        <v>1522056.2209489315</v>
      </c>
      <c r="O6" s="71">
        <v>1445408.0254325843</v>
      </c>
      <c r="P6" s="71">
        <v>1278191.2329740399</v>
      </c>
      <c r="Q6" s="71">
        <v>1021578.1163007241</v>
      </c>
      <c r="R6" s="71">
        <v>777934.9689139988</v>
      </c>
      <c r="S6" s="71">
        <v>633341.64041336067</v>
      </c>
      <c r="T6" s="71">
        <v>568802.97919733089</v>
      </c>
      <c r="U6" s="71">
        <v>499918.26792943093</v>
      </c>
      <c r="V6" s="71">
        <v>465327.39481509116</v>
      </c>
      <c r="W6" s="71">
        <v>476675.66684416821</v>
      </c>
      <c r="X6" s="71">
        <v>480066.48194057675</v>
      </c>
      <c r="Y6" s="71">
        <v>496421.621438895</v>
      </c>
      <c r="Z6" s="71">
        <v>532904.18858895043</v>
      </c>
      <c r="AA6" s="71">
        <v>571433.86259882711</v>
      </c>
    </row>
  </sheetData>
  <sheetProtection algorithmName="SHA-512" hashValue="xOK44jTIeG+WEce/egouBevXdRkJpmH7qevhAGhvmD/PMNO25Pbxjj4UVbUyhUo+5o3G/TYFAEk1LKDmzHp82w==" saltValue="IFobcLH3WorLWZxX5TvGI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5FB39-59F0-4EB6-8E15-83743CF18A8E}">
  <sheetPr codeName="Sheet40">
    <tabColor rgb="FF188736"/>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228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15">
        <v>0.48852019367268029</v>
      </c>
      <c r="D6" s="15">
        <v>0.46855342592006793</v>
      </c>
      <c r="E6" s="15">
        <v>0.60742918769182508</v>
      </c>
      <c r="F6" s="15">
        <v>0.52935446942919584</v>
      </c>
      <c r="G6" s="15">
        <v>0.64116918390112188</v>
      </c>
      <c r="H6" s="15">
        <v>0.59773481130074779</v>
      </c>
      <c r="I6" s="15">
        <v>0.62978020698832071</v>
      </c>
      <c r="J6" s="15">
        <v>0.62471088590656543</v>
      </c>
      <c r="K6" s="15">
        <v>0.57186261133248006</v>
      </c>
      <c r="L6" s="15">
        <v>0.56635521124872279</v>
      </c>
      <c r="M6" s="15">
        <v>0.51678245694301006</v>
      </c>
      <c r="N6" s="15">
        <v>0.54620918824332954</v>
      </c>
      <c r="O6" s="15">
        <v>0.53902385516970253</v>
      </c>
      <c r="P6" s="15">
        <v>0.55266912368700216</v>
      </c>
      <c r="Q6" s="15">
        <v>0.57268956808110494</v>
      </c>
      <c r="R6" s="15">
        <v>0.50609274513636637</v>
      </c>
      <c r="S6" s="15" t="s">
        <v>254</v>
      </c>
      <c r="T6" s="15" t="s">
        <v>254</v>
      </c>
      <c r="U6" s="15" t="s">
        <v>254</v>
      </c>
      <c r="V6" s="15" t="s">
        <v>254</v>
      </c>
      <c r="W6" s="15" t="s">
        <v>254</v>
      </c>
      <c r="X6" s="15" t="s">
        <v>254</v>
      </c>
      <c r="Y6" s="15" t="s">
        <v>254</v>
      </c>
      <c r="Z6" s="15" t="s">
        <v>254</v>
      </c>
      <c r="AA6" s="15" t="s">
        <v>254</v>
      </c>
    </row>
    <row r="7" spans="1:27">
      <c r="A7" s="16" t="s">
        <v>16</v>
      </c>
      <c r="B7" s="16" t="s">
        <v>11</v>
      </c>
      <c r="C7" s="15">
        <v>0.62315572098426142</v>
      </c>
      <c r="D7" s="15">
        <v>0.64389001052299277</v>
      </c>
      <c r="E7" s="15">
        <v>0.648694299936592</v>
      </c>
      <c r="F7" s="15">
        <v>0.63804742051397978</v>
      </c>
      <c r="G7" s="15">
        <v>0.65302385113895078</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c r="A8" s="16" t="s">
        <v>16</v>
      </c>
      <c r="B8" s="16" t="s">
        <v>7</v>
      </c>
      <c r="C8" s="15">
        <v>0.14150091325179495</v>
      </c>
      <c r="D8" s="15">
        <v>0.17216770429526879</v>
      </c>
      <c r="E8" s="15">
        <v>0.30236465611408381</v>
      </c>
      <c r="F8" s="15">
        <v>0.35531557418281023</v>
      </c>
      <c r="G8" s="15">
        <v>0.33787897878699602</v>
      </c>
      <c r="H8" s="15">
        <v>0.3019964585278363</v>
      </c>
      <c r="I8" s="15">
        <v>0.36047796459031856</v>
      </c>
      <c r="J8" s="15">
        <v>0.43991541666709355</v>
      </c>
      <c r="K8" s="15">
        <v>0.34584730527118085</v>
      </c>
      <c r="L8" s="15">
        <v>0.30677501313641364</v>
      </c>
      <c r="M8" s="15">
        <v>0.3207169249719608</v>
      </c>
      <c r="N8" s="15">
        <v>0.35772696567675938</v>
      </c>
      <c r="O8" s="15">
        <v>0.35163133718257533</v>
      </c>
      <c r="P8" s="15">
        <v>0.3427279153171765</v>
      </c>
      <c r="Q8" s="15">
        <v>0.3680699082391497</v>
      </c>
      <c r="R8" s="15">
        <v>0.33281546936662226</v>
      </c>
      <c r="S8" s="15">
        <v>0.37093836205441749</v>
      </c>
      <c r="T8" s="15">
        <v>0.329578080581167</v>
      </c>
      <c r="U8" s="15">
        <v>0.25859626930873542</v>
      </c>
      <c r="V8" s="15">
        <v>0.33172126567920274</v>
      </c>
      <c r="W8" s="15">
        <v>0.30685127173358007</v>
      </c>
      <c r="X8" s="15">
        <v>0.27728326681197762</v>
      </c>
      <c r="Y8" s="15">
        <v>0.29253376276911197</v>
      </c>
      <c r="Z8" s="15">
        <v>0.28710622203884723</v>
      </c>
      <c r="AA8" s="15" t="s">
        <v>254</v>
      </c>
    </row>
    <row r="9" spans="1:27">
      <c r="A9" s="16" t="s">
        <v>16</v>
      </c>
      <c r="B9" s="16" t="s">
        <v>12</v>
      </c>
      <c r="C9" s="15">
        <v>1.06152899543379E-2</v>
      </c>
      <c r="D9" s="15">
        <v>8.166249543378995E-3</v>
      </c>
      <c r="E9" s="15">
        <v>9.0002997716894975E-2</v>
      </c>
      <c r="F9" s="15">
        <v>5.8914931506849316E-2</v>
      </c>
      <c r="G9" s="15">
        <v>0.1541952602739726</v>
      </c>
      <c r="H9" s="15">
        <v>0.1192200114155251</v>
      </c>
      <c r="I9" s="15">
        <v>0.21529631506849314</v>
      </c>
      <c r="J9" s="15">
        <v>0.23205156621004566</v>
      </c>
      <c r="K9" s="15">
        <v>9.5436910958904109E-2</v>
      </c>
      <c r="L9" s="15">
        <v>6.6896757990867584E-2</v>
      </c>
      <c r="M9" s="15">
        <v>5.896745205479452E-2</v>
      </c>
      <c r="N9" s="15">
        <v>6.4176356164383566E-2</v>
      </c>
      <c r="O9" s="15">
        <v>8.1355223744292229E-2</v>
      </c>
      <c r="P9" s="15" t="s">
        <v>254</v>
      </c>
      <c r="Q9" s="15" t="s">
        <v>254</v>
      </c>
      <c r="R9" s="15" t="s">
        <v>254</v>
      </c>
      <c r="S9" s="15" t="s">
        <v>254</v>
      </c>
      <c r="T9" s="15" t="s">
        <v>254</v>
      </c>
      <c r="U9" s="15" t="s">
        <v>254</v>
      </c>
      <c r="V9" s="15" t="s">
        <v>254</v>
      </c>
      <c r="W9" s="15" t="s">
        <v>254</v>
      </c>
      <c r="X9" s="15" t="s">
        <v>254</v>
      </c>
      <c r="Y9" s="15" t="s">
        <v>254</v>
      </c>
      <c r="Z9" s="15" t="s">
        <v>254</v>
      </c>
      <c r="AA9" s="15" t="s">
        <v>254</v>
      </c>
    </row>
    <row r="10" spans="1:27">
      <c r="A10" s="16" t="s">
        <v>16</v>
      </c>
      <c r="B10" s="16" t="s">
        <v>4</v>
      </c>
      <c r="C10" s="15">
        <v>4.2964553739638211E-3</v>
      </c>
      <c r="D10" s="15">
        <v>3.591728246754669E-3</v>
      </c>
      <c r="E10" s="15">
        <v>2.9806045043413026E-2</v>
      </c>
      <c r="F10" s="15">
        <v>9.5016286599857808E-2</v>
      </c>
      <c r="G10" s="15">
        <v>4.8395868587368059E-2</v>
      </c>
      <c r="H10" s="15">
        <v>4.6447753099374767E-2</v>
      </c>
      <c r="I10" s="15">
        <v>6.8373174787895286E-2</v>
      </c>
      <c r="J10" s="15">
        <v>8.9250854891750137E-2</v>
      </c>
      <c r="K10" s="15">
        <v>7.5387912870263793E-2</v>
      </c>
      <c r="L10" s="15">
        <v>5.5889231619606933E-2</v>
      </c>
      <c r="M10" s="15">
        <v>5.219250525010375E-2</v>
      </c>
      <c r="N10" s="15">
        <v>6.4599094868648996E-2</v>
      </c>
      <c r="O10" s="15">
        <v>9.1830479341624707E-2</v>
      </c>
      <c r="P10" s="15">
        <v>0.10763047884534709</v>
      </c>
      <c r="Q10" s="15">
        <v>0.15098619137779562</v>
      </c>
      <c r="R10" s="15">
        <v>0.10712891224218815</v>
      </c>
      <c r="S10" s="15">
        <v>9.1185447166116373E-2</v>
      </c>
      <c r="T10" s="15">
        <v>0.11696874411782252</v>
      </c>
      <c r="U10" s="15">
        <v>8.7630616538366152E-2</v>
      </c>
      <c r="V10" s="15">
        <v>0.10284984764954826</v>
      </c>
      <c r="W10" s="15">
        <v>0.11623927418258273</v>
      </c>
      <c r="X10" s="15">
        <v>0.11584716500226033</v>
      </c>
      <c r="Y10" s="15">
        <v>0.12290394588695265</v>
      </c>
      <c r="Z10" s="15">
        <v>0.13546912123371821</v>
      </c>
      <c r="AA10" s="15">
        <v>0.14347697783515762</v>
      </c>
    </row>
    <row r="11" spans="1:27">
      <c r="A11" s="16" t="s">
        <v>16</v>
      </c>
      <c r="B11" s="16" t="s">
        <v>2</v>
      </c>
      <c r="C11" s="15">
        <v>0.23953762303422957</v>
      </c>
      <c r="D11" s="15">
        <v>0.21132689699588308</v>
      </c>
      <c r="E11" s="15">
        <v>0.26425998265737888</v>
      </c>
      <c r="F11" s="15">
        <v>0.25525078800150613</v>
      </c>
      <c r="G11" s="15">
        <v>0.23378721241263595</v>
      </c>
      <c r="H11" s="15">
        <v>0.23540893705628171</v>
      </c>
      <c r="I11" s="15">
        <v>0.22154249518166594</v>
      </c>
      <c r="J11" s="15">
        <v>0.24936157610737114</v>
      </c>
      <c r="K11" s="15">
        <v>0.25868097156814429</v>
      </c>
      <c r="L11" s="15">
        <v>0.24664738134355932</v>
      </c>
      <c r="M11" s="15">
        <v>0.2139233025516353</v>
      </c>
      <c r="N11" s="15">
        <v>0.26100486469897044</v>
      </c>
      <c r="O11" s="15">
        <v>0.23048222487401082</v>
      </c>
      <c r="P11" s="15">
        <v>0.21069043403146462</v>
      </c>
      <c r="Q11" s="15">
        <v>0.2039312779705649</v>
      </c>
      <c r="R11" s="15">
        <v>0.19320949682025793</v>
      </c>
      <c r="S11" s="15">
        <v>0.21486434439782104</v>
      </c>
      <c r="T11" s="15">
        <v>0.22265715663564994</v>
      </c>
      <c r="U11" s="15">
        <v>0.20897714093026748</v>
      </c>
      <c r="V11" s="15">
        <v>0.19675995609127847</v>
      </c>
      <c r="W11" s="15">
        <v>0.24828242052983032</v>
      </c>
      <c r="X11" s="15">
        <v>0.218369848663756</v>
      </c>
      <c r="Y11" s="15">
        <v>0.20196642276704432</v>
      </c>
      <c r="Z11" s="15">
        <v>0.19887333277651778</v>
      </c>
      <c r="AA11" s="15">
        <v>0.20760778896189352</v>
      </c>
    </row>
    <row r="12" spans="1:27">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c r="A13" s="16" t="s">
        <v>16</v>
      </c>
      <c r="B13" s="16" t="s">
        <v>9</v>
      </c>
      <c r="C13" s="15">
        <v>0.32332391062722898</v>
      </c>
      <c r="D13" s="15">
        <v>0.33423481325890608</v>
      </c>
      <c r="E13" s="15">
        <v>0.3154888960831978</v>
      </c>
      <c r="F13" s="15">
        <v>0.32400664692555381</v>
      </c>
      <c r="G13" s="15">
        <v>0.3299577573532198</v>
      </c>
      <c r="H13" s="15">
        <v>0.34692480811705512</v>
      </c>
      <c r="I13" s="15">
        <v>0.33207449312250992</v>
      </c>
      <c r="J13" s="15">
        <v>0.32982218476412023</v>
      </c>
      <c r="K13" s="15">
        <v>0.32924509871429647</v>
      </c>
      <c r="L13" s="15">
        <v>0.34515148327834888</v>
      </c>
      <c r="M13" s="15">
        <v>0.34369115263596828</v>
      </c>
      <c r="N13" s="15">
        <v>0.32964485729848947</v>
      </c>
      <c r="O13" s="15">
        <v>0.32566786052520769</v>
      </c>
      <c r="P13" s="15">
        <v>0.31949919618642258</v>
      </c>
      <c r="Q13" s="15">
        <v>0.32587943929327073</v>
      </c>
      <c r="R13" s="15">
        <v>0.31798470920388849</v>
      </c>
      <c r="S13" s="15">
        <v>0.31299937155631913</v>
      </c>
      <c r="T13" s="15">
        <v>0.31031932789205346</v>
      </c>
      <c r="U13" s="15">
        <v>0.32035232903740551</v>
      </c>
      <c r="V13" s="15">
        <v>0.32766631363861587</v>
      </c>
      <c r="W13" s="15">
        <v>0.31981825583908352</v>
      </c>
      <c r="X13" s="15">
        <v>0.31206484612763624</v>
      </c>
      <c r="Y13" s="15">
        <v>0.30538044198210745</v>
      </c>
      <c r="Z13" s="15">
        <v>0.31357481137791282</v>
      </c>
      <c r="AA13" s="15">
        <v>0.30899119303885686</v>
      </c>
    </row>
    <row r="14" spans="1:27">
      <c r="A14" s="16" t="s">
        <v>16</v>
      </c>
      <c r="B14" s="16" t="s">
        <v>8</v>
      </c>
      <c r="C14" s="15">
        <v>0.1985148351526034</v>
      </c>
      <c r="D14" s="15">
        <v>0.2038604615061636</v>
      </c>
      <c r="E14" s="15">
        <v>0.19352592880111702</v>
      </c>
      <c r="F14" s="15">
        <v>0.21865550618851973</v>
      </c>
      <c r="G14" s="15">
        <v>0.24238462872898936</v>
      </c>
      <c r="H14" s="15">
        <v>0.24442739746584299</v>
      </c>
      <c r="I14" s="15">
        <v>0.24329030882617694</v>
      </c>
      <c r="J14" s="15">
        <v>0.23882722145298133</v>
      </c>
      <c r="K14" s="15">
        <v>0.23207567933248407</v>
      </c>
      <c r="L14" s="15">
        <v>0.24044358141105251</v>
      </c>
      <c r="M14" s="15">
        <v>0.23793491098558109</v>
      </c>
      <c r="N14" s="15">
        <v>0.20364296949914015</v>
      </c>
      <c r="O14" s="15">
        <v>0.21499441813352627</v>
      </c>
      <c r="P14" s="15">
        <v>0.21590767501715336</v>
      </c>
      <c r="Q14" s="15">
        <v>0.21471816777209227</v>
      </c>
      <c r="R14" s="15">
        <v>0.22304094732234775</v>
      </c>
      <c r="S14" s="15">
        <v>0.21390336135456606</v>
      </c>
      <c r="T14" s="15">
        <v>0.20062359535789842</v>
      </c>
      <c r="U14" s="15">
        <v>0.20552983370145855</v>
      </c>
      <c r="V14" s="15">
        <v>0.2118163854367261</v>
      </c>
      <c r="W14" s="15">
        <v>0.17748635453108055</v>
      </c>
      <c r="X14" s="15">
        <v>0.17881511821607438</v>
      </c>
      <c r="Y14" s="15">
        <v>0.1751541960301139</v>
      </c>
      <c r="Z14" s="15">
        <v>0.17444330525814511</v>
      </c>
      <c r="AA14" s="15">
        <v>0.18515782310218448</v>
      </c>
    </row>
    <row r="15" spans="1:27">
      <c r="A15" s="16" t="s">
        <v>16</v>
      </c>
      <c r="B15" s="16" t="s">
        <v>83</v>
      </c>
      <c r="C15" s="15">
        <v>9.6319741591227609E-2</v>
      </c>
      <c r="D15" s="15">
        <v>0.1260236200806357</v>
      </c>
      <c r="E15" s="15">
        <v>0.14639103991340854</v>
      </c>
      <c r="F15" s="15">
        <v>0.18561144607732649</v>
      </c>
      <c r="G15" s="15">
        <v>0.1980440295504485</v>
      </c>
      <c r="H15" s="15">
        <v>0.19371001403993218</v>
      </c>
      <c r="I15" s="15">
        <v>0.20031456183834573</v>
      </c>
      <c r="J15" s="15">
        <v>0.19806843247418285</v>
      </c>
      <c r="K15" s="15">
        <v>0.15876670425649417</v>
      </c>
      <c r="L15" s="15">
        <v>0.16750572669923786</v>
      </c>
      <c r="M15" s="15">
        <v>0.16404940196799481</v>
      </c>
      <c r="N15" s="15">
        <v>0.15786852870609305</v>
      </c>
      <c r="O15" s="15">
        <v>0.16039752464252457</v>
      </c>
      <c r="P15" s="15">
        <v>0.16082461527334199</v>
      </c>
      <c r="Q15" s="15">
        <v>0.15638750915049277</v>
      </c>
      <c r="R15" s="15">
        <v>0.18199640976974707</v>
      </c>
      <c r="S15" s="15">
        <v>0.18249559501863039</v>
      </c>
      <c r="T15" s="15">
        <v>0.18361015157542943</v>
      </c>
      <c r="U15" s="15">
        <v>0.18685706676510416</v>
      </c>
      <c r="V15" s="15">
        <v>0.19387777232444806</v>
      </c>
      <c r="W15" s="15">
        <v>0.18586581360954679</v>
      </c>
      <c r="X15" s="15">
        <v>0.18728426098389145</v>
      </c>
      <c r="Y15" s="15">
        <v>0.18260563008761774</v>
      </c>
      <c r="Z15" s="15">
        <v>0.18785793559273112</v>
      </c>
      <c r="AA15" s="15">
        <v>0.19997141204800645</v>
      </c>
    </row>
    <row r="16" spans="1:27">
      <c r="A16" s="16" t="s">
        <v>16</v>
      </c>
      <c r="B16" s="16" t="s">
        <v>191</v>
      </c>
      <c r="C16" s="15">
        <v>0.11859768692196662</v>
      </c>
      <c r="D16" s="15">
        <v>0.1178946392021987</v>
      </c>
      <c r="E16" s="15">
        <v>0.10748792742273194</v>
      </c>
      <c r="F16" s="15">
        <v>0.32754918863442378</v>
      </c>
      <c r="G16" s="15">
        <v>0.20622012700704281</v>
      </c>
      <c r="H16" s="15">
        <v>0.21208721725250432</v>
      </c>
      <c r="I16" s="15">
        <v>0.21213020326322071</v>
      </c>
      <c r="J16" s="15">
        <v>0.21566198580277668</v>
      </c>
      <c r="K16" s="15">
        <v>0.22600873001860405</v>
      </c>
      <c r="L16" s="15">
        <v>0.24569897975035485</v>
      </c>
      <c r="M16" s="15">
        <v>0.23983070306700072</v>
      </c>
      <c r="N16" s="15">
        <v>0.21788322061204729</v>
      </c>
      <c r="O16" s="15">
        <v>0.20664871833833656</v>
      </c>
      <c r="P16" s="15">
        <v>0.21406541207293467</v>
      </c>
      <c r="Q16" s="15">
        <v>0.20432752213345204</v>
      </c>
      <c r="R16" s="15">
        <v>0.18536636947139201</v>
      </c>
      <c r="S16" s="15">
        <v>0.20142588160005728</v>
      </c>
      <c r="T16" s="15">
        <v>0.19559202826972716</v>
      </c>
      <c r="U16" s="15">
        <v>0.19198149297782532</v>
      </c>
      <c r="V16" s="15">
        <v>0.19480997025696964</v>
      </c>
      <c r="W16" s="15">
        <v>0.19059131258640674</v>
      </c>
      <c r="X16" s="15">
        <v>0.16626608642267227</v>
      </c>
      <c r="Y16" s="15">
        <v>0.14321908395417926</v>
      </c>
      <c r="Z16" s="15">
        <v>0.17013972811499323</v>
      </c>
      <c r="AA16" s="15">
        <v>0.20325684035083938</v>
      </c>
    </row>
    <row r="17" spans="1:27">
      <c r="A17" s="16" t="s">
        <v>16</v>
      </c>
      <c r="B17" s="16" t="s">
        <v>15</v>
      </c>
      <c r="C17" s="15">
        <v>0.11271434396424847</v>
      </c>
      <c r="D17" s="15">
        <v>0.15226421132701651</v>
      </c>
      <c r="E17" s="15">
        <v>0.19557938426639987</v>
      </c>
      <c r="F17" s="15">
        <v>0.14540605708170493</v>
      </c>
      <c r="G17" s="15">
        <v>0.15224311677080896</v>
      </c>
      <c r="H17" s="15">
        <v>0.15168902446670099</v>
      </c>
      <c r="I17" s="15">
        <v>0.14980612025491075</v>
      </c>
      <c r="J17" s="15">
        <v>0.15034020353595554</v>
      </c>
      <c r="K17" s="15">
        <v>0.14496745104320119</v>
      </c>
      <c r="L17" s="15">
        <v>0.15126431731177739</v>
      </c>
      <c r="M17" s="15">
        <v>0.15037599464330295</v>
      </c>
      <c r="N17" s="15">
        <v>0.14673815520376793</v>
      </c>
      <c r="O17" s="15">
        <v>0.15012742065671908</v>
      </c>
      <c r="P17" s="15">
        <v>0.14819454256493514</v>
      </c>
      <c r="Q17" s="15">
        <v>0.14011858891096021</v>
      </c>
      <c r="R17" s="15">
        <v>0.14219006408560314</v>
      </c>
      <c r="S17" s="15">
        <v>0.13996184908150067</v>
      </c>
      <c r="T17" s="15">
        <v>0.13706242059968118</v>
      </c>
      <c r="U17" s="15">
        <v>0.13708613230326544</v>
      </c>
      <c r="V17" s="15">
        <v>0.1371674452999776</v>
      </c>
      <c r="W17" s="15">
        <v>0.13274102255424627</v>
      </c>
      <c r="X17" s="15">
        <v>0.13151662665296224</v>
      </c>
      <c r="Y17" s="15">
        <v>0.12946500845683137</v>
      </c>
      <c r="Z17" s="15">
        <v>0.12681701188313754</v>
      </c>
      <c r="AA17" s="15">
        <v>0.12527986444555686</v>
      </c>
    </row>
    <row r="18" spans="1:27">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15">
        <v>0.43640289266391485</v>
      </c>
      <c r="D21" s="15">
        <v>0.38582642577578974</v>
      </c>
      <c r="E21" s="15">
        <v>0.610169202942903</v>
      </c>
      <c r="F21" s="15">
        <v>0.50872144518448392</v>
      </c>
      <c r="G21" s="15">
        <v>0.64742645071623728</v>
      </c>
      <c r="H21" s="15">
        <v>0.58600662788320013</v>
      </c>
      <c r="I21" s="15">
        <v>0.63775069314939625</v>
      </c>
      <c r="J21" s="15">
        <v>0.68082553135573742</v>
      </c>
      <c r="K21" s="15">
        <v>0.5986957146611479</v>
      </c>
      <c r="L21" s="15">
        <v>0.56272195071525988</v>
      </c>
      <c r="M21" s="15">
        <v>0.46441369351812067</v>
      </c>
      <c r="N21" s="15">
        <v>0.5006901001434636</v>
      </c>
      <c r="O21" s="15">
        <v>0.51487922484894921</v>
      </c>
      <c r="P21" s="15">
        <v>0.51541587401437672</v>
      </c>
      <c r="Q21" s="15" t="s">
        <v>254</v>
      </c>
      <c r="R21" s="15" t="s">
        <v>254</v>
      </c>
      <c r="S21" s="15" t="s">
        <v>254</v>
      </c>
      <c r="T21" s="15" t="s">
        <v>254</v>
      </c>
      <c r="U21" s="15" t="s">
        <v>254</v>
      </c>
      <c r="V21" s="15" t="s">
        <v>254</v>
      </c>
      <c r="W21" s="15" t="s">
        <v>254</v>
      </c>
      <c r="X21" s="15" t="s">
        <v>254</v>
      </c>
      <c r="Y21" s="15" t="s">
        <v>254</v>
      </c>
      <c r="Z21" s="15" t="s">
        <v>254</v>
      </c>
      <c r="AA21" s="15" t="s">
        <v>254</v>
      </c>
    </row>
    <row r="22" spans="1:27">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c r="A23" s="16" t="s">
        <v>22</v>
      </c>
      <c r="B23" s="16" t="s">
        <v>7</v>
      </c>
      <c r="C23" s="15">
        <v>0.16317447635416166</v>
      </c>
      <c r="D23" s="15">
        <v>0.25151727944144975</v>
      </c>
      <c r="E23" s="15">
        <v>0.38827791675970752</v>
      </c>
      <c r="F23" s="15">
        <v>0.44115320213379733</v>
      </c>
      <c r="G23" s="15">
        <v>0.43470343102648773</v>
      </c>
      <c r="H23" s="15">
        <v>0.3728871431716192</v>
      </c>
      <c r="I23" s="15">
        <v>0.48578601271138755</v>
      </c>
      <c r="J23" s="15">
        <v>0.53251800736815424</v>
      </c>
      <c r="K23" s="15">
        <v>0.47270859462265602</v>
      </c>
      <c r="L23" s="15">
        <v>0.41974579884206453</v>
      </c>
      <c r="M23" s="15">
        <v>0.34823326768339946</v>
      </c>
      <c r="N23" s="15">
        <v>0.36211620723261989</v>
      </c>
      <c r="O23" s="15">
        <v>0.33010878717624198</v>
      </c>
      <c r="P23" s="15">
        <v>0.38533868030130108</v>
      </c>
      <c r="Q23" s="15">
        <v>0.3946210848543768</v>
      </c>
      <c r="R23" s="15">
        <v>0.36081569356053866</v>
      </c>
      <c r="S23" s="15">
        <v>0.41863844164522207</v>
      </c>
      <c r="T23" s="15" t="s">
        <v>254</v>
      </c>
      <c r="U23" s="15" t="s">
        <v>254</v>
      </c>
      <c r="V23" s="15" t="s">
        <v>254</v>
      </c>
      <c r="W23" s="15" t="s">
        <v>254</v>
      </c>
      <c r="X23" s="15" t="s">
        <v>254</v>
      </c>
      <c r="Y23" s="15" t="s">
        <v>254</v>
      </c>
      <c r="Z23" s="15" t="s">
        <v>254</v>
      </c>
      <c r="AA23" s="15" t="s">
        <v>254</v>
      </c>
    </row>
    <row r="24" spans="1:27">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c r="A25" s="16" t="s">
        <v>22</v>
      </c>
      <c r="B25" s="16" t="s">
        <v>4</v>
      </c>
      <c r="C25" s="15">
        <v>1.3345460329495034E-3</v>
      </c>
      <c r="D25" s="15">
        <v>3.7116033181349081E-3</v>
      </c>
      <c r="E25" s="15">
        <v>2.4922609520633663E-2</v>
      </c>
      <c r="F25" s="15">
        <v>0.15378944210378179</v>
      </c>
      <c r="G25" s="15">
        <v>8.0416911603182747E-2</v>
      </c>
      <c r="H25" s="15">
        <v>8.1606981666054471E-2</v>
      </c>
      <c r="I25" s="15">
        <v>9.1040769196956847E-2</v>
      </c>
      <c r="J25" s="15">
        <v>0.1517547639508203</v>
      </c>
      <c r="K25" s="15">
        <v>0.10457931157883815</v>
      </c>
      <c r="L25" s="15">
        <v>7.390763908912179E-2</v>
      </c>
      <c r="M25" s="15">
        <v>5.9475839187463561E-2</v>
      </c>
      <c r="N25" s="15">
        <v>5.4541280531930809E-2</v>
      </c>
      <c r="O25" s="15">
        <v>0.10819674210358522</v>
      </c>
      <c r="P25" s="15">
        <v>0.10229079664252899</v>
      </c>
      <c r="Q25" s="15">
        <v>0.17037511900711416</v>
      </c>
      <c r="R25" s="15">
        <v>0.10193609432142425</v>
      </c>
      <c r="S25" s="15">
        <v>8.8364794310480166E-2</v>
      </c>
      <c r="T25" s="15">
        <v>0.12138394033693296</v>
      </c>
      <c r="U25" s="15">
        <v>9.8494643289678427E-2</v>
      </c>
      <c r="V25" s="15">
        <v>0.11310357687772156</v>
      </c>
      <c r="W25" s="15">
        <v>0.13559600997144292</v>
      </c>
      <c r="X25" s="15">
        <v>0.15558640482655015</v>
      </c>
      <c r="Y25" s="15">
        <v>0.16130287517958897</v>
      </c>
      <c r="Z25" s="15">
        <v>0.19274527120556598</v>
      </c>
      <c r="AA25" s="15">
        <v>0.1833492543467557</v>
      </c>
    </row>
    <row r="26" spans="1:27">
      <c r="A26" s="16" t="s">
        <v>22</v>
      </c>
      <c r="B26" s="16" t="s">
        <v>2</v>
      </c>
      <c r="C26" s="15">
        <v>0.15487771626203714</v>
      </c>
      <c r="D26" s="15">
        <v>0.12858670825986707</v>
      </c>
      <c r="E26" s="15">
        <v>0.19693891156923912</v>
      </c>
      <c r="F26" s="15">
        <v>0.15748864577964647</v>
      </c>
      <c r="G26" s="15">
        <v>0.13395035670690356</v>
      </c>
      <c r="H26" s="15">
        <v>0.13555233374022335</v>
      </c>
      <c r="I26" s="15">
        <v>0.12747729508567296</v>
      </c>
      <c r="J26" s="15">
        <v>0.15305205705502056</v>
      </c>
      <c r="K26" s="15">
        <v>0.15573764365477644</v>
      </c>
      <c r="L26" s="15">
        <v>0.15360108431665087</v>
      </c>
      <c r="M26" s="15">
        <v>0.12796309688503096</v>
      </c>
      <c r="N26" s="15">
        <v>0.18178760432207605</v>
      </c>
      <c r="O26" s="15">
        <v>0.14772060943080609</v>
      </c>
      <c r="P26" s="15">
        <v>0.13477532754645327</v>
      </c>
      <c r="Q26" s="15">
        <v>0.12892492309778925</v>
      </c>
      <c r="R26" s="15">
        <v>0.11734593444549934</v>
      </c>
      <c r="S26" s="15">
        <v>0.1400323213074732</v>
      </c>
      <c r="T26" s="15">
        <v>0.14856441792124417</v>
      </c>
      <c r="U26" s="15">
        <v>0.14011222677336227</v>
      </c>
      <c r="V26" s="15">
        <v>0.11505426239884263</v>
      </c>
      <c r="W26" s="15">
        <v>0.17607517970975178</v>
      </c>
      <c r="X26" s="15">
        <v>0.13491061377096614</v>
      </c>
      <c r="Y26" s="15">
        <v>0.11723713323387133</v>
      </c>
      <c r="Z26" s="15">
        <v>0.11954390089967899</v>
      </c>
      <c r="AA26" s="15">
        <v>0.12470876441068765</v>
      </c>
    </row>
    <row r="27" spans="1:27">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c r="A28" s="16" t="s">
        <v>22</v>
      </c>
      <c r="B28" s="16" t="s">
        <v>9</v>
      </c>
      <c r="C28" s="15">
        <v>0.324616932112476</v>
      </c>
      <c r="D28" s="15">
        <v>0.31900927300733051</v>
      </c>
      <c r="E28" s="15">
        <v>0.30489068270847697</v>
      </c>
      <c r="F28" s="15">
        <v>0.29765191631794646</v>
      </c>
      <c r="G28" s="15">
        <v>0.31818238865415249</v>
      </c>
      <c r="H28" s="15">
        <v>0.32741684501937579</v>
      </c>
      <c r="I28" s="15">
        <v>0.3277259644636128</v>
      </c>
      <c r="J28" s="15">
        <v>0.32702988265125033</v>
      </c>
      <c r="K28" s="15">
        <v>0.32810249307092215</v>
      </c>
      <c r="L28" s="15">
        <v>0.34831055214422052</v>
      </c>
      <c r="M28" s="15">
        <v>0.33969194918479145</v>
      </c>
      <c r="N28" s="15">
        <v>0.33401852796136711</v>
      </c>
      <c r="O28" s="15">
        <v>0.3058208222207276</v>
      </c>
      <c r="P28" s="15">
        <v>0.3148230973906595</v>
      </c>
      <c r="Q28" s="15">
        <v>0.30945972208393496</v>
      </c>
      <c r="R28" s="15">
        <v>0.31880535487683259</v>
      </c>
      <c r="S28" s="15">
        <v>0.31050707652423443</v>
      </c>
      <c r="T28" s="15">
        <v>0.30123099960782262</v>
      </c>
      <c r="U28" s="15">
        <v>0.31103617939349693</v>
      </c>
      <c r="V28" s="15">
        <v>0.31977304655338501</v>
      </c>
      <c r="W28" s="15">
        <v>0.32714092012607449</v>
      </c>
      <c r="X28" s="15">
        <v>0.29120257311053965</v>
      </c>
      <c r="Y28" s="15">
        <v>0.29867536457003929</v>
      </c>
      <c r="Z28" s="15">
        <v>0.28416136113598756</v>
      </c>
      <c r="AA28" s="15">
        <v>0.29899918328806036</v>
      </c>
    </row>
    <row r="29" spans="1:27">
      <c r="A29" s="16" t="s">
        <v>22</v>
      </c>
      <c r="B29" s="16" t="s">
        <v>8</v>
      </c>
      <c r="C29" s="15">
        <v>0.21241792048042574</v>
      </c>
      <c r="D29" s="15">
        <v>0.21744460379080749</v>
      </c>
      <c r="E29" s="15">
        <v>0.19967656500862729</v>
      </c>
      <c r="F29" s="15">
        <v>0.2379501801313984</v>
      </c>
      <c r="G29" s="15">
        <v>0.25913583680366026</v>
      </c>
      <c r="H29" s="15">
        <v>0.2544211883255435</v>
      </c>
      <c r="I29" s="15">
        <v>0.25788261309014182</v>
      </c>
      <c r="J29" s="15">
        <v>0.2524023235386223</v>
      </c>
      <c r="K29" s="15">
        <v>0.24563047252168183</v>
      </c>
      <c r="L29" s="15">
        <v>0.26157971674064584</v>
      </c>
      <c r="M29" s="15">
        <v>0.25096396710945945</v>
      </c>
      <c r="N29" s="15">
        <v>0.21590013463287869</v>
      </c>
      <c r="O29" s="15">
        <v>0.224368186715308</v>
      </c>
      <c r="P29" s="15">
        <v>0.22953597066225626</v>
      </c>
      <c r="Q29" s="15">
        <v>0.21901420948808506</v>
      </c>
      <c r="R29" s="15">
        <v>0.22766099930884415</v>
      </c>
      <c r="S29" s="15">
        <v>0.21493105530859727</v>
      </c>
      <c r="T29" s="15">
        <v>0.19702548094989569</v>
      </c>
      <c r="U29" s="15">
        <v>0.20785717222760244</v>
      </c>
      <c r="V29" s="15">
        <v>0.21247598349755448</v>
      </c>
      <c r="W29" s="15">
        <v>0.18190024562505583</v>
      </c>
      <c r="X29" s="15">
        <v>0.17593713010135228</v>
      </c>
      <c r="Y29" s="15">
        <v>0.17583306655911402</v>
      </c>
      <c r="Z29" s="15">
        <v>0.16615648614451678</v>
      </c>
      <c r="AA29" s="15">
        <v>0.18193536690888387</v>
      </c>
    </row>
    <row r="30" spans="1:27">
      <c r="A30" s="16" t="s">
        <v>22</v>
      </c>
      <c r="B30" s="16" t="s">
        <v>83</v>
      </c>
      <c r="C30" s="15">
        <v>0.13403386661174099</v>
      </c>
      <c r="D30" s="15">
        <v>0.21983798238247962</v>
      </c>
      <c r="E30" s="15">
        <v>0.21786395330348812</v>
      </c>
      <c r="F30" s="15">
        <v>0.22027656644406812</v>
      </c>
      <c r="G30" s="15">
        <v>0.23888727730189951</v>
      </c>
      <c r="H30" s="15">
        <v>0.23121395592750082</v>
      </c>
      <c r="I30" s="15">
        <v>0.24139269286296672</v>
      </c>
      <c r="J30" s="15">
        <v>0.23226757766879966</v>
      </c>
      <c r="K30" s="15">
        <v>0.22984389419507259</v>
      </c>
      <c r="L30" s="15">
        <v>0.24815867391198271</v>
      </c>
      <c r="M30" s="15">
        <v>0.24457308563573374</v>
      </c>
      <c r="N30" s="15">
        <v>0.22140720443305528</v>
      </c>
      <c r="O30" s="15">
        <v>0.22628086953313351</v>
      </c>
      <c r="P30" s="15">
        <v>0.22141910430013415</v>
      </c>
      <c r="Q30" s="15">
        <v>0.21726334225586558</v>
      </c>
      <c r="R30" s="15">
        <v>0.22234979681744993</v>
      </c>
      <c r="S30" s="15">
        <v>0.21437606567079034</v>
      </c>
      <c r="T30" s="15">
        <v>0.2137025535798304</v>
      </c>
      <c r="U30" s="15">
        <v>0.22254530828912453</v>
      </c>
      <c r="V30" s="15">
        <v>0.22655233070575204</v>
      </c>
      <c r="W30" s="15">
        <v>0.21485965828032322</v>
      </c>
      <c r="X30" s="15">
        <v>0.21011989627083644</v>
      </c>
      <c r="Y30" s="15">
        <v>0.2078739785416191</v>
      </c>
      <c r="Z30" s="15">
        <v>0.21406499121762612</v>
      </c>
      <c r="AA30" s="15">
        <v>0.22852756643350003</v>
      </c>
    </row>
    <row r="31" spans="1:27">
      <c r="A31" s="16" t="s">
        <v>22</v>
      </c>
      <c r="B31" s="16" t="s">
        <v>191</v>
      </c>
      <c r="C31" s="15">
        <v>0.19505892313546425</v>
      </c>
      <c r="D31" s="15">
        <v>0.19388934550989345</v>
      </c>
      <c r="E31" s="15">
        <v>0.19737284186388729</v>
      </c>
      <c r="F31" s="15">
        <v>1.1531725135931763</v>
      </c>
      <c r="G31" s="15">
        <v>0.21170826585555699</v>
      </c>
      <c r="H31" s="15">
        <v>0.22420230323076784</v>
      </c>
      <c r="I31" s="15">
        <v>0.21991605620610524</v>
      </c>
      <c r="J31" s="15">
        <v>0.22220883786131215</v>
      </c>
      <c r="K31" s="15">
        <v>0.22511750974145212</v>
      </c>
      <c r="L31" s="15">
        <v>0.25845021609702745</v>
      </c>
      <c r="M31" s="15">
        <v>0.25022430261705525</v>
      </c>
      <c r="N31" s="15">
        <v>0.24197978843255408</v>
      </c>
      <c r="O31" s="15">
        <v>0.19893918467233532</v>
      </c>
      <c r="P31" s="15">
        <v>0.22005832798011327</v>
      </c>
      <c r="Q31" s="15">
        <v>0.1839176827600342</v>
      </c>
      <c r="R31" s="15">
        <v>0.1725042835982146</v>
      </c>
      <c r="S31" s="15">
        <v>0.19513993183305767</v>
      </c>
      <c r="T31" s="15">
        <v>0.17364436494810478</v>
      </c>
      <c r="U31" s="15">
        <v>0.17426412536941299</v>
      </c>
      <c r="V31" s="15">
        <v>0.17608555721448085</v>
      </c>
      <c r="W31" s="15">
        <v>0.20440653433793257</v>
      </c>
      <c r="X31" s="15">
        <v>0.14546990596347026</v>
      </c>
      <c r="Y31" s="15">
        <v>0.13427481105221287</v>
      </c>
      <c r="Z31" s="15">
        <v>0.16824773693014003</v>
      </c>
      <c r="AA31" s="15">
        <v>0.19521996531767588</v>
      </c>
    </row>
    <row r="32" spans="1:27">
      <c r="A32" s="16" t="s">
        <v>22</v>
      </c>
      <c r="B32" s="16" t="s">
        <v>15</v>
      </c>
      <c r="C32" s="15">
        <v>0.1180394958276097</v>
      </c>
      <c r="D32" s="15">
        <v>0.16020249596707237</v>
      </c>
      <c r="E32" s="15">
        <v>0.21498553780761478</v>
      </c>
      <c r="F32" s="15">
        <v>0.15154498911114161</v>
      </c>
      <c r="G32" s="15">
        <v>0.15257209169674316</v>
      </c>
      <c r="H32" s="15">
        <v>0.15049379602571034</v>
      </c>
      <c r="I32" s="15">
        <v>0.14562380827793056</v>
      </c>
      <c r="J32" s="15">
        <v>0.14531594939933956</v>
      </c>
      <c r="K32" s="15">
        <v>0.14451663072887452</v>
      </c>
      <c r="L32" s="15">
        <v>0.14958696649228495</v>
      </c>
      <c r="M32" s="15">
        <v>0.15049980140950259</v>
      </c>
      <c r="N32" s="15">
        <v>0.14839012183861233</v>
      </c>
      <c r="O32" s="15">
        <v>0.15669123741180563</v>
      </c>
      <c r="P32" s="15">
        <v>0.15590239818757229</v>
      </c>
      <c r="Q32" s="15">
        <v>0.15130955221695383</v>
      </c>
      <c r="R32" s="15">
        <v>0.15403418237535291</v>
      </c>
      <c r="S32" s="15">
        <v>0.15100291350180989</v>
      </c>
      <c r="T32" s="15">
        <v>0.14758428484440939</v>
      </c>
      <c r="U32" s="15">
        <v>0.14718866247011161</v>
      </c>
      <c r="V32" s="15">
        <v>0.14561836896079211</v>
      </c>
      <c r="W32" s="15">
        <v>0.14252196072741508</v>
      </c>
      <c r="X32" s="15">
        <v>0.14256008428941094</v>
      </c>
      <c r="Y32" s="15">
        <v>0.13821122373081796</v>
      </c>
      <c r="Z32" s="15">
        <v>0.13605729406555978</v>
      </c>
      <c r="AA32" s="15">
        <v>0.13292771578806151</v>
      </c>
    </row>
    <row r="33" spans="1:27">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15">
        <v>0.54194587880718859</v>
      </c>
      <c r="D36" s="15">
        <v>0.55335725451985096</v>
      </c>
      <c r="E36" s="15">
        <v>0.60563304572126464</v>
      </c>
      <c r="F36" s="15">
        <v>0.54571469528401473</v>
      </c>
      <c r="G36" s="15">
        <v>0.63620770578162689</v>
      </c>
      <c r="H36" s="15">
        <v>0.60703425898723895</v>
      </c>
      <c r="I36" s="15">
        <v>0.6234602922622331</v>
      </c>
      <c r="J36" s="15">
        <v>0.59490862675812539</v>
      </c>
      <c r="K36" s="15">
        <v>0.55582735181964771</v>
      </c>
      <c r="L36" s="15">
        <v>0.56814242249257174</v>
      </c>
      <c r="M36" s="15">
        <v>0.54254280139324218</v>
      </c>
      <c r="N36" s="15">
        <v>0.56860015781806106</v>
      </c>
      <c r="O36" s="15">
        <v>0.54439111661677064</v>
      </c>
      <c r="P36" s="15">
        <v>0.5609503824219525</v>
      </c>
      <c r="Q36" s="15">
        <v>0.57268956808110494</v>
      </c>
      <c r="R36" s="15">
        <v>0.50609274513636637</v>
      </c>
      <c r="S36" s="15" t="s">
        <v>254</v>
      </c>
      <c r="T36" s="15" t="s">
        <v>254</v>
      </c>
      <c r="U36" s="15" t="s">
        <v>254</v>
      </c>
      <c r="V36" s="15" t="s">
        <v>254</v>
      </c>
      <c r="W36" s="15" t="s">
        <v>254</v>
      </c>
      <c r="X36" s="15" t="s">
        <v>254</v>
      </c>
      <c r="Y36" s="15" t="s">
        <v>254</v>
      </c>
      <c r="Z36" s="15" t="s">
        <v>254</v>
      </c>
      <c r="AA36" s="15" t="s">
        <v>254</v>
      </c>
    </row>
    <row r="37" spans="1:27">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c r="A38" s="16" t="s">
        <v>23</v>
      </c>
      <c r="B38" s="16" t="s">
        <v>7</v>
      </c>
      <c r="C38" s="15">
        <v>0.14074524191177462</v>
      </c>
      <c r="D38" s="15">
        <v>0.15218602804438561</v>
      </c>
      <c r="E38" s="15">
        <v>0.26761920443277787</v>
      </c>
      <c r="F38" s="15">
        <v>0.3750026956124502</v>
      </c>
      <c r="G38" s="15">
        <v>0.32600934423108252</v>
      </c>
      <c r="H38" s="15">
        <v>0.30113967001769254</v>
      </c>
      <c r="I38" s="15">
        <v>0.34822227745684919</v>
      </c>
      <c r="J38" s="15">
        <v>0.46323714263985866</v>
      </c>
      <c r="K38" s="15">
        <v>0.34248351817850592</v>
      </c>
      <c r="L38" s="15">
        <v>0.31328755567736299</v>
      </c>
      <c r="M38" s="15">
        <v>0.37070823367141748</v>
      </c>
      <c r="N38" s="15">
        <v>0.41748122511191388</v>
      </c>
      <c r="O38" s="15">
        <v>0.41974019931998557</v>
      </c>
      <c r="P38" s="15">
        <v>0.39189840492118372</v>
      </c>
      <c r="Q38" s="15">
        <v>0.42878682125990991</v>
      </c>
      <c r="R38" s="15">
        <v>0.38607285571079991</v>
      </c>
      <c r="S38" s="15">
        <v>0.42350470981935107</v>
      </c>
      <c r="T38" s="15">
        <v>0.39373553309501252</v>
      </c>
      <c r="U38" s="15">
        <v>0.30893601786004732</v>
      </c>
      <c r="V38" s="15">
        <v>0.49445244618784723</v>
      </c>
      <c r="W38" s="15">
        <v>0.6614349474093435</v>
      </c>
      <c r="X38" s="15">
        <v>0.59769947007349511</v>
      </c>
      <c r="Y38" s="15">
        <v>0.63057276068953194</v>
      </c>
      <c r="Z38" s="15">
        <v>0.61887339499695215</v>
      </c>
      <c r="AA38" s="15" t="s">
        <v>254</v>
      </c>
    </row>
    <row r="39" spans="1:27">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c r="A40" s="16" t="s">
        <v>23</v>
      </c>
      <c r="B40" s="16" t="s">
        <v>4</v>
      </c>
      <c r="C40" s="15">
        <v>3.7188372465744748E-4</v>
      </c>
      <c r="D40" s="15">
        <v>4.4254792998793291E-4</v>
      </c>
      <c r="E40" s="15">
        <v>2.5225818315157563E-3</v>
      </c>
      <c r="F40" s="15">
        <v>6.2922952581359992E-2</v>
      </c>
      <c r="G40" s="15">
        <v>9.2627637719040548E-3</v>
      </c>
      <c r="H40" s="15">
        <v>4.5644619275789907E-3</v>
      </c>
      <c r="I40" s="15">
        <v>2.3300674982641198E-2</v>
      </c>
      <c r="J40" s="15">
        <v>1.9856372732223852E-2</v>
      </c>
      <c r="K40" s="15">
        <v>4.8082074841380704E-2</v>
      </c>
      <c r="L40" s="15">
        <v>4.5420643676102053E-2</v>
      </c>
      <c r="M40" s="15">
        <v>6.4048183164591987E-2</v>
      </c>
      <c r="N40" s="15">
        <v>8.7141989433908745E-2</v>
      </c>
      <c r="O40" s="15">
        <v>0.11002282493978223</v>
      </c>
      <c r="P40" s="15">
        <v>0.12453288943934238</v>
      </c>
      <c r="Q40" s="15">
        <v>0.17081612935242979</v>
      </c>
      <c r="R40" s="15">
        <v>0.12384292910538408</v>
      </c>
      <c r="S40" s="15">
        <v>0.15121633738614332</v>
      </c>
      <c r="T40" s="15">
        <v>0.15271616642394575</v>
      </c>
      <c r="U40" s="15">
        <v>0.11799251151559019</v>
      </c>
      <c r="V40" s="15">
        <v>0.1516704192827415</v>
      </c>
      <c r="W40" s="15">
        <v>0.10274608003886035</v>
      </c>
      <c r="X40" s="15">
        <v>7.3628908094927933E-2</v>
      </c>
      <c r="Y40" s="15">
        <v>6.077645035083639E-2</v>
      </c>
      <c r="Z40" s="15">
        <v>3.2625568446840308E-2</v>
      </c>
      <c r="AA40" s="15">
        <v>1.828727396457867E-2</v>
      </c>
    </row>
    <row r="41" spans="1:27">
      <c r="A41" s="16" t="s">
        <v>23</v>
      </c>
      <c r="B41" s="16" t="s">
        <v>2</v>
      </c>
      <c r="C41" s="15">
        <v>0.50857191571243088</v>
      </c>
      <c r="D41" s="15">
        <v>0.4872998189443859</v>
      </c>
      <c r="E41" s="15">
        <v>0.51391492072850664</v>
      </c>
      <c r="F41" s="15">
        <v>0.51094776061727354</v>
      </c>
      <c r="G41" s="15">
        <v>0.51950687257750261</v>
      </c>
      <c r="H41" s="15">
        <v>0.51939449257647052</v>
      </c>
      <c r="I41" s="15">
        <v>0.47227392442926608</v>
      </c>
      <c r="J41" s="15">
        <v>0.52361580241327876</v>
      </c>
      <c r="K41" s="15">
        <v>0.50453953880677183</v>
      </c>
      <c r="L41" s="15">
        <v>0.50718200063867824</v>
      </c>
      <c r="M41" s="15">
        <v>0.50740719508985654</v>
      </c>
      <c r="N41" s="15">
        <v>0.17310893113989334</v>
      </c>
      <c r="O41" s="15">
        <v>0.15520935797810617</v>
      </c>
      <c r="P41" s="15">
        <v>0.14548304603915127</v>
      </c>
      <c r="Q41" s="15">
        <v>0.14829628382543547</v>
      </c>
      <c r="R41" s="15">
        <v>0.15375496466340952</v>
      </c>
      <c r="S41" s="15">
        <v>3.1449729427801241E-11</v>
      </c>
      <c r="T41" s="15">
        <v>2.4591665521586581E-11</v>
      </c>
      <c r="U41" s="15">
        <v>2.2910173670111249E-11</v>
      </c>
      <c r="V41" s="15">
        <v>2.1202656818596866E-11</v>
      </c>
      <c r="W41" s="15">
        <v>2.0703990132953408E-11</v>
      </c>
      <c r="X41" s="15">
        <v>1.9697235208290622E-11</v>
      </c>
      <c r="Y41" s="15">
        <v>7.1616505053634773E-4</v>
      </c>
      <c r="Z41" s="15">
        <v>2.1923436362908843E-11</v>
      </c>
      <c r="AA41" s="15">
        <v>4.7093680241338688E-11</v>
      </c>
    </row>
    <row r="42" spans="1:27">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c r="A43" s="16" t="s">
        <v>23</v>
      </c>
      <c r="B43" s="16" t="s">
        <v>9</v>
      </c>
      <c r="C43" s="15">
        <v>0.30682189602903726</v>
      </c>
      <c r="D43" s="15">
        <v>0.31642829509785597</v>
      </c>
      <c r="E43" s="15">
        <v>0.32310750056001863</v>
      </c>
      <c r="F43" s="15">
        <v>0.31875827050068695</v>
      </c>
      <c r="G43" s="15">
        <v>0.33607578433430896</v>
      </c>
      <c r="H43" s="15">
        <v>0.33529519389335743</v>
      </c>
      <c r="I43" s="15">
        <v>0.33973733678628765</v>
      </c>
      <c r="J43" s="15">
        <v>0.3203627205301201</v>
      </c>
      <c r="K43" s="15">
        <v>0.31228101009941478</v>
      </c>
      <c r="L43" s="15">
        <v>0.31809996245250061</v>
      </c>
      <c r="M43" s="15">
        <v>0.3164774464138973</v>
      </c>
      <c r="N43" s="15">
        <v>0.31915205810994057</v>
      </c>
      <c r="O43" s="15">
        <v>0.31591580173048778</v>
      </c>
      <c r="P43" s="15">
        <v>0.32039715836989463</v>
      </c>
      <c r="Q43" s="15">
        <v>0.30891628582170932</v>
      </c>
      <c r="R43" s="15">
        <v>0.32055149086231161</v>
      </c>
      <c r="S43" s="15">
        <v>0.29805238905416459</v>
      </c>
      <c r="T43" s="15">
        <v>0.29620948457246649</v>
      </c>
      <c r="U43" s="15">
        <v>0.29823362990261404</v>
      </c>
      <c r="V43" s="15">
        <v>0.29488351465275303</v>
      </c>
      <c r="W43" s="15">
        <v>0.30089000693254481</v>
      </c>
      <c r="X43" s="15">
        <v>0.29449408707772934</v>
      </c>
      <c r="Y43" s="15">
        <v>0.29324449351218412</v>
      </c>
      <c r="Z43" s="15">
        <v>0.28858380984449522</v>
      </c>
      <c r="AA43" s="15">
        <v>0.30027385106262483</v>
      </c>
    </row>
    <row r="44" spans="1:27">
      <c r="A44" s="16" t="s">
        <v>23</v>
      </c>
      <c r="B44" s="16" t="s">
        <v>8</v>
      </c>
      <c r="C44" s="15">
        <v>0.18422339163169504</v>
      </c>
      <c r="D44" s="15">
        <v>0.18504838283507855</v>
      </c>
      <c r="E44" s="15">
        <v>0.18618781719229427</v>
      </c>
      <c r="F44" s="15">
        <v>0.21484622336197873</v>
      </c>
      <c r="G44" s="15">
        <v>0.24924351069724157</v>
      </c>
      <c r="H44" s="15">
        <v>0.26321400754038121</v>
      </c>
      <c r="I44" s="15">
        <v>0.255949801547597</v>
      </c>
      <c r="J44" s="15">
        <v>0.25200766294311566</v>
      </c>
      <c r="K44" s="15">
        <v>0.23631525537626211</v>
      </c>
      <c r="L44" s="15">
        <v>0.23930284543925506</v>
      </c>
      <c r="M44" s="15">
        <v>0.24020467822366096</v>
      </c>
      <c r="N44" s="15">
        <v>0.2068726545321746</v>
      </c>
      <c r="O44" s="15">
        <v>0.22696491475024455</v>
      </c>
      <c r="P44" s="15">
        <v>0.22750319349955977</v>
      </c>
      <c r="Q44" s="15">
        <v>0.22953611862255327</v>
      </c>
      <c r="R44" s="15">
        <v>0.24103746608562832</v>
      </c>
      <c r="S44" s="15">
        <v>0.22884946915589074</v>
      </c>
      <c r="T44" s="15">
        <v>0.2175293669586639</v>
      </c>
      <c r="U44" s="15">
        <v>0.21620086223129961</v>
      </c>
      <c r="V44" s="15">
        <v>0.22276157516156955</v>
      </c>
      <c r="W44" s="15">
        <v>0.18085660528886929</v>
      </c>
      <c r="X44" s="15">
        <v>0.19029480283121272</v>
      </c>
      <c r="Y44" s="15">
        <v>0.18498498003214045</v>
      </c>
      <c r="Z44" s="15">
        <v>0.19104346168157701</v>
      </c>
      <c r="AA44" s="15">
        <v>0.20047994529041427</v>
      </c>
    </row>
    <row r="45" spans="1:27">
      <c r="A45" s="16" t="s">
        <v>23</v>
      </c>
      <c r="B45" s="16" t="s">
        <v>83</v>
      </c>
      <c r="C45" s="15">
        <v>6.8978359437396594E-2</v>
      </c>
      <c r="D45" s="15">
        <v>7.215219356012767E-2</v>
      </c>
      <c r="E45" s="15">
        <v>0.18797254079752296</v>
      </c>
      <c r="F45" s="15">
        <v>0.22972345582083795</v>
      </c>
      <c r="G45" s="15">
        <v>0.23247629142930573</v>
      </c>
      <c r="H45" s="15">
        <v>0.23535910870020477</v>
      </c>
      <c r="I45" s="15">
        <v>0.23673423092487222</v>
      </c>
      <c r="J45" s="15">
        <v>0.23711829561400294</v>
      </c>
      <c r="K45" s="15">
        <v>0.23682712107429918</v>
      </c>
      <c r="L45" s="15">
        <v>0.24348359294476132</v>
      </c>
      <c r="M45" s="15">
        <v>0.24156489359264</v>
      </c>
      <c r="N45" s="15">
        <v>0.227905483861363</v>
      </c>
      <c r="O45" s="15">
        <v>0.24054821136914842</v>
      </c>
      <c r="P45" s="15">
        <v>0.23054466933389547</v>
      </c>
      <c r="Q45" s="15">
        <v>0.2400013907143376</v>
      </c>
      <c r="R45" s="15">
        <v>0.23819490990014314</v>
      </c>
      <c r="S45" s="15">
        <v>0.24616830699029951</v>
      </c>
      <c r="T45" s="15">
        <v>0.24080625225416996</v>
      </c>
      <c r="U45" s="15">
        <v>0.23755268731260679</v>
      </c>
      <c r="V45" s="15">
        <v>0.2449013685850181</v>
      </c>
      <c r="W45" s="15">
        <v>0.22374049720719608</v>
      </c>
      <c r="X45" s="15">
        <v>0.23461158079835409</v>
      </c>
      <c r="Y45" s="15">
        <v>0.21657203042153314</v>
      </c>
      <c r="Z45" s="15">
        <v>0.22892871188816272</v>
      </c>
      <c r="AA45" s="15">
        <v>0.24373072034485221</v>
      </c>
    </row>
    <row r="46" spans="1:27">
      <c r="A46" s="16" t="s">
        <v>23</v>
      </c>
      <c r="B46" s="16" t="s">
        <v>191</v>
      </c>
      <c r="C46" s="15">
        <v>9.6218788518016116E-2</v>
      </c>
      <c r="D46" s="15">
        <v>9.56522861365319E-2</v>
      </c>
      <c r="E46" s="15">
        <v>8.1180144951719144E-2</v>
      </c>
      <c r="F46" s="15">
        <v>8.5903333675345625E-2</v>
      </c>
      <c r="G46" s="15">
        <v>0.20177975775119511</v>
      </c>
      <c r="H46" s="15">
        <v>0.20228508802960232</v>
      </c>
      <c r="I46" s="15">
        <v>0.20537516612430001</v>
      </c>
      <c r="J46" s="15">
        <v>0.20955651742272838</v>
      </c>
      <c r="K46" s="15">
        <v>0.22470768209665287</v>
      </c>
      <c r="L46" s="15">
        <v>0.23472495332653279</v>
      </c>
      <c r="M46" s="15">
        <v>0.22917791238453714</v>
      </c>
      <c r="N46" s="15">
        <v>0.19688026377605666</v>
      </c>
      <c r="O46" s="15">
        <v>0.21016551667179398</v>
      </c>
      <c r="P46" s="15">
        <v>0.20858044805817977</v>
      </c>
      <c r="Q46" s="15">
        <v>0.2196945235194642</v>
      </c>
      <c r="R46" s="15">
        <v>0.19166700701053371</v>
      </c>
      <c r="S46" s="15">
        <v>0.20226459272187813</v>
      </c>
      <c r="T46" s="15">
        <v>0.20873851687227313</v>
      </c>
      <c r="U46" s="15">
        <v>0.20176216556546131</v>
      </c>
      <c r="V46" s="15">
        <v>0.20436698530960817</v>
      </c>
      <c r="W46" s="15">
        <v>0.17611013893205416</v>
      </c>
      <c r="X46" s="15">
        <v>0.1776561407848625</v>
      </c>
      <c r="Y46" s="15">
        <v>0.14182874471779261</v>
      </c>
      <c r="Z46" s="15">
        <v>0.16481369473105384</v>
      </c>
      <c r="AA46" s="15">
        <v>0.20528214034035841</v>
      </c>
    </row>
    <row r="47" spans="1:27">
      <c r="A47" s="16" t="s">
        <v>23</v>
      </c>
      <c r="B47" s="16" t="s">
        <v>15</v>
      </c>
      <c r="C47" s="15">
        <v>0.1209119789091635</v>
      </c>
      <c r="D47" s="15">
        <v>0.16855124499391805</v>
      </c>
      <c r="E47" s="15">
        <v>0.24183046357137875</v>
      </c>
      <c r="F47" s="15">
        <v>0.19390120052305571</v>
      </c>
      <c r="G47" s="15">
        <v>0.20154846868579143</v>
      </c>
      <c r="H47" s="15">
        <v>0.1984329655725133</v>
      </c>
      <c r="I47" s="15">
        <v>0.17559236968195208</v>
      </c>
      <c r="J47" s="15">
        <v>0.17334666933902421</v>
      </c>
      <c r="K47" s="15">
        <v>0.1711510769475949</v>
      </c>
      <c r="L47" s="15">
        <v>0.17253395239337121</v>
      </c>
      <c r="M47" s="15">
        <v>0.17182733049605969</v>
      </c>
      <c r="N47" s="15">
        <v>0.16794136659218761</v>
      </c>
      <c r="O47" s="15">
        <v>0.16849446333242357</v>
      </c>
      <c r="P47" s="15">
        <v>0.16521955821644602</v>
      </c>
      <c r="Q47" s="15">
        <v>0.16224378465364755</v>
      </c>
      <c r="R47" s="15">
        <v>0.16034886677326737</v>
      </c>
      <c r="S47" s="15">
        <v>0.15788298247641877</v>
      </c>
      <c r="T47" s="15">
        <v>0.15514908126438021</v>
      </c>
      <c r="U47" s="15">
        <v>0.15319020918941992</v>
      </c>
      <c r="V47" s="15">
        <v>0.15044686690473921</v>
      </c>
      <c r="W47" s="15">
        <v>0.14558490218740239</v>
      </c>
      <c r="X47" s="15">
        <v>0.14529829204895381</v>
      </c>
      <c r="Y47" s="15">
        <v>0.14167695533589544</v>
      </c>
      <c r="Z47" s="15">
        <v>0.14036166977026227</v>
      </c>
      <c r="AA47" s="15">
        <v>0.13481133267155565</v>
      </c>
    </row>
    <row r="48" spans="1:27">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c r="A52" s="16" t="s">
        <v>24</v>
      </c>
      <c r="B52" s="16" t="s">
        <v>11</v>
      </c>
      <c r="C52" s="15">
        <v>0.62315572098426142</v>
      </c>
      <c r="D52" s="15">
        <v>0.64389001052299277</v>
      </c>
      <c r="E52" s="15">
        <v>0.648694299936592</v>
      </c>
      <c r="F52" s="15">
        <v>0.63804742051397978</v>
      </c>
      <c r="G52" s="15">
        <v>0.65302385113895078</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c r="A54" s="16" t="s">
        <v>24</v>
      </c>
      <c r="B54" s="16" t="s">
        <v>12</v>
      </c>
      <c r="C54" s="15">
        <v>1.06152899543379E-2</v>
      </c>
      <c r="D54" s="15">
        <v>8.166249543378995E-3</v>
      </c>
      <c r="E54" s="15">
        <v>9.0002997716894975E-2</v>
      </c>
      <c r="F54" s="15">
        <v>5.8914931506849316E-2</v>
      </c>
      <c r="G54" s="15">
        <v>0.1541952602739726</v>
      </c>
      <c r="H54" s="15">
        <v>0.1192200114155251</v>
      </c>
      <c r="I54" s="15">
        <v>0.21529631506849314</v>
      </c>
      <c r="J54" s="15">
        <v>0.23205156621004566</v>
      </c>
      <c r="K54" s="15">
        <v>9.5436910958904109E-2</v>
      </c>
      <c r="L54" s="15">
        <v>6.6896757990867584E-2</v>
      </c>
      <c r="M54" s="15">
        <v>5.896745205479452E-2</v>
      </c>
      <c r="N54" s="15">
        <v>6.4176356164383566E-2</v>
      </c>
      <c r="O54" s="15">
        <v>8.1355223744292229E-2</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c r="A55" s="16" t="s">
        <v>24</v>
      </c>
      <c r="B55" s="16" t="s">
        <v>4</v>
      </c>
      <c r="C55" s="15">
        <v>3.3781271531610375E-3</v>
      </c>
      <c r="D55" s="15">
        <v>1.6932144198771564E-3</v>
      </c>
      <c r="E55" s="15">
        <v>2.3327170809160646E-2</v>
      </c>
      <c r="F55" s="15">
        <v>6.1966517848807301E-2</v>
      </c>
      <c r="G55" s="15">
        <v>3.376264974149791E-2</v>
      </c>
      <c r="H55" s="15">
        <v>2.9810193957299381E-2</v>
      </c>
      <c r="I55" s="15">
        <v>6.693921540267507E-2</v>
      </c>
      <c r="J55" s="15">
        <v>4.5821190520065259E-2</v>
      </c>
      <c r="K55" s="15">
        <v>3.913796913464293E-2</v>
      </c>
      <c r="L55" s="15">
        <v>2.9346791863724877E-2</v>
      </c>
      <c r="M55" s="15">
        <v>2.275785105629697E-2</v>
      </c>
      <c r="N55" s="15">
        <v>4.6923647597193752E-2</v>
      </c>
      <c r="O55" s="15">
        <v>3.4317596673204734E-2</v>
      </c>
      <c r="P55" s="15">
        <v>9.7084806945615415E-2</v>
      </c>
      <c r="Q55" s="15">
        <v>9.3435192925850008E-2</v>
      </c>
      <c r="R55" s="15">
        <v>0.10164027709502195</v>
      </c>
      <c r="S55" s="15">
        <v>4.8473290688204024E-2</v>
      </c>
      <c r="T55" s="15">
        <v>8.7545673862607781E-2</v>
      </c>
      <c r="U55" s="15">
        <v>5.7303804081750641E-2</v>
      </c>
      <c r="V55" s="15">
        <v>6.3776706290525731E-2</v>
      </c>
      <c r="W55" s="15">
        <v>9.8732703480729891E-2</v>
      </c>
      <c r="X55" s="15">
        <v>7.7799371806813428E-2</v>
      </c>
      <c r="Y55" s="15">
        <v>0.132489116886126</v>
      </c>
      <c r="Z55" s="15">
        <v>0.14235518446669224</v>
      </c>
      <c r="AA55" s="15">
        <v>0.16951251194120243</v>
      </c>
    </row>
    <row r="56" spans="1:27">
      <c r="A56" s="16" t="s">
        <v>24</v>
      </c>
      <c r="B56" s="16" t="s">
        <v>2</v>
      </c>
      <c r="C56" s="15">
        <v>0.16352615131787382</v>
      </c>
      <c r="D56" s="15">
        <v>0.13742673041442582</v>
      </c>
      <c r="E56" s="15">
        <v>0.20543871866155158</v>
      </c>
      <c r="F56" s="15">
        <v>0.17094068648645769</v>
      </c>
      <c r="G56" s="15">
        <v>0.14774901425723966</v>
      </c>
      <c r="H56" s="15">
        <v>0.1483932713909738</v>
      </c>
      <c r="I56" s="15">
        <v>0.13571410596000583</v>
      </c>
      <c r="J56" s="15">
        <v>0.16550806745103294</v>
      </c>
      <c r="K56" s="15">
        <v>0.17016359633193023</v>
      </c>
      <c r="L56" s="15">
        <v>0.1619192094053937</v>
      </c>
      <c r="M56" s="15">
        <v>0.13569208410752048</v>
      </c>
      <c r="N56" s="15">
        <v>0.20409366202594451</v>
      </c>
      <c r="O56" s="15">
        <v>0.17003194477506511</v>
      </c>
      <c r="P56" s="15">
        <v>0.1483191881378976</v>
      </c>
      <c r="Q56" s="15">
        <v>0.14747338899617127</v>
      </c>
      <c r="R56" s="15">
        <v>0.13479365284404335</v>
      </c>
      <c r="S56" s="15">
        <v>0.16419096934007094</v>
      </c>
      <c r="T56" s="15">
        <v>0.17075117490384167</v>
      </c>
      <c r="U56" s="15">
        <v>0.16162717864086332</v>
      </c>
      <c r="V56" s="15">
        <v>0.13591741878642566</v>
      </c>
      <c r="W56" s="15">
        <v>0.20434866533929996</v>
      </c>
      <c r="X56" s="15">
        <v>0.17147233498577691</v>
      </c>
      <c r="Y56" s="15">
        <v>0.14798787128093013</v>
      </c>
      <c r="Z56" s="15">
        <v>0.1481627747260118</v>
      </c>
      <c r="AA56" s="15">
        <v>0.13459310050681444</v>
      </c>
    </row>
    <row r="57" spans="1:27">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c r="A58" s="16" t="s">
        <v>24</v>
      </c>
      <c r="B58" s="16" t="s">
        <v>9</v>
      </c>
      <c r="C58" s="15">
        <v>0.31602488994585443</v>
      </c>
      <c r="D58" s="15">
        <v>0.32292105763145074</v>
      </c>
      <c r="E58" s="15">
        <v>0.30279092420958226</v>
      </c>
      <c r="F58" s="15">
        <v>0.33273571625209269</v>
      </c>
      <c r="G58" s="15">
        <v>0.32200861206666664</v>
      </c>
      <c r="H58" s="15">
        <v>0.3579571411005768</v>
      </c>
      <c r="I58" s="15">
        <v>0.31590886746219371</v>
      </c>
      <c r="J58" s="15">
        <v>0.32413893032076974</v>
      </c>
      <c r="K58" s="15">
        <v>0.33157548101707879</v>
      </c>
      <c r="L58" s="15">
        <v>0.34549546585830382</v>
      </c>
      <c r="M58" s="15">
        <v>0.34341780943053229</v>
      </c>
      <c r="N58" s="15">
        <v>0.3132300410174273</v>
      </c>
      <c r="O58" s="15">
        <v>0.32867675373960781</v>
      </c>
      <c r="P58" s="15">
        <v>0.30596849352981181</v>
      </c>
      <c r="Q58" s="15">
        <v>0.33039471809587723</v>
      </c>
      <c r="R58" s="15">
        <v>0.2993816163391631</v>
      </c>
      <c r="S58" s="15">
        <v>0.31065434452501067</v>
      </c>
      <c r="T58" s="15">
        <v>0.31257726248022294</v>
      </c>
      <c r="U58" s="15">
        <v>0.32611919926352401</v>
      </c>
      <c r="V58" s="15">
        <v>0.33933779021367316</v>
      </c>
      <c r="W58" s="15">
        <v>0.3142527030544236</v>
      </c>
      <c r="X58" s="15">
        <v>0.32464337188322084</v>
      </c>
      <c r="Y58" s="15">
        <v>0.30727968753432711</v>
      </c>
      <c r="Z58" s="15">
        <v>0.34156090226093716</v>
      </c>
      <c r="AA58" s="15">
        <v>0.30891607078132249</v>
      </c>
    </row>
    <row r="59" spans="1:27">
      <c r="A59" s="16" t="s">
        <v>24</v>
      </c>
      <c r="B59" s="16" t="s">
        <v>8</v>
      </c>
      <c r="C59" s="15">
        <v>0.19233041561632025</v>
      </c>
      <c r="D59" s="15">
        <v>0.1857329742155899</v>
      </c>
      <c r="E59" s="15">
        <v>0.1851866220001466</v>
      </c>
      <c r="F59" s="15">
        <v>0.19591303488075112</v>
      </c>
      <c r="G59" s="15">
        <v>0.21856395570840301</v>
      </c>
      <c r="H59" s="15">
        <v>0.21048342620977648</v>
      </c>
      <c r="I59" s="15">
        <v>0.2147046870243782</v>
      </c>
      <c r="J59" s="15">
        <v>0.21173537169158729</v>
      </c>
      <c r="K59" s="15">
        <v>0.21320208592566173</v>
      </c>
      <c r="L59" s="15">
        <v>0.2220855463536609</v>
      </c>
      <c r="M59" s="15">
        <v>0.22227319081820007</v>
      </c>
      <c r="N59" s="15">
        <v>0.19189035447758732</v>
      </c>
      <c r="O59" s="15">
        <v>0.19704666768156567</v>
      </c>
      <c r="P59" s="15">
        <v>0.18763131551991397</v>
      </c>
      <c r="Q59" s="15">
        <v>0.18349826307971759</v>
      </c>
      <c r="R59" s="15">
        <v>0.18495030363877651</v>
      </c>
      <c r="S59" s="15">
        <v>0.18254605609680882</v>
      </c>
      <c r="T59" s="15">
        <v>0.17704057688693833</v>
      </c>
      <c r="U59" s="15">
        <v>0.18853809674072597</v>
      </c>
      <c r="V59" s="15">
        <v>0.19551477410087356</v>
      </c>
      <c r="W59" s="15">
        <v>0.16252872073615404</v>
      </c>
      <c r="X59" s="15">
        <v>0.15909133574524037</v>
      </c>
      <c r="Y59" s="15">
        <v>0.15472230119960673</v>
      </c>
      <c r="Z59" s="15">
        <v>0.15178204359464256</v>
      </c>
      <c r="AA59" s="15">
        <v>0.15589040307451829</v>
      </c>
    </row>
    <row r="60" spans="1:27">
      <c r="A60" s="16" t="s">
        <v>24</v>
      </c>
      <c r="B60" s="16" t="s">
        <v>83</v>
      </c>
      <c r="C60" s="15">
        <v>0.11274176593192091</v>
      </c>
      <c r="D60" s="15">
        <v>0.1197879114282962</v>
      </c>
      <c r="E60" s="15">
        <v>0.1103736686369975</v>
      </c>
      <c r="F60" s="15">
        <v>0.14404492847467723</v>
      </c>
      <c r="G60" s="15">
        <v>0.15768222295116174</v>
      </c>
      <c r="H60" s="15">
        <v>0.15244756707584475</v>
      </c>
      <c r="I60" s="15">
        <v>0.15929941075516749</v>
      </c>
      <c r="J60" s="15">
        <v>0.15977092203630161</v>
      </c>
      <c r="K60" s="15">
        <v>0.10444534275008775</v>
      </c>
      <c r="L60" s="15">
        <v>0.11080285656672666</v>
      </c>
      <c r="M60" s="15">
        <v>0.10662879155020666</v>
      </c>
      <c r="N60" s="15">
        <v>9.9280104302002251E-2</v>
      </c>
      <c r="O60" s="15">
        <v>9.7111446653565484E-2</v>
      </c>
      <c r="P60" s="15">
        <v>9.5966275032825427E-2</v>
      </c>
      <c r="Q60" s="15">
        <v>8.6200972907692255E-2</v>
      </c>
      <c r="R60" s="15">
        <v>9.3468767142087975E-2</v>
      </c>
      <c r="S60" s="15">
        <v>9.4273854202245336E-2</v>
      </c>
      <c r="T60" s="15">
        <v>9.0686775429288533E-2</v>
      </c>
      <c r="U60" s="15">
        <v>9.5625912215361056E-2</v>
      </c>
      <c r="V60" s="15">
        <v>9.9663754618365241E-2</v>
      </c>
      <c r="W60" s="15">
        <v>9.2672576942801191E-2</v>
      </c>
      <c r="X60" s="15">
        <v>8.9293828542694034E-2</v>
      </c>
      <c r="Y60" s="15">
        <v>9.1367570838287906E-2</v>
      </c>
      <c r="Z60" s="15">
        <v>7.1614343525300203E-2</v>
      </c>
      <c r="AA60" s="15">
        <v>7.3850754106569438E-2</v>
      </c>
    </row>
    <row r="61" spans="1:27">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c r="A62" s="16" t="s">
        <v>24</v>
      </c>
      <c r="B62" s="16" t="s">
        <v>15</v>
      </c>
      <c r="C62" s="15">
        <v>0.11057730979554269</v>
      </c>
      <c r="D62" s="15">
        <v>0.16529634622281858</v>
      </c>
      <c r="E62" s="15">
        <v>0.20221603205539215</v>
      </c>
      <c r="F62" s="15">
        <v>0.15472355464302429</v>
      </c>
      <c r="G62" s="15">
        <v>0.17275547603860603</v>
      </c>
      <c r="H62" s="15">
        <v>0.17116868086093623</v>
      </c>
      <c r="I62" s="15">
        <v>0.16429244957088379</v>
      </c>
      <c r="J62" s="15">
        <v>0.16417445015023199</v>
      </c>
      <c r="K62" s="15">
        <v>0.1457411462310009</v>
      </c>
      <c r="L62" s="15">
        <v>0.15736232094270061</v>
      </c>
      <c r="M62" s="15">
        <v>0.14950982199863319</v>
      </c>
      <c r="N62" s="15">
        <v>0.14115693305405241</v>
      </c>
      <c r="O62" s="15">
        <v>0.1395792163407383</v>
      </c>
      <c r="P62" s="15">
        <v>0.13617251028667207</v>
      </c>
      <c r="Q62" s="15">
        <v>0.11775545931970967</v>
      </c>
      <c r="R62" s="15">
        <v>0.12134875371936807</v>
      </c>
      <c r="S62" s="15">
        <v>0.11880065589068997</v>
      </c>
      <c r="T62" s="15">
        <v>0.11676837614088113</v>
      </c>
      <c r="U62" s="15">
        <v>0.11821302437428265</v>
      </c>
      <c r="V62" s="15">
        <v>0.12206829565728565</v>
      </c>
      <c r="W62" s="15">
        <v>0.11520572941352106</v>
      </c>
      <c r="X62" s="15">
        <v>0.11188762331672727</v>
      </c>
      <c r="Y62" s="15">
        <v>0.11421534219746779</v>
      </c>
      <c r="Z62" s="15">
        <v>0.11018890499394191</v>
      </c>
      <c r="AA62" s="15">
        <v>0.11376705614375854</v>
      </c>
    </row>
    <row r="63" spans="1:27">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c r="A68" s="16" t="s">
        <v>25</v>
      </c>
      <c r="B68" s="16" t="s">
        <v>7</v>
      </c>
      <c r="C68" s="15">
        <v>0.17126580647802769</v>
      </c>
      <c r="D68" s="15">
        <v>0.21846642032455099</v>
      </c>
      <c r="E68" s="15">
        <v>0.45474607519343302</v>
      </c>
      <c r="F68" s="15">
        <v>0.36416062487559081</v>
      </c>
      <c r="G68" s="15">
        <v>0.42605016453493205</v>
      </c>
      <c r="H68" s="15">
        <v>0.36436399003612518</v>
      </c>
      <c r="I68" s="15">
        <v>0.43500960437647596</v>
      </c>
      <c r="J68" s="15">
        <v>0.46541916063840372</v>
      </c>
      <c r="K68" s="15">
        <v>0.38647540954372073</v>
      </c>
      <c r="L68" s="15">
        <v>0.31376114723816045</v>
      </c>
      <c r="M68" s="15">
        <v>0.30931327883753557</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c r="A70" s="16" t="s">
        <v>25</v>
      </c>
      <c r="B70" s="16" t="s">
        <v>4</v>
      </c>
      <c r="C70" s="15">
        <v>1.6050490666269481E-2</v>
      </c>
      <c r="D70" s="15">
        <v>1.0406872888909654E-2</v>
      </c>
      <c r="E70" s="15">
        <v>9.1803239950509055E-2</v>
      </c>
      <c r="F70" s="15">
        <v>9.5019330884572178E-2</v>
      </c>
      <c r="G70" s="15">
        <v>8.1690930485785629E-2</v>
      </c>
      <c r="H70" s="15">
        <v>8.1841984400713844E-2</v>
      </c>
      <c r="I70" s="15">
        <v>0.12719997900841909</v>
      </c>
      <c r="J70" s="15">
        <v>0.14779705839712956</v>
      </c>
      <c r="K70" s="15">
        <v>0.11597465617252838</v>
      </c>
      <c r="L70" s="15">
        <v>7.9830786983324631E-2</v>
      </c>
      <c r="M70" s="15">
        <v>7.0372724319852586E-2</v>
      </c>
      <c r="N70" s="15">
        <v>0.10272518649161816</v>
      </c>
      <c r="O70" s="15">
        <v>0.11908106935053116</v>
      </c>
      <c r="P70" s="15">
        <v>0.12353763259321908</v>
      </c>
      <c r="Q70" s="15">
        <v>0.12685021293498905</v>
      </c>
      <c r="R70" s="15">
        <v>0.11466895316946267</v>
      </c>
      <c r="S70" s="15">
        <v>0.10310529480163735</v>
      </c>
      <c r="T70" s="15">
        <v>0.11976418574665847</v>
      </c>
      <c r="U70" s="15">
        <v>5.7617923701817376E-2</v>
      </c>
      <c r="V70" s="15">
        <v>6.8342389683896609E-2</v>
      </c>
      <c r="W70" s="15">
        <v>8.8446420580712573E-2</v>
      </c>
      <c r="X70" s="15">
        <v>8.2506081104851872E-2</v>
      </c>
      <c r="Y70" s="15">
        <v>0.10847094534926313</v>
      </c>
      <c r="Z70" s="15">
        <v>0.11150653179616299</v>
      </c>
      <c r="AA70" s="15">
        <v>0.14016981046742727</v>
      </c>
    </row>
    <row r="71" spans="1:27">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c r="A73" s="16" t="s">
        <v>25</v>
      </c>
      <c r="B73" s="16" t="s">
        <v>9</v>
      </c>
      <c r="C73" s="15">
        <v>0.31758906767554324</v>
      </c>
      <c r="D73" s="15">
        <v>0.34583006829541174</v>
      </c>
      <c r="E73" s="15">
        <v>0.32612763705197467</v>
      </c>
      <c r="F73" s="15">
        <v>0.3196868513328226</v>
      </c>
      <c r="G73" s="15">
        <v>0.32200570363376047</v>
      </c>
      <c r="H73" s="15">
        <v>0.33856155652471104</v>
      </c>
      <c r="I73" s="15">
        <v>0.30913066408741585</v>
      </c>
      <c r="J73" s="15">
        <v>0.31377315581086085</v>
      </c>
      <c r="K73" s="15">
        <v>0.29986409384802737</v>
      </c>
      <c r="L73" s="15">
        <v>0.33818552629824361</v>
      </c>
      <c r="M73" s="15">
        <v>0.33581291359689569</v>
      </c>
      <c r="N73" s="15">
        <v>0.32047124350960599</v>
      </c>
      <c r="O73" s="15">
        <v>0.32106600424773618</v>
      </c>
      <c r="P73" s="15">
        <v>0.32407159005515146</v>
      </c>
      <c r="Q73" s="15">
        <v>0.34117260529366628</v>
      </c>
      <c r="R73" s="15">
        <v>0.30986961772325317</v>
      </c>
      <c r="S73" s="15">
        <v>0.31304460920638122</v>
      </c>
      <c r="T73" s="15">
        <v>0.29176273997856239</v>
      </c>
      <c r="U73" s="15">
        <v>0.32051099525748089</v>
      </c>
      <c r="V73" s="15">
        <v>0.31760617395072949</v>
      </c>
      <c r="W73" s="15">
        <v>0.3043410346710696</v>
      </c>
      <c r="X73" s="15">
        <v>0.30250309122780222</v>
      </c>
      <c r="Y73" s="15">
        <v>0.29801762291293615</v>
      </c>
      <c r="Z73" s="15">
        <v>0.31170128060191421</v>
      </c>
      <c r="AA73" s="15">
        <v>0.29163393765013512</v>
      </c>
    </row>
    <row r="74" spans="1:27">
      <c r="A74" s="16" t="s">
        <v>25</v>
      </c>
      <c r="B74" s="16" t="s">
        <v>8</v>
      </c>
      <c r="C74" s="15">
        <v>0.16892243185579225</v>
      </c>
      <c r="D74" s="15">
        <v>0.20299870076374085</v>
      </c>
      <c r="E74" s="15">
        <v>0.18884930553245494</v>
      </c>
      <c r="F74" s="15">
        <v>0.20048136185514309</v>
      </c>
      <c r="G74" s="15">
        <v>0.19652891223089008</v>
      </c>
      <c r="H74" s="15">
        <v>0.20070648940594205</v>
      </c>
      <c r="I74" s="15">
        <v>0.19356341655633222</v>
      </c>
      <c r="J74" s="15">
        <v>0.18600908451271761</v>
      </c>
      <c r="K74" s="15">
        <v>0.19918617367427707</v>
      </c>
      <c r="L74" s="15">
        <v>0.2029257943064828</v>
      </c>
      <c r="M74" s="15">
        <v>0.20988814744518014</v>
      </c>
      <c r="N74" s="15">
        <v>0.17965430532808821</v>
      </c>
      <c r="O74" s="15">
        <v>0.18012095647049181</v>
      </c>
      <c r="P74" s="15">
        <v>0.18613307398150186</v>
      </c>
      <c r="Q74" s="15">
        <v>0.18857697318400138</v>
      </c>
      <c r="R74" s="15">
        <v>0.19370157020671044</v>
      </c>
      <c r="S74" s="15">
        <v>0.18562124986323728</v>
      </c>
      <c r="T74" s="15">
        <v>0.17601963381819125</v>
      </c>
      <c r="U74" s="15">
        <v>0.17948082743902369</v>
      </c>
      <c r="V74" s="15">
        <v>0.18761002744131447</v>
      </c>
      <c r="W74" s="15">
        <v>0.16350627090634459</v>
      </c>
      <c r="X74" s="15">
        <v>0.15836449963700563</v>
      </c>
      <c r="Y74" s="15">
        <v>0.14998587598547197</v>
      </c>
      <c r="Z74" s="15">
        <v>0.14807553626924153</v>
      </c>
      <c r="AA74" s="15">
        <v>0.15415376649501525</v>
      </c>
    </row>
    <row r="75" spans="1:27">
      <c r="A75" s="16" t="s">
        <v>25</v>
      </c>
      <c r="B75" s="16" t="s">
        <v>83</v>
      </c>
      <c r="C75" s="15">
        <v>5.1287904735914269E-2</v>
      </c>
      <c r="D75" s="15">
        <v>5.2350861074871566E-2</v>
      </c>
      <c r="E75" s="15">
        <v>0.1109787899263518</v>
      </c>
      <c r="F75" s="15">
        <v>0.13562970388156592</v>
      </c>
      <c r="G75" s="15">
        <v>0.14879924341274764</v>
      </c>
      <c r="H75" s="15">
        <v>0.14011827993107476</v>
      </c>
      <c r="I75" s="15">
        <v>0.14843692445776838</v>
      </c>
      <c r="J75" s="15">
        <v>0.1468631150191034</v>
      </c>
      <c r="K75" s="15">
        <v>0.14264968765142857</v>
      </c>
      <c r="L75" s="15">
        <v>0.14725815259167327</v>
      </c>
      <c r="M75" s="15">
        <v>0.14889205609429015</v>
      </c>
      <c r="N75" s="15">
        <v>0.16224818531067986</v>
      </c>
      <c r="O75" s="15">
        <v>0.16060740264890097</v>
      </c>
      <c r="P75" s="15">
        <v>0.17140886855403373</v>
      </c>
      <c r="Q75" s="15">
        <v>0.1587645414339432</v>
      </c>
      <c r="R75" s="15">
        <v>0.18330600766871599</v>
      </c>
      <c r="S75" s="15">
        <v>0.17773974056647349</v>
      </c>
      <c r="T75" s="15">
        <v>0.20673410683007654</v>
      </c>
      <c r="U75" s="15">
        <v>0.20629092858731013</v>
      </c>
      <c r="V75" s="15">
        <v>0.22201521650568742</v>
      </c>
      <c r="W75" s="15">
        <v>0.20291261475420258</v>
      </c>
      <c r="X75" s="15">
        <v>0.19582034326126607</v>
      </c>
      <c r="Y75" s="15">
        <v>0.19916208718217326</v>
      </c>
      <c r="Z75" s="15">
        <v>0.19682436958751034</v>
      </c>
      <c r="AA75" s="15">
        <v>0.20786699958039498</v>
      </c>
    </row>
    <row r="76" spans="1:27">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c r="A77" s="16" t="s">
        <v>25</v>
      </c>
      <c r="B77" s="16" t="s">
        <v>15</v>
      </c>
      <c r="C77" s="15">
        <v>0.10474652113258252</v>
      </c>
      <c r="D77" s="15">
        <v>0.12682414137738063</v>
      </c>
      <c r="E77" s="15">
        <v>0.14564059819594116</v>
      </c>
      <c r="F77" s="15">
        <v>9.9915337948998761E-2</v>
      </c>
      <c r="G77" s="15">
        <v>9.8439527321065395E-2</v>
      </c>
      <c r="H77" s="15">
        <v>9.7510693571733059E-2</v>
      </c>
      <c r="I77" s="15">
        <v>0.11220421175697781</v>
      </c>
      <c r="J77" s="15">
        <v>0.11463788864016822</v>
      </c>
      <c r="K77" s="15">
        <v>0.11081558854586719</v>
      </c>
      <c r="L77" s="15">
        <v>0.11541853044056406</v>
      </c>
      <c r="M77" s="15">
        <v>0.11923550652867362</v>
      </c>
      <c r="N77" s="15">
        <v>0.11912496335036581</v>
      </c>
      <c r="O77" s="15">
        <v>0.12282912576124572</v>
      </c>
      <c r="P77" s="15">
        <v>0.12271074059264059</v>
      </c>
      <c r="Q77" s="15">
        <v>0.11655100992221712</v>
      </c>
      <c r="R77" s="15">
        <v>0.12112019152846812</v>
      </c>
      <c r="S77" s="15">
        <v>0.12144220172048525</v>
      </c>
      <c r="T77" s="15">
        <v>0.11893125621484088</v>
      </c>
      <c r="U77" s="15">
        <v>0.12051160577176327</v>
      </c>
      <c r="V77" s="15">
        <v>0.12250825285100933</v>
      </c>
      <c r="W77" s="15">
        <v>0.12100168613397483</v>
      </c>
      <c r="X77" s="15">
        <v>0.11975166307362442</v>
      </c>
      <c r="Y77" s="15">
        <v>0.11771241442513777</v>
      </c>
      <c r="Z77" s="15">
        <v>0.11321384285195926</v>
      </c>
      <c r="AA77" s="15">
        <v>0.11185060480368016</v>
      </c>
    </row>
    <row r="78" spans="1:27">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c r="A83" s="16" t="s">
        <v>26</v>
      </c>
      <c r="B83" s="16" t="s">
        <v>7</v>
      </c>
      <c r="C83" s="15">
        <v>5.9393846592904812E-10</v>
      </c>
      <c r="D83" s="15">
        <v>5.9453328064629446E-10</v>
      </c>
      <c r="E83" s="15">
        <v>5.9696467773094477E-10</v>
      </c>
      <c r="F83" s="15">
        <v>4.944633605549702E-10</v>
      </c>
      <c r="G83" s="15">
        <v>1.5678289098173515E-9</v>
      </c>
      <c r="H83" s="15">
        <v>1.5277404943800492E-9</v>
      </c>
      <c r="I83" s="15">
        <v>1.9731090292413067E-9</v>
      </c>
      <c r="J83" s="15">
        <v>1.9611970934316823E-9</v>
      </c>
      <c r="K83" s="15">
        <v>1.9059489155251144E-9</v>
      </c>
      <c r="L83" s="15">
        <v>1.9020676369863015E-9</v>
      </c>
      <c r="M83" s="15">
        <v>1.8740262776606956E-9</v>
      </c>
      <c r="N83" s="15">
        <v>2.201405426765016E-9</v>
      </c>
      <c r="O83" s="15">
        <v>2.1883375043905865E-9</v>
      </c>
      <c r="P83" s="15">
        <v>2.1975661880927288E-9</v>
      </c>
      <c r="Q83" s="15">
        <v>2.1866050338075166E-9</v>
      </c>
      <c r="R83" s="15">
        <v>2.4276184360730593E-9</v>
      </c>
      <c r="S83" s="15">
        <v>2.4397624143835618E-9</v>
      </c>
      <c r="T83" s="15">
        <v>2.4864435151036176E-9</v>
      </c>
      <c r="U83" s="15">
        <v>2.5759609896382155E-9</v>
      </c>
      <c r="V83" s="15">
        <v>2.5799009922725677E-9</v>
      </c>
      <c r="W83" s="15">
        <v>2.7441557450825432E-9</v>
      </c>
      <c r="X83" s="15">
        <v>2.735446028714436E-9</v>
      </c>
      <c r="Y83" s="15">
        <v>3.231916491043203E-9</v>
      </c>
      <c r="Z83" s="15">
        <v>3.316915283631893E-9</v>
      </c>
      <c r="AA83" s="15" t="s">
        <v>254</v>
      </c>
    </row>
    <row r="84" spans="1:27">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c r="A85" s="16" t="s">
        <v>26</v>
      </c>
      <c r="B85" s="16" t="s">
        <v>4</v>
      </c>
      <c r="C85" s="15">
        <v>1.0331231850597711E-9</v>
      </c>
      <c r="D85" s="15">
        <v>1.0516251923964908E-9</v>
      </c>
      <c r="E85" s="15">
        <v>1.1688627186906777E-9</v>
      </c>
      <c r="F85" s="15">
        <v>9.228328576410715E-4</v>
      </c>
      <c r="G85" s="15">
        <v>7.6594347313598595E-3</v>
      </c>
      <c r="H85" s="15">
        <v>1.8372789127247898E-3</v>
      </c>
      <c r="I85" s="15">
        <v>1.1571930787597898E-2</v>
      </c>
      <c r="J85" s="15">
        <v>6.8340740677327099E-3</v>
      </c>
      <c r="K85" s="15">
        <v>4.3968070411641171E-2</v>
      </c>
      <c r="L85" s="15">
        <v>2.8949675335007377E-2</v>
      </c>
      <c r="M85" s="15">
        <v>1.4961518740237519E-2</v>
      </c>
      <c r="N85" s="15">
        <v>3.1054497436760559E-2</v>
      </c>
      <c r="O85" s="15">
        <v>1.5257427756336516E-2</v>
      </c>
      <c r="P85" s="15">
        <v>4.8654044981119811E-2</v>
      </c>
      <c r="Q85" s="15">
        <v>5.8637485087386039E-2</v>
      </c>
      <c r="R85" s="15">
        <v>4.1935819135766807E-2</v>
      </c>
      <c r="S85" s="15">
        <v>1.9377602256905407E-2</v>
      </c>
      <c r="T85" s="15">
        <v>2.4403961126198428E-2</v>
      </c>
      <c r="U85" s="15">
        <v>2.6857630047401593E-2</v>
      </c>
      <c r="V85" s="15">
        <v>8.1981209154452055E-3</v>
      </c>
      <c r="W85" s="15">
        <v>3.3245417805954372E-2</v>
      </c>
      <c r="X85" s="15">
        <v>2.314825029132991E-2</v>
      </c>
      <c r="Y85" s="15">
        <v>7.1772318535553048E-2</v>
      </c>
      <c r="Z85" s="15">
        <v>7.5692852335267097E-2</v>
      </c>
      <c r="AA85" s="15" t="s">
        <v>254</v>
      </c>
    </row>
    <row r="86" spans="1:27">
      <c r="A86" s="16" t="s">
        <v>26</v>
      </c>
      <c r="B86" s="16" t="s">
        <v>2</v>
      </c>
      <c r="C86" s="15">
        <v>0.36540509809307864</v>
      </c>
      <c r="D86" s="15">
        <v>0.33329592475513525</v>
      </c>
      <c r="E86" s="15">
        <v>0.3610234620748578</v>
      </c>
      <c r="F86" s="15">
        <v>0.40077285050292605</v>
      </c>
      <c r="G86" s="15">
        <v>0.38098323930526778</v>
      </c>
      <c r="H86" s="15">
        <v>0.38352962772930266</v>
      </c>
      <c r="I86" s="15">
        <v>0.36520278678205298</v>
      </c>
      <c r="J86" s="15">
        <v>0.39214196620809288</v>
      </c>
      <c r="K86" s="15">
        <v>0.41299576128008525</v>
      </c>
      <c r="L86" s="15">
        <v>0.38791611500310524</v>
      </c>
      <c r="M86" s="15">
        <v>0.34146998850421484</v>
      </c>
      <c r="N86" s="15">
        <v>0.38582595390289265</v>
      </c>
      <c r="O86" s="15">
        <v>0.3607932807531673</v>
      </c>
      <c r="P86" s="15">
        <v>0.33574720830429838</v>
      </c>
      <c r="Q86" s="15">
        <v>0.32272005802133263</v>
      </c>
      <c r="R86" s="15">
        <v>0.31351188780877554</v>
      </c>
      <c r="S86" s="15">
        <v>0.3375249796077161</v>
      </c>
      <c r="T86" s="15">
        <v>0.34609267154368872</v>
      </c>
      <c r="U86" s="15">
        <v>0.32307497499928933</v>
      </c>
      <c r="V86" s="15">
        <v>0.33316159082201108</v>
      </c>
      <c r="W86" s="15">
        <v>0.36479718327781663</v>
      </c>
      <c r="X86" s="15">
        <v>0.34601891020005032</v>
      </c>
      <c r="Y86" s="15">
        <v>0.33570362466069859</v>
      </c>
      <c r="Z86" s="15">
        <v>0.32480933915145616</v>
      </c>
      <c r="AA86" s="15">
        <v>0.35579848332124087</v>
      </c>
    </row>
    <row r="87" spans="1:27">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c r="A88" s="16" t="s">
        <v>26</v>
      </c>
      <c r="B88" s="16" t="s">
        <v>9</v>
      </c>
      <c r="C88" s="15">
        <v>0.4326925040872725</v>
      </c>
      <c r="D88" s="15">
        <v>0.46460726568059707</v>
      </c>
      <c r="E88" s="15">
        <v>0.37953945377995718</v>
      </c>
      <c r="F88" s="15">
        <v>0.44486171179297579</v>
      </c>
      <c r="G88" s="15">
        <v>0.41485317925258119</v>
      </c>
      <c r="H88" s="15">
        <v>0.44789479987845804</v>
      </c>
      <c r="I88" s="15">
        <v>0.44090873270398018</v>
      </c>
      <c r="J88" s="15">
        <v>0.43269762460312855</v>
      </c>
      <c r="K88" s="15">
        <v>0.44629101454267772</v>
      </c>
      <c r="L88" s="15">
        <v>0.45543428949979342</v>
      </c>
      <c r="M88" s="15">
        <v>0.48154056981719423</v>
      </c>
      <c r="N88" s="15">
        <v>0.45055507695817676</v>
      </c>
      <c r="O88" s="15">
        <v>0.44918798044105274</v>
      </c>
      <c r="P88" s="15">
        <v>0.40225199279124707</v>
      </c>
      <c r="Q88" s="15">
        <v>0.42220265484579655</v>
      </c>
      <c r="R88" s="15">
        <v>0.410548401971289</v>
      </c>
      <c r="S88" s="15">
        <v>0.40108414724739072</v>
      </c>
      <c r="T88" s="15">
        <v>0.42003568311610767</v>
      </c>
      <c r="U88" s="15">
        <v>0.43183320503873013</v>
      </c>
      <c r="V88" s="15">
        <v>0.46547862618131042</v>
      </c>
      <c r="W88" s="15">
        <v>0.43303611886747256</v>
      </c>
      <c r="X88" s="15">
        <v>0.43865632680234223</v>
      </c>
      <c r="Y88" s="15">
        <v>0.3938401186947858</v>
      </c>
      <c r="Z88" s="15">
        <v>0.42254400829792688</v>
      </c>
      <c r="AA88" s="15">
        <v>0.43359387361450313</v>
      </c>
    </row>
    <row r="89" spans="1:27">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c r="A91" s="16" t="s">
        <v>26</v>
      </c>
      <c r="B91" s="16" t="s">
        <v>191</v>
      </c>
      <c r="C91" s="15" t="s">
        <v>254</v>
      </c>
      <c r="D91" s="15" t="s">
        <v>254</v>
      </c>
      <c r="E91" s="15" t="s">
        <v>254</v>
      </c>
      <c r="F91" s="15" t="s">
        <v>254</v>
      </c>
      <c r="G91" s="15" t="s">
        <v>254</v>
      </c>
      <c r="H91" s="15" t="s">
        <v>254</v>
      </c>
      <c r="I91" s="15">
        <v>0.22145075971625758</v>
      </c>
      <c r="J91" s="15">
        <v>0.22583274338463616</v>
      </c>
      <c r="K91" s="15">
        <v>0.25136029791561315</v>
      </c>
      <c r="L91" s="15">
        <v>0.25036020661898056</v>
      </c>
      <c r="M91" s="15">
        <v>0.25336952444003225</v>
      </c>
      <c r="N91" s="15">
        <v>0.22508924286340343</v>
      </c>
      <c r="O91" s="15">
        <v>0.21966082693858235</v>
      </c>
      <c r="P91" s="15">
        <v>0.21710788050100138</v>
      </c>
      <c r="Q91" s="15">
        <v>0.20980943301730173</v>
      </c>
      <c r="R91" s="15">
        <v>0.20500207348465233</v>
      </c>
      <c r="S91" s="15">
        <v>0.22173722038761795</v>
      </c>
      <c r="T91" s="15">
        <v>0.21764352492753367</v>
      </c>
      <c r="U91" s="15">
        <v>0.21376111027280995</v>
      </c>
      <c r="V91" s="15">
        <v>0.22155577562999798</v>
      </c>
      <c r="W91" s="15">
        <v>0.20638974027137541</v>
      </c>
      <c r="X91" s="15">
        <v>0.19226199879480338</v>
      </c>
      <c r="Y91" s="15">
        <v>0.18447640797190787</v>
      </c>
      <c r="Z91" s="15">
        <v>0.20293135940620607</v>
      </c>
      <c r="AA91" s="15">
        <v>0.22466838930729643</v>
      </c>
    </row>
    <row r="92" spans="1:27">
      <c r="A92" s="16" t="s">
        <v>26</v>
      </c>
      <c r="B92" s="16" t="s">
        <v>15</v>
      </c>
      <c r="C92" s="15">
        <v>7.3509011272138464E-2</v>
      </c>
      <c r="D92" s="15">
        <v>0.1315314969839049</v>
      </c>
      <c r="E92" s="15">
        <v>0.17461559968506463</v>
      </c>
      <c r="F92" s="15">
        <v>0.14855937360012417</v>
      </c>
      <c r="G92" s="15">
        <v>0.17564467021816335</v>
      </c>
      <c r="H92" s="15">
        <v>0.1587052760000105</v>
      </c>
      <c r="I92" s="15">
        <v>0.13143385101260399</v>
      </c>
      <c r="J92" s="15">
        <v>0.12679166355125482</v>
      </c>
      <c r="K92" s="15">
        <v>0.12551378638479826</v>
      </c>
      <c r="L92" s="15">
        <v>0.13253303275910111</v>
      </c>
      <c r="M92" s="15">
        <v>0.13503496684812505</v>
      </c>
      <c r="N92" s="15">
        <v>0.1285876556463523</v>
      </c>
      <c r="O92" s="15">
        <v>0.13168712586563511</v>
      </c>
      <c r="P92" s="15">
        <v>0.1265661885652335</v>
      </c>
      <c r="Q92" s="15">
        <v>0.11963984114088738</v>
      </c>
      <c r="R92" s="15">
        <v>0.11926393003725827</v>
      </c>
      <c r="S92" s="15">
        <v>0.12127416899415959</v>
      </c>
      <c r="T92" s="15">
        <v>0.10773647943727742</v>
      </c>
      <c r="U92" s="15">
        <v>0.11033188685591479</v>
      </c>
      <c r="V92" s="15">
        <v>0.11078897167002368</v>
      </c>
      <c r="W92" s="15">
        <v>0.10628266219771744</v>
      </c>
      <c r="X92" s="15">
        <v>0.10010123774743726</v>
      </c>
      <c r="Y92" s="15">
        <v>9.6240968977543903E-2</v>
      </c>
      <c r="Z92" s="15">
        <v>9.7556945839477716E-2</v>
      </c>
      <c r="AA92" s="15">
        <v>0.1018911774667558</v>
      </c>
    </row>
    <row r="93" spans="1:27">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15">
        <v>0.11344575383187758</v>
      </c>
      <c r="D98" s="15">
        <v>0.14995591592079263</v>
      </c>
      <c r="E98" s="15">
        <v>0.17500779666081756</v>
      </c>
      <c r="F98" s="15">
        <v>0.22254609938781378</v>
      </c>
      <c r="G98" s="15">
        <v>0.23777393311781864</v>
      </c>
      <c r="H98" s="15">
        <v>0.23268606890804205</v>
      </c>
      <c r="I98" s="15">
        <v>0.24032635128246363</v>
      </c>
      <c r="J98" s="15">
        <v>0.23754453413485996</v>
      </c>
      <c r="K98" s="15">
        <v>0.19044255184935485</v>
      </c>
      <c r="L98" s="15">
        <v>0.2004456040452641</v>
      </c>
      <c r="M98" s="15">
        <v>0.1964322871866595</v>
      </c>
      <c r="N98" s="15">
        <v>0.18954588089909152</v>
      </c>
      <c r="O98" s="15">
        <v>0.19221348139096364</v>
      </c>
      <c r="P98" s="15">
        <v>0.19255189368508518</v>
      </c>
      <c r="Q98" s="15">
        <v>0.18816012774517546</v>
      </c>
      <c r="R98" s="15">
        <v>0.2183308570868997</v>
      </c>
      <c r="S98" s="15">
        <v>0.21942091935980076</v>
      </c>
      <c r="T98" s="15">
        <v>0.22037026361589401</v>
      </c>
      <c r="U98" s="15">
        <v>0.22448497000694453</v>
      </c>
      <c r="V98" s="15">
        <v>0.23337060277832081</v>
      </c>
      <c r="W98" s="15">
        <v>0.22315788040063592</v>
      </c>
      <c r="X98" s="15">
        <v>0.22523546707274414</v>
      </c>
      <c r="Y98" s="15">
        <v>0.21945209309373803</v>
      </c>
      <c r="Z98" s="15">
        <v>0.22599743998050884</v>
      </c>
      <c r="AA98" s="15">
        <v>0.2400936823176209</v>
      </c>
    </row>
    <row r="99" spans="1:27" collapsed="1">
      <c r="A99" s="16" t="s">
        <v>16</v>
      </c>
      <c r="B99" s="16" t="s">
        <v>192</v>
      </c>
      <c r="C99" s="15">
        <v>0.23958317763144277</v>
      </c>
      <c r="D99" s="15">
        <v>0.23832226191052683</v>
      </c>
      <c r="E99" s="15">
        <v>0.24939694889026265</v>
      </c>
      <c r="F99" s="15">
        <v>0.41549845009900144</v>
      </c>
      <c r="G99" s="15">
        <v>0.28507363649961431</v>
      </c>
      <c r="H99" s="15">
        <v>0.29245428970527054</v>
      </c>
      <c r="I99" s="15">
        <v>0.28842081225774624</v>
      </c>
      <c r="J99" s="15">
        <v>0.2923195192176784</v>
      </c>
      <c r="K99" s="15">
        <v>0.30475257540947803</v>
      </c>
      <c r="L99" s="15">
        <v>0.33253737440265901</v>
      </c>
      <c r="M99" s="15">
        <v>0.3308006358816189</v>
      </c>
      <c r="N99" s="15">
        <v>0.29408142030172407</v>
      </c>
      <c r="O99" s="15">
        <v>0.27816325376119699</v>
      </c>
      <c r="P99" s="15">
        <v>0.28091859908062039</v>
      </c>
      <c r="Q99" s="15">
        <v>0.27975494591384636</v>
      </c>
      <c r="R99" s="15">
        <v>0.24601831888207701</v>
      </c>
      <c r="S99" s="15">
        <v>0.2742055880255907</v>
      </c>
      <c r="T99" s="15">
        <v>0.25817015446995201</v>
      </c>
      <c r="U99" s="15">
        <v>0.26006330268294414</v>
      </c>
      <c r="V99" s="15">
        <v>0.26559766602484502</v>
      </c>
      <c r="W99" s="15">
        <v>0.25405386749985731</v>
      </c>
      <c r="X99" s="15">
        <v>0.22323301653812583</v>
      </c>
      <c r="Y99" s="15">
        <v>0.19322092687367903</v>
      </c>
      <c r="Z99" s="15">
        <v>0.22758755105856288</v>
      </c>
      <c r="AA99" s="15">
        <v>0.27185052027863521</v>
      </c>
    </row>
    <row r="100" spans="1:27">
      <c r="A100" s="16" t="s">
        <v>16</v>
      </c>
      <c r="B100" s="16" t="s">
        <v>92</v>
      </c>
      <c r="C100" s="15">
        <v>0.13240141476693429</v>
      </c>
      <c r="D100" s="15">
        <v>0.17936483280121271</v>
      </c>
      <c r="E100" s="15">
        <v>0.23048365916203373</v>
      </c>
      <c r="F100" s="15">
        <v>0.17072725053404589</v>
      </c>
      <c r="G100" s="15">
        <v>0.17924121982710067</v>
      </c>
      <c r="H100" s="15">
        <v>0.1785402982617445</v>
      </c>
      <c r="I100" s="15">
        <v>0.17625540682367211</v>
      </c>
      <c r="J100" s="15">
        <v>0.17678339698031459</v>
      </c>
      <c r="K100" s="15">
        <v>0.17076948545282145</v>
      </c>
      <c r="L100" s="15">
        <v>0.17784766020988385</v>
      </c>
      <c r="M100" s="15">
        <v>0.17685536570446386</v>
      </c>
      <c r="N100" s="15">
        <v>0.17294063154223996</v>
      </c>
      <c r="O100" s="15">
        <v>0.17672649568391616</v>
      </c>
      <c r="P100" s="15">
        <v>0.17403751221013841</v>
      </c>
      <c r="Q100" s="15">
        <v>0.16529273498780453</v>
      </c>
      <c r="R100" s="15">
        <v>0.16697887677809956</v>
      </c>
      <c r="S100" s="15">
        <v>0.16485952005111371</v>
      </c>
      <c r="T100" s="15">
        <v>0.1611283359682722</v>
      </c>
      <c r="U100" s="15">
        <v>0.16124960604376004</v>
      </c>
      <c r="V100" s="15">
        <v>0.16175077553632239</v>
      </c>
      <c r="W100" s="15">
        <v>0.15585507502254164</v>
      </c>
      <c r="X100" s="15">
        <v>0.15494052795153976</v>
      </c>
      <c r="Y100" s="15">
        <v>0.15213499030602998</v>
      </c>
      <c r="Z100" s="15">
        <v>0.1492891951381066</v>
      </c>
      <c r="AA100" s="15">
        <v>0.14724388095552615</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15">
        <v>0.15739971367043951</v>
      </c>
      <c r="D103" s="15">
        <v>0.26370724998032502</v>
      </c>
      <c r="E103" s="15">
        <v>0.26162851803610948</v>
      </c>
      <c r="F103" s="15">
        <v>0.26478527060760021</v>
      </c>
      <c r="G103" s="15">
        <v>0.28769467683843297</v>
      </c>
      <c r="H103" s="15">
        <v>0.27802340597268005</v>
      </c>
      <c r="I103" s="15">
        <v>0.29043957089464212</v>
      </c>
      <c r="J103" s="15">
        <v>0.27935941245561557</v>
      </c>
      <c r="K103" s="15">
        <v>0.27718047251461331</v>
      </c>
      <c r="L103" s="15">
        <v>0.29795481066744123</v>
      </c>
      <c r="M103" s="15">
        <v>0.29429005679319103</v>
      </c>
      <c r="N103" s="15">
        <v>0.26726687646757991</v>
      </c>
      <c r="O103" s="15">
        <v>0.2718606836973721</v>
      </c>
      <c r="P103" s="15">
        <v>0.26592265426352973</v>
      </c>
      <c r="Q103" s="15">
        <v>0.26227547761749265</v>
      </c>
      <c r="R103" s="15">
        <v>0.26711129405220252</v>
      </c>
      <c r="S103" s="15">
        <v>0.25806125580457429</v>
      </c>
      <c r="T103" s="15">
        <v>0.25725262133637716</v>
      </c>
      <c r="U103" s="15">
        <v>0.26790525436991414</v>
      </c>
      <c r="V103" s="15">
        <v>0.27361904664120529</v>
      </c>
      <c r="W103" s="15">
        <v>0.25775842803726529</v>
      </c>
      <c r="X103" s="15">
        <v>0.25301965641727919</v>
      </c>
      <c r="Y103" s="15">
        <v>0.25009084479241972</v>
      </c>
      <c r="Z103" s="15">
        <v>0.25732489809115983</v>
      </c>
      <c r="AA103" s="15">
        <v>0.27483637256176136</v>
      </c>
    </row>
    <row r="104" spans="1:27">
      <c r="A104" s="16" t="s">
        <v>22</v>
      </c>
      <c r="B104" s="16" t="s">
        <v>192</v>
      </c>
      <c r="C104" s="15">
        <v>0.30935273564905413</v>
      </c>
      <c r="D104" s="15">
        <v>0.30754420797999571</v>
      </c>
      <c r="E104" s="15">
        <v>0.34826209460100938</v>
      </c>
      <c r="F104" s="15">
        <v>0.65084855533176067</v>
      </c>
      <c r="G104" s="15">
        <v>0.29133727073848381</v>
      </c>
      <c r="H104" s="15">
        <v>0.30391100832779283</v>
      </c>
      <c r="I104" s="15">
        <v>0.29504189442314599</v>
      </c>
      <c r="J104" s="15">
        <v>0.29573541925401114</v>
      </c>
      <c r="K104" s="15">
        <v>0.29756218399535778</v>
      </c>
      <c r="L104" s="15">
        <v>0.34195750132781966</v>
      </c>
      <c r="M104" s="15">
        <v>0.34360032746037389</v>
      </c>
      <c r="N104" s="15">
        <v>0.31465149645611373</v>
      </c>
      <c r="O104" s="15">
        <v>0.26830937985286235</v>
      </c>
      <c r="P104" s="15">
        <v>0.27474113234156977</v>
      </c>
      <c r="Q104" s="15">
        <v>0.25713685289991467</v>
      </c>
      <c r="R104" s="15">
        <v>0.22548047827925002</v>
      </c>
      <c r="S104" s="15">
        <v>0.26717275493544007</v>
      </c>
      <c r="T104" s="15">
        <v>0.22715791809294256</v>
      </c>
      <c r="U104" s="15">
        <v>0.23961088992262763</v>
      </c>
      <c r="V104" s="15">
        <v>0.24452848417991682</v>
      </c>
      <c r="W104" s="15">
        <v>0.264034530381621</v>
      </c>
      <c r="X104" s="15">
        <v>0.19749622172596509</v>
      </c>
      <c r="Y104" s="15">
        <v>0.18045057127265404</v>
      </c>
      <c r="Z104" s="15">
        <v>0.22069053851021928</v>
      </c>
      <c r="AA104" s="15">
        <v>0.26029700505936881</v>
      </c>
    </row>
    <row r="105" spans="1:27">
      <c r="A105" s="16" t="s">
        <v>22</v>
      </c>
      <c r="B105" s="16" t="s">
        <v>92</v>
      </c>
      <c r="C105" s="15">
        <v>0.13866168363202658</v>
      </c>
      <c r="D105" s="15">
        <v>0.18851091539515305</v>
      </c>
      <c r="E105" s="15">
        <v>0.25355327520820548</v>
      </c>
      <c r="F105" s="15">
        <v>0.17792767953911323</v>
      </c>
      <c r="G105" s="15">
        <v>0.17980945272870633</v>
      </c>
      <c r="H105" s="15">
        <v>0.17685917329438611</v>
      </c>
      <c r="I105" s="15">
        <v>0.17131062733190011</v>
      </c>
      <c r="J105" s="15">
        <v>0.17095602578972643</v>
      </c>
      <c r="K105" s="15">
        <v>0.17035822312218815</v>
      </c>
      <c r="L105" s="15">
        <v>0.17571005805248202</v>
      </c>
      <c r="M105" s="15">
        <v>0.17705854697811527</v>
      </c>
      <c r="N105" s="15">
        <v>0.1750896750668792</v>
      </c>
      <c r="O105" s="15">
        <v>0.18432476764644612</v>
      </c>
      <c r="P105" s="15">
        <v>0.18305823415774117</v>
      </c>
      <c r="Q105" s="15">
        <v>0.17853865129861846</v>
      </c>
      <c r="R105" s="15">
        <v>0.18076876158886254</v>
      </c>
      <c r="S105" s="15">
        <v>0.177652500572272</v>
      </c>
      <c r="T105" s="15">
        <v>0.17363041104025292</v>
      </c>
      <c r="U105" s="15">
        <v>0.17316306238068638</v>
      </c>
      <c r="V105" s="15">
        <v>0.17181501924553311</v>
      </c>
      <c r="W105" s="15">
        <v>0.16723152019259005</v>
      </c>
      <c r="X105" s="15">
        <v>0.16786819598266209</v>
      </c>
      <c r="Y105" s="15">
        <v>0.1624895446939186</v>
      </c>
      <c r="Z105" s="15">
        <v>0.16004776264580375</v>
      </c>
      <c r="AA105" s="15">
        <v>0.15638606868846303</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15">
        <v>8.1239285527483107E-2</v>
      </c>
      <c r="D108" s="15">
        <v>8.5170357551946393E-2</v>
      </c>
      <c r="E108" s="15">
        <v>0.2264081391726043</v>
      </c>
      <c r="F108" s="15">
        <v>0.27634795902517267</v>
      </c>
      <c r="G108" s="15">
        <v>0.27987808947179188</v>
      </c>
      <c r="H108" s="15">
        <v>0.28414051978951771</v>
      </c>
      <c r="I108" s="15">
        <v>0.28422233488449627</v>
      </c>
      <c r="J108" s="15">
        <v>0.28550047286819857</v>
      </c>
      <c r="K108" s="15">
        <v>0.28516872734691373</v>
      </c>
      <c r="L108" s="15">
        <v>0.2935017186104672</v>
      </c>
      <c r="M108" s="15">
        <v>0.29040519408626669</v>
      </c>
      <c r="N108" s="15">
        <v>0.27526551101312496</v>
      </c>
      <c r="O108" s="15">
        <v>0.28884671458719657</v>
      </c>
      <c r="P108" s="15">
        <v>0.27761038421779799</v>
      </c>
      <c r="Q108" s="15">
        <v>0.28974341049852353</v>
      </c>
      <c r="R108" s="15">
        <v>0.28692103451529466</v>
      </c>
      <c r="S108" s="15">
        <v>0.29651482213984176</v>
      </c>
      <c r="T108" s="15">
        <v>0.28987950787350786</v>
      </c>
      <c r="U108" s="15">
        <v>0.28620282562545157</v>
      </c>
      <c r="V108" s="15">
        <v>0.29504146101075951</v>
      </c>
      <c r="W108" s="15">
        <v>0.26977243538656115</v>
      </c>
      <c r="X108" s="15">
        <v>0.2822832442072874</v>
      </c>
      <c r="Y108" s="15">
        <v>0.26113447732150497</v>
      </c>
      <c r="Z108" s="15">
        <v>0.2759705341042048</v>
      </c>
      <c r="AA108" s="15">
        <v>0.2931341407852297</v>
      </c>
    </row>
    <row r="109" spans="1:27">
      <c r="A109" s="16" t="s">
        <v>23</v>
      </c>
      <c r="B109" s="16" t="s">
        <v>192</v>
      </c>
      <c r="C109" s="15">
        <v>0.15818535994422958</v>
      </c>
      <c r="D109" s="15">
        <v>0.15756332482947982</v>
      </c>
      <c r="E109" s="15">
        <v>0.13405427493487188</v>
      </c>
      <c r="F109" s="15">
        <v>0.14092332170284183</v>
      </c>
      <c r="G109" s="15">
        <v>0.27843667113772569</v>
      </c>
      <c r="H109" s="15">
        <v>0.28031471830395521</v>
      </c>
      <c r="I109" s="15">
        <v>0.28121711591993243</v>
      </c>
      <c r="J109" s="15">
        <v>0.28833989540550192</v>
      </c>
      <c r="K109" s="15">
        <v>0.31013525358273297</v>
      </c>
      <c r="L109" s="15">
        <v>0.32309870385273881</v>
      </c>
      <c r="M109" s="15">
        <v>0.31641337264664793</v>
      </c>
      <c r="N109" s="15">
        <v>0.27221385668056358</v>
      </c>
      <c r="O109" s="15">
        <v>0.28624914029565451</v>
      </c>
      <c r="P109" s="15">
        <v>0.28643454743784674</v>
      </c>
      <c r="Q109" s="15">
        <v>0.30399149365885858</v>
      </c>
      <c r="R109" s="15">
        <v>0.26260010945207563</v>
      </c>
      <c r="S109" s="15">
        <v>0.27779773998437318</v>
      </c>
      <c r="T109" s="15">
        <v>0.28517665952264143</v>
      </c>
      <c r="U109" s="15">
        <v>0.27749957952779492</v>
      </c>
      <c r="V109" s="15">
        <v>0.28165404722900833</v>
      </c>
      <c r="W109" s="15">
        <v>0.24033044862623587</v>
      </c>
      <c r="X109" s="15">
        <v>0.24340700699247664</v>
      </c>
      <c r="Y109" s="15">
        <v>0.19666717351353044</v>
      </c>
      <c r="Z109" s="15">
        <v>0.22570985446107028</v>
      </c>
      <c r="AA109" s="15">
        <v>0.27957842555467932</v>
      </c>
    </row>
    <row r="110" spans="1:27">
      <c r="A110" s="16" t="s">
        <v>23</v>
      </c>
      <c r="B110" s="16" t="s">
        <v>92</v>
      </c>
      <c r="C110" s="15">
        <v>0.14205752815222089</v>
      </c>
      <c r="D110" s="15">
        <v>0.19830741424520043</v>
      </c>
      <c r="E110" s="15">
        <v>0.28524827564126287</v>
      </c>
      <c r="F110" s="15">
        <v>0.22772144517963597</v>
      </c>
      <c r="G110" s="15">
        <v>0.23712529977908248</v>
      </c>
      <c r="H110" s="15">
        <v>0.23397969677479583</v>
      </c>
      <c r="I110" s="15">
        <v>0.20623632032394568</v>
      </c>
      <c r="J110" s="15">
        <v>0.20400218691537103</v>
      </c>
      <c r="K110" s="15">
        <v>0.20135739200484049</v>
      </c>
      <c r="L110" s="15">
        <v>0.20331416006087197</v>
      </c>
      <c r="M110" s="15">
        <v>0.20185668725346598</v>
      </c>
      <c r="N110" s="15">
        <v>0.19813102600896784</v>
      </c>
      <c r="O110" s="15">
        <v>0.19785069745565539</v>
      </c>
      <c r="P110" s="15">
        <v>0.19431653403516588</v>
      </c>
      <c r="Q110" s="15">
        <v>0.19108577625165554</v>
      </c>
      <c r="R110" s="15">
        <v>0.18877631757657606</v>
      </c>
      <c r="S110" s="15">
        <v>0.18577870429731785</v>
      </c>
      <c r="T110" s="15">
        <v>0.18251634109410103</v>
      </c>
      <c r="U110" s="15">
        <v>0.1802603000382012</v>
      </c>
      <c r="V110" s="15">
        <v>0.17702392492178184</v>
      </c>
      <c r="W110" s="15">
        <v>0.17134855513609745</v>
      </c>
      <c r="X110" s="15">
        <v>0.17081980792137746</v>
      </c>
      <c r="Y110" s="15">
        <v>0.16681815248888895</v>
      </c>
      <c r="Z110" s="15">
        <v>0.16516768975532947</v>
      </c>
      <c r="AA110" s="15">
        <v>0.15835519243165425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15">
        <v>0.13260899255212955</v>
      </c>
      <c r="D113" s="15">
        <v>0.14146365619025617</v>
      </c>
      <c r="E113" s="15">
        <v>0.12998832529716514</v>
      </c>
      <c r="F113" s="15">
        <v>0.1713608884197855</v>
      </c>
      <c r="G113" s="15">
        <v>0.18789480631639219</v>
      </c>
      <c r="H113" s="15">
        <v>0.18177206838962709</v>
      </c>
      <c r="I113" s="15">
        <v>0.18999038324223125</v>
      </c>
      <c r="J113" s="15">
        <v>0.19000405660945852</v>
      </c>
      <c r="K113" s="15">
        <v>0.12419499549709073</v>
      </c>
      <c r="L113" s="15">
        <v>0.1312376713510601</v>
      </c>
      <c r="M113" s="15">
        <v>0.12653068735531248</v>
      </c>
      <c r="N113" s="15">
        <v>0.11777951562532352</v>
      </c>
      <c r="O113" s="15">
        <v>0.11553286550613626</v>
      </c>
      <c r="P113" s="15">
        <v>0.11351213410121049</v>
      </c>
      <c r="Q113" s="15">
        <v>0.10261668111097673</v>
      </c>
      <c r="R113" s="15">
        <v>0.11040212136076205</v>
      </c>
      <c r="S113" s="15">
        <v>0.11220781264486086</v>
      </c>
      <c r="T113" s="15">
        <v>0.10709141369161816</v>
      </c>
      <c r="U113" s="15">
        <v>0.11337770610106369</v>
      </c>
      <c r="V113" s="15">
        <v>0.11861988014604753</v>
      </c>
      <c r="W113" s="15">
        <v>0.10954203774206647</v>
      </c>
      <c r="X113" s="15">
        <v>0.10638610443705895</v>
      </c>
      <c r="Y113" s="15">
        <v>0.10805313111021689</v>
      </c>
      <c r="Z113" s="15">
        <v>8.4483218390193918E-2</v>
      </c>
      <c r="AA113" s="15">
        <v>8.6895453258650654E-2</v>
      </c>
    </row>
    <row r="114" spans="1:27">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c r="A115" s="16" t="s">
        <v>24</v>
      </c>
      <c r="B115" s="16" t="s">
        <v>92</v>
      </c>
      <c r="C115" s="15">
        <v>0.12988767040425708</v>
      </c>
      <c r="D115" s="15">
        <v>0.19499589208366705</v>
      </c>
      <c r="E115" s="15">
        <v>0.23809072968015613</v>
      </c>
      <c r="F115" s="15">
        <v>0.18165284501884324</v>
      </c>
      <c r="G115" s="15">
        <v>0.20325555575508716</v>
      </c>
      <c r="H115" s="15">
        <v>0.20172501502736559</v>
      </c>
      <c r="I115" s="15">
        <v>0.19345320981491881</v>
      </c>
      <c r="J115" s="15">
        <v>0.1928635416022754</v>
      </c>
      <c r="K115" s="15">
        <v>0.17181756017339656</v>
      </c>
      <c r="L115" s="15">
        <v>0.18483286690652417</v>
      </c>
      <c r="M115" s="15">
        <v>0.17590046420623912</v>
      </c>
      <c r="N115" s="15">
        <v>0.16607024419666097</v>
      </c>
      <c r="O115" s="15">
        <v>0.16477502663690904</v>
      </c>
      <c r="P115" s="15">
        <v>0.15973220087833964</v>
      </c>
      <c r="Q115" s="15">
        <v>0.13910459276375139</v>
      </c>
      <c r="R115" s="15">
        <v>0.14228259015947928</v>
      </c>
      <c r="S115" s="15">
        <v>0.14031625573858281</v>
      </c>
      <c r="T115" s="15">
        <v>0.13693680968744848</v>
      </c>
      <c r="U115" s="15">
        <v>0.13904213580776048</v>
      </c>
      <c r="V115" s="15">
        <v>0.14413891388696268</v>
      </c>
      <c r="W115" s="15">
        <v>0.13506940433932862</v>
      </c>
      <c r="X115" s="15">
        <v>0.13214518503081851</v>
      </c>
      <c r="Y115" s="15">
        <v>0.13391267275344657</v>
      </c>
      <c r="Z115" s="15">
        <v>0.12984556675527475</v>
      </c>
      <c r="AA115" s="15">
        <v>0.13365306640263463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15">
        <v>6.1059911249414039E-2</v>
      </c>
      <c r="D118" s="15">
        <v>6.2636885918826407E-2</v>
      </c>
      <c r="E118" s="15">
        <v>0.13357880240107589</v>
      </c>
      <c r="F118" s="15">
        <v>0.16290870112964007</v>
      </c>
      <c r="G118" s="15">
        <v>0.17897449732131238</v>
      </c>
      <c r="H118" s="15">
        <v>0.16846501853731108</v>
      </c>
      <c r="I118" s="15">
        <v>0.17884977063088162</v>
      </c>
      <c r="J118" s="15">
        <v>0.17635865371647352</v>
      </c>
      <c r="K118" s="15">
        <v>0.17159622320995369</v>
      </c>
      <c r="L118" s="15">
        <v>0.17715559220106572</v>
      </c>
      <c r="M118" s="15">
        <v>0.17911807717108699</v>
      </c>
      <c r="N118" s="15">
        <v>0.1952597006681803</v>
      </c>
      <c r="O118" s="15">
        <v>0.1938208436285708</v>
      </c>
      <c r="P118" s="15">
        <v>0.20593850708225045</v>
      </c>
      <c r="Q118" s="15">
        <v>0.19179727200338378</v>
      </c>
      <c r="R118" s="15">
        <v>0.22033786251685336</v>
      </c>
      <c r="S118" s="15">
        <v>0.21444816363869726</v>
      </c>
      <c r="T118" s="15">
        <v>0.24881677029199895</v>
      </c>
      <c r="U118" s="15">
        <v>0.24828354827803548</v>
      </c>
      <c r="V118" s="15">
        <v>0.26828017552483829</v>
      </c>
      <c r="W118" s="15">
        <v>0.24357724227893476</v>
      </c>
      <c r="X118" s="15">
        <v>0.23671813709153672</v>
      </c>
      <c r="Y118" s="15">
        <v>0.23898643122197663</v>
      </c>
      <c r="Z118" s="15">
        <v>0.23757641933621432</v>
      </c>
      <c r="AA118" s="15">
        <v>0.25008172870587103</v>
      </c>
    </row>
    <row r="119" spans="1:27">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c r="A120" s="16" t="s">
        <v>25</v>
      </c>
      <c r="B120" s="16" t="s">
        <v>92</v>
      </c>
      <c r="C120" s="15">
        <v>0.12302683852011809</v>
      </c>
      <c r="D120" s="15">
        <v>0.14957476981028778</v>
      </c>
      <c r="E120" s="15">
        <v>0.17142701336793728</v>
      </c>
      <c r="F120" s="15">
        <v>0.11729008082983323</v>
      </c>
      <c r="G120" s="15">
        <v>0.11584747385865542</v>
      </c>
      <c r="H120" s="15">
        <v>0.11466674572009451</v>
      </c>
      <c r="I120" s="15">
        <v>0.13225707082231825</v>
      </c>
      <c r="J120" s="15">
        <v>0.13468106738862368</v>
      </c>
      <c r="K120" s="15">
        <v>0.13035062185762936</v>
      </c>
      <c r="L120" s="15">
        <v>0.1357891382514588</v>
      </c>
      <c r="M120" s="15">
        <v>0.14028085424218939</v>
      </c>
      <c r="N120" s="15">
        <v>0.14014923548160504</v>
      </c>
      <c r="O120" s="15">
        <v>0.14490694342654692</v>
      </c>
      <c r="P120" s="15">
        <v>0.14401453936245953</v>
      </c>
      <c r="Q120" s="15">
        <v>0.13752725594934853</v>
      </c>
      <c r="R120" s="15">
        <v>0.14214067255710466</v>
      </c>
      <c r="S120" s="15">
        <v>0.14312947982392477</v>
      </c>
      <c r="T120" s="15">
        <v>0.13991607693395058</v>
      </c>
      <c r="U120" s="15">
        <v>0.1415952283939764</v>
      </c>
      <c r="V120" s="15">
        <v>0.14451563895757377</v>
      </c>
      <c r="W120" s="15">
        <v>0.14199101094190103</v>
      </c>
      <c r="X120" s="15">
        <v>0.14128182711482967</v>
      </c>
      <c r="Y120" s="15">
        <v>0.13812345877370996</v>
      </c>
      <c r="Z120" s="15">
        <v>0.13341401909639697</v>
      </c>
      <c r="AA120" s="15">
        <v>0.13138571437180521</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15" t="s">
        <v>254</v>
      </c>
      <c r="D123" s="15" t="s">
        <v>254</v>
      </c>
      <c r="E123" s="15" t="s">
        <v>254</v>
      </c>
      <c r="F123" s="15" t="s">
        <v>254</v>
      </c>
      <c r="G123" s="15" t="s">
        <v>254</v>
      </c>
      <c r="H123" s="15" t="s">
        <v>254</v>
      </c>
      <c r="I123" s="15" t="s">
        <v>254</v>
      </c>
      <c r="J123" s="15" t="s">
        <v>254</v>
      </c>
      <c r="K123" s="15" t="s">
        <v>254</v>
      </c>
      <c r="L123" s="15" t="s">
        <v>254</v>
      </c>
      <c r="M123" s="15" t="s">
        <v>254</v>
      </c>
      <c r="N123" s="15" t="s">
        <v>254</v>
      </c>
      <c r="O123" s="15" t="s">
        <v>254</v>
      </c>
      <c r="P123" s="15" t="s">
        <v>254</v>
      </c>
      <c r="Q123" s="15" t="s">
        <v>254</v>
      </c>
      <c r="R123" s="15" t="s">
        <v>254</v>
      </c>
      <c r="S123" s="15" t="s">
        <v>254</v>
      </c>
      <c r="T123" s="15" t="s">
        <v>254</v>
      </c>
      <c r="U123" s="15" t="s">
        <v>254</v>
      </c>
      <c r="V123" s="15" t="s">
        <v>254</v>
      </c>
      <c r="W123" s="15" t="s">
        <v>254</v>
      </c>
      <c r="X123" s="15" t="s">
        <v>254</v>
      </c>
      <c r="Y123" s="15" t="s">
        <v>254</v>
      </c>
      <c r="Z123" s="15" t="s">
        <v>254</v>
      </c>
      <c r="AA123" s="15" t="s">
        <v>254</v>
      </c>
    </row>
    <row r="124" spans="1:27">
      <c r="A124" s="16" t="s">
        <v>26</v>
      </c>
      <c r="B124" s="16" t="s">
        <v>192</v>
      </c>
      <c r="C124" s="15" t="s">
        <v>254</v>
      </c>
      <c r="D124" s="15" t="s">
        <v>254</v>
      </c>
      <c r="E124" s="15" t="s">
        <v>254</v>
      </c>
      <c r="F124" s="15" t="s">
        <v>254</v>
      </c>
      <c r="G124" s="15" t="s">
        <v>254</v>
      </c>
      <c r="H124" s="15" t="s">
        <v>254</v>
      </c>
      <c r="I124" s="15">
        <v>0.29212978645260562</v>
      </c>
      <c r="J124" s="15">
        <v>0.29668900500361972</v>
      </c>
      <c r="K124" s="15">
        <v>0.33179417253537941</v>
      </c>
      <c r="L124" s="15">
        <v>0.32882330647129676</v>
      </c>
      <c r="M124" s="15">
        <v>0.3356007097685299</v>
      </c>
      <c r="N124" s="15">
        <v>0.29441101621039556</v>
      </c>
      <c r="O124" s="15">
        <v>0.28902741000903659</v>
      </c>
      <c r="P124" s="15">
        <v>0.28566827801693701</v>
      </c>
      <c r="Q124" s="15">
        <v>0.27850788253457631</v>
      </c>
      <c r="R124" s="15">
        <v>0.26991250423466684</v>
      </c>
      <c r="S124" s="15">
        <v>0.29200969496380186</v>
      </c>
      <c r="T124" s="15">
        <v>0.28517317760982802</v>
      </c>
      <c r="U124" s="15">
        <v>0.27959851758628257</v>
      </c>
      <c r="V124" s="15">
        <v>0.29451233502007879</v>
      </c>
      <c r="W124" s="15">
        <v>0.26857389254629888</v>
      </c>
      <c r="X124" s="15">
        <v>0.25596789788385943</v>
      </c>
      <c r="Y124" s="15">
        <v>0.23974053615047081</v>
      </c>
      <c r="Z124" s="15">
        <v>0.26995824666510082</v>
      </c>
      <c r="AA124" s="15">
        <v>0.29267300879116231</v>
      </c>
    </row>
    <row r="125" spans="1:27">
      <c r="A125" s="16" t="s">
        <v>26</v>
      </c>
      <c r="B125" s="16" t="s">
        <v>92</v>
      </c>
      <c r="C125" s="15">
        <v>8.6290510175514715E-2</v>
      </c>
      <c r="D125" s="15">
        <v>0.15536303440536398</v>
      </c>
      <c r="E125" s="15">
        <v>0.20482399250998815</v>
      </c>
      <c r="F125" s="15">
        <v>0.17479613289548021</v>
      </c>
      <c r="G125" s="15">
        <v>0.20664346524606797</v>
      </c>
      <c r="H125" s="15">
        <v>0.18672390519237839</v>
      </c>
      <c r="I125" s="15">
        <v>0.15463254568441898</v>
      </c>
      <c r="J125" s="15">
        <v>0.14916913604769491</v>
      </c>
      <c r="K125" s="15">
        <v>0.14814202825156783</v>
      </c>
      <c r="L125" s="15">
        <v>0.15553625127972187</v>
      </c>
      <c r="M125" s="15">
        <v>0.1592199254189392</v>
      </c>
      <c r="N125" s="15">
        <v>0.15098738611878193</v>
      </c>
      <c r="O125" s="15">
        <v>0.15493219118172077</v>
      </c>
      <c r="P125" s="15">
        <v>0.14890139988348025</v>
      </c>
      <c r="Q125" s="15">
        <v>0.14130033100018535</v>
      </c>
      <c r="R125" s="15">
        <v>0.13985793817172171</v>
      </c>
      <c r="S125" s="15">
        <v>0.14320823368495136</v>
      </c>
      <c r="T125" s="15">
        <v>0.12681870372833268</v>
      </c>
      <c r="U125" s="15">
        <v>0.12934221377506269</v>
      </c>
      <c r="V125" s="15">
        <v>0.13085943787925175</v>
      </c>
      <c r="W125" s="15">
        <v>0.12458304506529001</v>
      </c>
      <c r="X125" s="15">
        <v>0.11823159954342286</v>
      </c>
      <c r="Y125" s="15">
        <v>0.11281086058830221</v>
      </c>
      <c r="Z125" s="15">
        <v>0.11520582850711324</v>
      </c>
      <c r="AA125" s="15">
        <v>0.11948167862293656</v>
      </c>
    </row>
  </sheetData>
  <sheetProtection algorithmName="SHA-512" hashValue="NzNr3Y/CGXSld2lzOIcwBzqBZRDOe95k1IMWGxxuH35lWG96aIPdKtZSQR1gMO2t8SCYwmv6tFoFOwEnefW3Ww==" saltValue="U+Kvr3Jxl7gwp7SAiNwQ9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C242-9619-44A2-80DE-2FFC35187B6C}">
  <sheetPr codeName="Sheet101">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73" t="s">
        <v>229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70422.413570000004</v>
      </c>
      <c r="D6" s="8">
        <v>67544.112949999981</v>
      </c>
      <c r="E6" s="8">
        <v>67371.876344403005</v>
      </c>
      <c r="F6" s="8">
        <v>21759.661105803916</v>
      </c>
      <c r="G6" s="8">
        <v>26355.920198836131</v>
      </c>
      <c r="H6" s="8">
        <v>24570.505542477746</v>
      </c>
      <c r="I6" s="8">
        <v>25887.764563478355</v>
      </c>
      <c r="J6" s="8">
        <v>21929.433629993211</v>
      </c>
      <c r="K6" s="8">
        <v>18615.363222112705</v>
      </c>
      <c r="L6" s="8">
        <v>17216.436446527245</v>
      </c>
      <c r="M6" s="8">
        <v>15709.491410916367</v>
      </c>
      <c r="N6" s="8">
        <v>16604.024451662935</v>
      </c>
      <c r="O6" s="8">
        <v>12570.447072154582</v>
      </c>
      <c r="P6" s="8">
        <v>12888.665132518625</v>
      </c>
      <c r="Q6" s="8">
        <v>4275.4669605589197</v>
      </c>
      <c r="R6" s="8">
        <v>3778.2822167675022</v>
      </c>
      <c r="S6" s="8">
        <v>1.1644088399999999E-4</v>
      </c>
      <c r="T6" s="8">
        <v>1.03117087E-4</v>
      </c>
      <c r="U6" s="8">
        <v>8.9684944999999996E-5</v>
      </c>
      <c r="V6" s="8">
        <v>7.0513085599999996E-5</v>
      </c>
      <c r="W6" s="8">
        <v>6.8732725000000009E-5</v>
      </c>
      <c r="X6" s="8">
        <v>5.2557662999999999E-5</v>
      </c>
      <c r="Y6" s="8">
        <v>5.3501832900000002E-5</v>
      </c>
      <c r="Z6" s="8">
        <v>5.8096931499999999E-5</v>
      </c>
      <c r="AA6" s="8">
        <v>7.5369302000000002E-5</v>
      </c>
    </row>
    <row r="7" spans="1:27">
      <c r="A7" s="16" t="s">
        <v>16</v>
      </c>
      <c r="B7" s="16" t="s">
        <v>11</v>
      </c>
      <c r="C7" s="8">
        <v>26393.511299999998</v>
      </c>
      <c r="D7" s="8">
        <v>25555.170399999995</v>
      </c>
      <c r="E7" s="8">
        <v>17506.1315</v>
      </c>
      <c r="F7" s="8">
        <v>3241.7913341474286</v>
      </c>
      <c r="G7" s="8">
        <v>765.51388444623183</v>
      </c>
      <c r="H7" s="8">
        <v>7.3694723000000001E-5</v>
      </c>
      <c r="I7" s="8">
        <v>6.5592708400000001E-5</v>
      </c>
      <c r="J7" s="8">
        <v>7.8875380000000006E-5</v>
      </c>
      <c r="K7" s="8">
        <v>3.9318999099999996E-5</v>
      </c>
      <c r="L7" s="8">
        <v>1.21402824E-5</v>
      </c>
      <c r="M7" s="8">
        <v>1.1682014300000001E-5</v>
      </c>
      <c r="N7" s="8">
        <v>1.1903086E-5</v>
      </c>
      <c r="O7" s="8">
        <v>7.4970548000000001E-6</v>
      </c>
      <c r="P7" s="8">
        <v>5.7261836000000001E-6</v>
      </c>
      <c r="Q7" s="8">
        <v>8.6848076000000007E-6</v>
      </c>
      <c r="R7" s="8">
        <v>8.7970270000000012E-6</v>
      </c>
      <c r="S7" s="8">
        <v>8.3844743999999994E-6</v>
      </c>
      <c r="T7" s="8">
        <v>8.7015320000000005E-6</v>
      </c>
      <c r="U7" s="8">
        <v>8.2591519999999992E-6</v>
      </c>
      <c r="V7" s="8">
        <v>6.3114362000000003E-6</v>
      </c>
      <c r="W7" s="8">
        <v>6.8450587999999995E-6</v>
      </c>
      <c r="X7" s="8">
        <v>0</v>
      </c>
      <c r="Y7" s="8">
        <v>0</v>
      </c>
      <c r="Z7" s="8">
        <v>0</v>
      </c>
      <c r="AA7" s="8">
        <v>0</v>
      </c>
    </row>
    <row r="8" spans="1:27">
      <c r="A8" s="16" t="s">
        <v>16</v>
      </c>
      <c r="B8" s="16" t="s">
        <v>7</v>
      </c>
      <c r="C8" s="8">
        <v>3662.7403778877042</v>
      </c>
      <c r="D8" s="8">
        <v>4456.5479317322497</v>
      </c>
      <c r="E8" s="8">
        <v>7349.9175378720365</v>
      </c>
      <c r="F8" s="8">
        <v>8637.0550173693628</v>
      </c>
      <c r="G8" s="8">
        <v>8213.2040952823609</v>
      </c>
      <c r="H8" s="8">
        <v>7340.967345308718</v>
      </c>
      <c r="I8" s="8">
        <v>8762.5430432554695</v>
      </c>
      <c r="J8" s="8">
        <v>10693.518474334507</v>
      </c>
      <c r="K8" s="8">
        <v>8406.8991631063691</v>
      </c>
      <c r="L8" s="8">
        <v>7457.1250430192931</v>
      </c>
      <c r="M8" s="8">
        <v>6714.3768628089765</v>
      </c>
      <c r="N8" s="8">
        <v>5831.4803882217257</v>
      </c>
      <c r="O8" s="8">
        <v>5732.1125981797541</v>
      </c>
      <c r="P8" s="8">
        <v>5153.4420077833374</v>
      </c>
      <c r="Q8" s="8">
        <v>5534.4978980343039</v>
      </c>
      <c r="R8" s="8">
        <v>5004.3931177499899</v>
      </c>
      <c r="S8" s="8">
        <v>5577.6295185657309</v>
      </c>
      <c r="T8" s="8">
        <v>3685.388237989891</v>
      </c>
      <c r="U8" s="8">
        <v>2891.6596868879828</v>
      </c>
      <c r="V8" s="8">
        <v>1836.5150776050837</v>
      </c>
      <c r="W8" s="8">
        <v>1042.9506504698306</v>
      </c>
      <c r="X8" s="8">
        <v>942.45254990189449</v>
      </c>
      <c r="Y8" s="8">
        <v>994.2871556006794</v>
      </c>
      <c r="Z8" s="8">
        <v>975.83959596339707</v>
      </c>
      <c r="AA8" s="8">
        <v>9.8941582000000006E-5</v>
      </c>
    </row>
    <row r="9" spans="1:27">
      <c r="A9" s="16" t="s">
        <v>16</v>
      </c>
      <c r="B9" s="16" t="s">
        <v>12</v>
      </c>
      <c r="C9" s="8">
        <v>46.494970000000002</v>
      </c>
      <c r="D9" s="8">
        <v>35.768172999999997</v>
      </c>
      <c r="E9" s="8">
        <v>394.21312999999998</v>
      </c>
      <c r="F9" s="8">
        <v>258.04739999999998</v>
      </c>
      <c r="G9" s="8">
        <v>675.37523999999996</v>
      </c>
      <c r="H9" s="8">
        <v>522.18364999999994</v>
      </c>
      <c r="I9" s="8">
        <v>942.99785999999995</v>
      </c>
      <c r="J9" s="8">
        <v>1016.38586</v>
      </c>
      <c r="K9" s="8">
        <v>418.01366999999999</v>
      </c>
      <c r="L9" s="8">
        <v>293.00779999999997</v>
      </c>
      <c r="M9" s="8">
        <v>258.27744000000001</v>
      </c>
      <c r="N9" s="8">
        <v>281.09244000000001</v>
      </c>
      <c r="O9" s="8">
        <v>356.33587999999997</v>
      </c>
      <c r="P9" s="8">
        <v>0</v>
      </c>
      <c r="Q9" s="8">
        <v>0</v>
      </c>
      <c r="R9" s="8">
        <v>0</v>
      </c>
      <c r="S9" s="8">
        <v>0</v>
      </c>
      <c r="T9" s="8">
        <v>0</v>
      </c>
      <c r="U9" s="8">
        <v>0</v>
      </c>
      <c r="V9" s="8">
        <v>0</v>
      </c>
      <c r="W9" s="8">
        <v>0</v>
      </c>
      <c r="X9" s="8">
        <v>0</v>
      </c>
      <c r="Y9" s="8">
        <v>0</v>
      </c>
      <c r="Z9" s="8">
        <v>0</v>
      </c>
      <c r="AA9" s="8">
        <v>0</v>
      </c>
    </row>
    <row r="10" spans="1:27">
      <c r="A10" s="16" t="s">
        <v>16</v>
      </c>
      <c r="B10" s="16" t="s">
        <v>4</v>
      </c>
      <c r="C10" s="8">
        <v>328.80237055565721</v>
      </c>
      <c r="D10" s="8">
        <v>274.87048255667378</v>
      </c>
      <c r="E10" s="8">
        <v>2245.379168092511</v>
      </c>
      <c r="F10" s="8">
        <v>7157.8631197156083</v>
      </c>
      <c r="G10" s="8">
        <v>3541.5154191889119</v>
      </c>
      <c r="H10" s="8">
        <v>3398.9561214539444</v>
      </c>
      <c r="I10" s="8">
        <v>4837.590769544825</v>
      </c>
      <c r="J10" s="8">
        <v>5850.7236923547052</v>
      </c>
      <c r="K10" s="8">
        <v>4864.689981790093</v>
      </c>
      <c r="L10" s="8">
        <v>3567.2967117159624</v>
      </c>
      <c r="M10" s="8">
        <v>3331.3421380013351</v>
      </c>
      <c r="N10" s="8">
        <v>4811.5937738359744</v>
      </c>
      <c r="O10" s="8">
        <v>6839.8940193660846</v>
      </c>
      <c r="P10" s="8">
        <v>7615.5432336711829</v>
      </c>
      <c r="Q10" s="8">
        <v>10524.519890062276</v>
      </c>
      <c r="R10" s="8">
        <v>8545.2745905302854</v>
      </c>
      <c r="S10" s="8">
        <v>7198.4379791511101</v>
      </c>
      <c r="T10" s="8">
        <v>11578.156626465192</v>
      </c>
      <c r="U10" s="8">
        <v>8375.2610569939443</v>
      </c>
      <c r="V10" s="8">
        <v>9829.8329712183277</v>
      </c>
      <c r="W10" s="8">
        <v>11440.335431421669</v>
      </c>
      <c r="X10" s="8">
        <v>10809.088262427917</v>
      </c>
      <c r="Y10" s="8">
        <v>12712.637575922585</v>
      </c>
      <c r="Z10" s="8">
        <v>13396.421201564497</v>
      </c>
      <c r="AA10" s="8">
        <v>15978.621260050335</v>
      </c>
    </row>
    <row r="11" spans="1:27">
      <c r="A11" s="16" t="s">
        <v>16</v>
      </c>
      <c r="B11" s="16" t="s">
        <v>2</v>
      </c>
      <c r="C11" s="8">
        <v>16168.454935999998</v>
      </c>
      <c r="D11" s="8">
        <v>14264.270337000002</v>
      </c>
      <c r="E11" s="8">
        <v>17837.179674999999</v>
      </c>
      <c r="F11" s="8">
        <v>17229.071621000003</v>
      </c>
      <c r="G11" s="8">
        <v>15780.310251999999</v>
      </c>
      <c r="H11" s="8">
        <v>15889.774399999998</v>
      </c>
      <c r="I11" s="8">
        <v>14953.808944</v>
      </c>
      <c r="J11" s="8">
        <v>16831.558045000002</v>
      </c>
      <c r="K11" s="8">
        <v>17460.604219999997</v>
      </c>
      <c r="L11" s="8">
        <v>16648.353690000004</v>
      </c>
      <c r="M11" s="8">
        <v>14439.524085000001</v>
      </c>
      <c r="N11" s="8">
        <v>17617.463759999999</v>
      </c>
      <c r="O11" s="8">
        <v>15557.228209999999</v>
      </c>
      <c r="P11" s="8">
        <v>14221.309976</v>
      </c>
      <c r="Q11" s="8">
        <v>13765.076384</v>
      </c>
      <c r="R11" s="8">
        <v>13041.371134000001</v>
      </c>
      <c r="S11" s="8">
        <v>14503.043095041987</v>
      </c>
      <c r="T11" s="8">
        <v>15029.047035032829</v>
      </c>
      <c r="U11" s="8">
        <v>14105.665085030587</v>
      </c>
      <c r="V11" s="8">
        <v>13281.022175028307</v>
      </c>
      <c r="W11" s="8">
        <v>16758.716551027639</v>
      </c>
      <c r="X11" s="8">
        <v>14739.659736026297</v>
      </c>
      <c r="Y11" s="8">
        <v>13632.451402539999</v>
      </c>
      <c r="Z11" s="8">
        <v>13423.672149029268</v>
      </c>
      <c r="AA11" s="8">
        <v>14013.235740062873</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43543.236060319825</v>
      </c>
      <c r="D13" s="8">
        <v>48553.451116005657</v>
      </c>
      <c r="E13" s="8">
        <v>52741.718145716513</v>
      </c>
      <c r="F13" s="8">
        <v>90809.830153690462</v>
      </c>
      <c r="G13" s="8">
        <v>92481.183166712755</v>
      </c>
      <c r="H13" s="8">
        <v>97324.676642225706</v>
      </c>
      <c r="I13" s="8">
        <v>95463.673155832032</v>
      </c>
      <c r="J13" s="8">
        <v>96706.959861331372</v>
      </c>
      <c r="K13" s="8">
        <v>105130.15304903229</v>
      </c>
      <c r="L13" s="8">
        <v>111510.54639345926</v>
      </c>
      <c r="M13" s="8">
        <v>122374.26558905032</v>
      </c>
      <c r="N13" s="8">
        <v>130318.22377453824</v>
      </c>
      <c r="O13" s="8">
        <v>130542.86966209393</v>
      </c>
      <c r="P13" s="8">
        <v>130930.43271342112</v>
      </c>
      <c r="Q13" s="8">
        <v>131959.93136502753</v>
      </c>
      <c r="R13" s="8">
        <v>128244.13304746588</v>
      </c>
      <c r="S13" s="8">
        <v>129834.64044971236</v>
      </c>
      <c r="T13" s="8">
        <v>125357.18022252593</v>
      </c>
      <c r="U13" s="8">
        <v>128992.62982044992</v>
      </c>
      <c r="V13" s="8">
        <v>128856.85110654455</v>
      </c>
      <c r="W13" s="8">
        <v>131535.11067938263</v>
      </c>
      <c r="X13" s="8">
        <v>128769.36397671062</v>
      </c>
      <c r="Y13" s="8">
        <v>124551.04703745793</v>
      </c>
      <c r="Z13" s="8">
        <v>125774.49613603466</v>
      </c>
      <c r="AA13" s="8">
        <v>122947.09628932433</v>
      </c>
    </row>
    <row r="14" spans="1:27">
      <c r="A14" s="16" t="s">
        <v>16</v>
      </c>
      <c r="B14" s="16" t="s">
        <v>8</v>
      </c>
      <c r="C14" s="8">
        <v>23831.791149150758</v>
      </c>
      <c r="D14" s="8">
        <v>25619.423814132286</v>
      </c>
      <c r="E14" s="8">
        <v>24320.668914160695</v>
      </c>
      <c r="F14" s="8">
        <v>41385.500477992682</v>
      </c>
      <c r="G14" s="8">
        <v>45876.773665479945</v>
      </c>
      <c r="H14" s="8">
        <v>46250.309809991646</v>
      </c>
      <c r="I14" s="8">
        <v>46035.151024964995</v>
      </c>
      <c r="J14" s="8">
        <v>45913.738427943455</v>
      </c>
      <c r="K14" s="8">
        <v>50230.516848990148</v>
      </c>
      <c r="L14" s="8">
        <v>52041.667623415124</v>
      </c>
      <c r="M14" s="8">
        <v>51246.488894132155</v>
      </c>
      <c r="N14" s="8">
        <v>45937.636831768861</v>
      </c>
      <c r="O14" s="8">
        <v>48498.288575177612</v>
      </c>
      <c r="P14" s="8">
        <v>48704.300416182276</v>
      </c>
      <c r="Q14" s="8">
        <v>55384.745640347217</v>
      </c>
      <c r="R14" s="8">
        <v>66625.198495288409</v>
      </c>
      <c r="S14" s="8">
        <v>73146.089338142323</v>
      </c>
      <c r="T14" s="8">
        <v>82275.543209842843</v>
      </c>
      <c r="U14" s="8">
        <v>84493.818504001581</v>
      </c>
      <c r="V14" s="8">
        <v>87766.779385195754</v>
      </c>
      <c r="W14" s="8">
        <v>85900.867703157739</v>
      </c>
      <c r="X14" s="8">
        <v>87209.393979220913</v>
      </c>
      <c r="Y14" s="8">
        <v>86396.727585042114</v>
      </c>
      <c r="Z14" s="8">
        <v>83908.569770789516</v>
      </c>
      <c r="AA14" s="8">
        <v>87735.691317970835</v>
      </c>
    </row>
    <row r="15" spans="1:27">
      <c r="A15" s="16" t="s">
        <v>16</v>
      </c>
      <c r="B15" s="16" t="s">
        <v>83</v>
      </c>
      <c r="C15" s="8">
        <v>2082.1981079869738</v>
      </c>
      <c r="D15" s="8">
        <v>3222.9207797745617</v>
      </c>
      <c r="E15" s="8">
        <v>4577.3465241114782</v>
      </c>
      <c r="F15" s="8">
        <v>13155.671305843664</v>
      </c>
      <c r="G15" s="8">
        <v>13984.815504511622</v>
      </c>
      <c r="H15" s="8">
        <v>13678.77039198869</v>
      </c>
      <c r="I15" s="8">
        <v>14145.148412377401</v>
      </c>
      <c r="J15" s="8">
        <v>13890.536762270871</v>
      </c>
      <c r="K15" s="8">
        <v>15103.862749031348</v>
      </c>
      <c r="L15" s="8">
        <v>15935.227210203686</v>
      </c>
      <c r="M15" s="8">
        <v>15534.564993535429</v>
      </c>
      <c r="N15" s="8">
        <v>15963.838860771968</v>
      </c>
      <c r="O15" s="8">
        <v>16219.573705073537</v>
      </c>
      <c r="P15" s="8">
        <v>17387.99681633462</v>
      </c>
      <c r="Q15" s="8">
        <v>16908.266850829426</v>
      </c>
      <c r="R15" s="8">
        <v>26993.474818794275</v>
      </c>
      <c r="S15" s="8">
        <v>27067.513336714139</v>
      </c>
      <c r="T15" s="8">
        <v>26961.615636762224</v>
      </c>
      <c r="U15" s="8">
        <v>28008.200542429164</v>
      </c>
      <c r="V15" s="8">
        <v>29215.039184735</v>
      </c>
      <c r="W15" s="8">
        <v>29204.310306088686</v>
      </c>
      <c r="X15" s="8">
        <v>28686.21743936366</v>
      </c>
      <c r="Y15" s="8">
        <v>29935.109821577549</v>
      </c>
      <c r="Z15" s="8">
        <v>23322.257742090726</v>
      </c>
      <c r="AA15" s="8">
        <v>25883.360648202983</v>
      </c>
    </row>
    <row r="16" spans="1:27">
      <c r="A16" s="16" t="s">
        <v>16</v>
      </c>
      <c r="B16" s="16" t="s">
        <v>191</v>
      </c>
      <c r="C16" s="8">
        <v>1101.2506816826133</v>
      </c>
      <c r="D16" s="8">
        <v>1094.7224617759362</v>
      </c>
      <c r="E16" s="8">
        <v>998.08989887651978</v>
      </c>
      <c r="F16" s="8">
        <v>3041.4907459838055</v>
      </c>
      <c r="G16" s="8">
        <v>9209.4774175414823</v>
      </c>
      <c r="H16" s="8">
        <v>9471.4927499266196</v>
      </c>
      <c r="I16" s="8">
        <v>9729.3961226443625</v>
      </c>
      <c r="J16" s="8">
        <v>10054.342275561819</v>
      </c>
      <c r="K16" s="8">
        <v>10538.218945446195</v>
      </c>
      <c r="L16" s="8">
        <v>11827.697623086031</v>
      </c>
      <c r="M16" s="8">
        <v>11691.529133909189</v>
      </c>
      <c r="N16" s="8">
        <v>10855.011217049047</v>
      </c>
      <c r="O16" s="8">
        <v>10295.304747424969</v>
      </c>
      <c r="P16" s="8">
        <v>10664.806783682407</v>
      </c>
      <c r="Q16" s="8">
        <v>10179.662015643173</v>
      </c>
      <c r="R16" s="8">
        <v>9235.0113708772733</v>
      </c>
      <c r="S16" s="8">
        <v>10035.101363155265</v>
      </c>
      <c r="T16" s="8">
        <v>9744.4569383048129</v>
      </c>
      <c r="U16" s="8">
        <v>9564.5789239122769</v>
      </c>
      <c r="V16" s="8">
        <v>9705.4945598480463</v>
      </c>
      <c r="W16" s="8">
        <v>9495.3196955046005</v>
      </c>
      <c r="X16" s="8">
        <v>8283.4292060816024</v>
      </c>
      <c r="Y16" s="8">
        <v>7135.2202269225363</v>
      </c>
      <c r="Z16" s="8">
        <v>8476.4152648650943</v>
      </c>
      <c r="AA16" s="8">
        <v>10126.32030934976</v>
      </c>
    </row>
    <row r="17" spans="1:27">
      <c r="A17" s="16" t="s">
        <v>16</v>
      </c>
      <c r="B17" s="16" t="s">
        <v>15</v>
      </c>
      <c r="C17" s="8">
        <v>325.41005589999997</v>
      </c>
      <c r="D17" s="8">
        <v>439.59183700000006</v>
      </c>
      <c r="E17" s="8">
        <v>564.64418039999998</v>
      </c>
      <c r="F17" s="8">
        <v>714.22103900000002</v>
      </c>
      <c r="G17" s="8">
        <v>1010.6797568</v>
      </c>
      <c r="H17" s="8">
        <v>1328.5167741999999</v>
      </c>
      <c r="I17" s="8">
        <v>1757.6836446999998</v>
      </c>
      <c r="J17" s="8">
        <v>2211.2097050000002</v>
      </c>
      <c r="K17" s="8">
        <v>2623.2377240000001</v>
      </c>
      <c r="L17" s="8">
        <v>3333.4392360000002</v>
      </c>
      <c r="M17" s="8">
        <v>3990.2407320000007</v>
      </c>
      <c r="N17" s="8">
        <v>4591.9025320000001</v>
      </c>
      <c r="O17" s="8">
        <v>5526.3418430000002</v>
      </c>
      <c r="P17" s="8">
        <v>6437.2281000000003</v>
      </c>
      <c r="Q17" s="8">
        <v>7129.5907140000008</v>
      </c>
      <c r="R17" s="8">
        <v>8437.6423720000003</v>
      </c>
      <c r="S17" s="8">
        <v>9589.4528809999993</v>
      </c>
      <c r="T17" s="8">
        <v>10737.947546000001</v>
      </c>
      <c r="U17" s="8">
        <v>12187.639449999999</v>
      </c>
      <c r="V17" s="8">
        <v>13784.087280000002</v>
      </c>
      <c r="W17" s="8">
        <v>14973.765890000001</v>
      </c>
      <c r="X17" s="8">
        <v>16558.051469999999</v>
      </c>
      <c r="Y17" s="8">
        <v>18060.076443999998</v>
      </c>
      <c r="Z17" s="8">
        <v>19480.51887</v>
      </c>
      <c r="AA17" s="8">
        <v>21091.033959999997</v>
      </c>
    </row>
    <row r="18" spans="1:27">
      <c r="A18" s="16" t="s">
        <v>16</v>
      </c>
      <c r="B18" s="16" t="s">
        <v>6</v>
      </c>
      <c r="C18" s="8">
        <v>0.12800201958042501</v>
      </c>
      <c r="D18" s="8">
        <v>0.41604482971329165</v>
      </c>
      <c r="E18" s="8">
        <v>1.5888094107094737</v>
      </c>
      <c r="F18" s="8">
        <v>749.18687819254558</v>
      </c>
      <c r="G18" s="8">
        <v>0.27213490931627937</v>
      </c>
      <c r="H18" s="8">
        <v>3.8003228095063707E-2</v>
      </c>
      <c r="I18" s="8">
        <v>9.3748671580429512</v>
      </c>
      <c r="J18" s="8">
        <v>7.2617124403426194</v>
      </c>
      <c r="K18" s="8">
        <v>8.7027804743149328</v>
      </c>
      <c r="L18" s="8">
        <v>10.463309592567922</v>
      </c>
      <c r="M18" s="8">
        <v>8.8274531647205805</v>
      </c>
      <c r="N18" s="8">
        <v>59.035056528851605</v>
      </c>
      <c r="O18" s="8">
        <v>21.379831363481866</v>
      </c>
      <c r="P18" s="8">
        <v>117.69998047973959</v>
      </c>
      <c r="Q18" s="8">
        <v>115.77944359611422</v>
      </c>
      <c r="R18" s="8">
        <v>100.16288945164376</v>
      </c>
      <c r="S18" s="8">
        <v>74.013896408998917</v>
      </c>
      <c r="T18" s="8">
        <v>184.86714069935837</v>
      </c>
      <c r="U18" s="8">
        <v>166.60933464836685</v>
      </c>
      <c r="V18" s="8">
        <v>207.91945297861795</v>
      </c>
      <c r="W18" s="8">
        <v>286.64977767201447</v>
      </c>
      <c r="X18" s="8">
        <v>274.99635907383873</v>
      </c>
      <c r="Y18" s="8">
        <v>368.15503578050419</v>
      </c>
      <c r="Z18" s="8">
        <v>428.60055725926435</v>
      </c>
      <c r="AA18" s="8">
        <v>108.98223954291102</v>
      </c>
    </row>
    <row r="19" spans="1:27">
      <c r="A19" s="80" t="s">
        <v>82</v>
      </c>
      <c r="B19" s="80"/>
      <c r="C19" s="68">
        <v>187906.43158150307</v>
      </c>
      <c r="D19" s="68">
        <v>191061.26632780704</v>
      </c>
      <c r="E19" s="68">
        <v>195908.7538280435</v>
      </c>
      <c r="F19" s="68">
        <v>208139.39019873948</v>
      </c>
      <c r="G19" s="68">
        <v>217895.04073570875</v>
      </c>
      <c r="H19" s="68">
        <v>219776.19150449583</v>
      </c>
      <c r="I19" s="68">
        <v>222525.13247354818</v>
      </c>
      <c r="J19" s="68">
        <v>225105.66852510566</v>
      </c>
      <c r="K19" s="68">
        <v>233400.26239330246</v>
      </c>
      <c r="L19" s="68">
        <v>239841.26109915943</v>
      </c>
      <c r="M19" s="68">
        <v>245298.92874420053</v>
      </c>
      <c r="N19" s="68">
        <v>252871.30309828068</v>
      </c>
      <c r="O19" s="68">
        <v>252159.776151331</v>
      </c>
      <c r="P19" s="68">
        <v>254121.4251657995</v>
      </c>
      <c r="Q19" s="68">
        <v>255777.53717078376</v>
      </c>
      <c r="R19" s="68">
        <v>270004.94406172226</v>
      </c>
      <c r="S19" s="68">
        <v>277025.92198271729</v>
      </c>
      <c r="T19" s="68">
        <v>285554.20270544168</v>
      </c>
      <c r="U19" s="68">
        <v>288786.06250229792</v>
      </c>
      <c r="V19" s="68">
        <v>294483.54126997816</v>
      </c>
      <c r="W19" s="68">
        <v>300638.0267603026</v>
      </c>
      <c r="X19" s="68">
        <v>296272.65303136443</v>
      </c>
      <c r="Y19" s="68">
        <v>293785.71233834577</v>
      </c>
      <c r="Z19" s="68">
        <v>289186.7913456934</v>
      </c>
      <c r="AA19" s="68">
        <v>297884.34193881491</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c r="A22" s="16" t="s">
        <v>22</v>
      </c>
      <c r="B22" s="16" t="s">
        <v>1</v>
      </c>
      <c r="C22" s="8">
        <v>31844.6682</v>
      </c>
      <c r="D22" s="8">
        <v>28154.06295</v>
      </c>
      <c r="E22" s="8">
        <v>26796.978800000001</v>
      </c>
      <c r="F22" s="8">
        <v>9248.0973973728796</v>
      </c>
      <c r="G22" s="8">
        <v>11769.629392540632</v>
      </c>
      <c r="H22" s="8">
        <v>10653.07236694944</v>
      </c>
      <c r="I22" s="8">
        <v>11593.732840077088</v>
      </c>
      <c r="J22" s="8">
        <v>8290.0040000000008</v>
      </c>
      <c r="K22" s="8">
        <v>7289.9585000000006</v>
      </c>
      <c r="L22" s="8">
        <v>5640.1028000000006</v>
      </c>
      <c r="M22" s="8">
        <v>4654.7695000000003</v>
      </c>
      <c r="N22" s="8">
        <v>5018.3641000000007</v>
      </c>
      <c r="O22" s="8">
        <v>2183.7544749742756</v>
      </c>
      <c r="P22" s="8">
        <v>2186.0305621806247</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628.93970165948065</v>
      </c>
      <c r="D24" s="8">
        <v>969.44820187912376</v>
      </c>
      <c r="E24" s="8">
        <v>1496.5784023586166</v>
      </c>
      <c r="F24" s="8">
        <v>1700.3809023045085</v>
      </c>
      <c r="G24" s="8">
        <v>1675.5209045484944</v>
      </c>
      <c r="H24" s="8">
        <v>1437.256204640689</v>
      </c>
      <c r="I24" s="8">
        <v>1872.413607394772</v>
      </c>
      <c r="J24" s="8">
        <v>2052.5374075998138</v>
      </c>
      <c r="K24" s="8">
        <v>1822.0080071135656</v>
      </c>
      <c r="L24" s="8">
        <v>1617.8682070568534</v>
      </c>
      <c r="M24" s="8">
        <v>1342.230306958895</v>
      </c>
      <c r="N24" s="8">
        <v>1395.74070915741</v>
      </c>
      <c r="O24" s="8">
        <v>1272.3713092921071</v>
      </c>
      <c r="P24" s="8">
        <v>1485.2494093533348</v>
      </c>
      <c r="Q24" s="8">
        <v>1521.02750946271</v>
      </c>
      <c r="R24" s="8">
        <v>1390.72800925974</v>
      </c>
      <c r="S24" s="8">
        <v>1613.600009477344</v>
      </c>
      <c r="T24" s="8">
        <v>9.2945420000000004E-6</v>
      </c>
      <c r="U24" s="8">
        <v>8.9655430000000001E-6</v>
      </c>
      <c r="V24" s="8">
        <v>9.1928790000000006E-6</v>
      </c>
      <c r="W24" s="8">
        <v>1.02018885E-5</v>
      </c>
      <c r="X24" s="8">
        <v>1.0220628999999999E-5</v>
      </c>
      <c r="Y24" s="8">
        <v>1.0480033999999999E-5</v>
      </c>
      <c r="Z24" s="8">
        <v>1.0555739E-5</v>
      </c>
      <c r="AA24" s="8">
        <v>2.1911046E-5</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30.851542979760971</v>
      </c>
      <c r="D26" s="8">
        <v>85.803476587604038</v>
      </c>
      <c r="E26" s="8">
        <v>576.15169489078482</v>
      </c>
      <c r="F26" s="8">
        <v>3555.2476016223068</v>
      </c>
      <c r="G26" s="8">
        <v>1859.0485029144791</v>
      </c>
      <c r="H26" s="8">
        <v>1886.5601037039012</v>
      </c>
      <c r="I26" s="8">
        <v>2104.6469244547152</v>
      </c>
      <c r="J26" s="8">
        <v>3508.2106625162523</v>
      </c>
      <c r="K26" s="8">
        <v>2417.6259539264775</v>
      </c>
      <c r="L26" s="8">
        <v>1708.569541697465</v>
      </c>
      <c r="M26" s="8">
        <v>1374.9405143365436</v>
      </c>
      <c r="N26" s="8">
        <v>1789.1041469374263</v>
      </c>
      <c r="O26" s="8">
        <v>3549.1509934262785</v>
      </c>
      <c r="P26" s="8">
        <v>3362.0128085146107</v>
      </c>
      <c r="Q26" s="8">
        <v>5599.7543391500685</v>
      </c>
      <c r="R26" s="8">
        <v>3350.3547338304197</v>
      </c>
      <c r="S26" s="8">
        <v>2904.3040043162218</v>
      </c>
      <c r="T26" s="8">
        <v>5910.8574734394488</v>
      </c>
      <c r="U26" s="8">
        <v>4608.7691042788447</v>
      </c>
      <c r="V26" s="8">
        <v>5292.35147503799</v>
      </c>
      <c r="W26" s="8">
        <v>6344.8191754135814</v>
      </c>
      <c r="X26" s="8">
        <v>7280.2113055174495</v>
      </c>
      <c r="Y26" s="8">
        <v>7547.6968363917185</v>
      </c>
      <c r="Z26" s="8">
        <v>9018.9519070134957</v>
      </c>
      <c r="AA26" s="8">
        <v>9523.0840686201936</v>
      </c>
    </row>
    <row r="27" spans="1:27">
      <c r="A27" s="16" t="s">
        <v>22</v>
      </c>
      <c r="B27" s="16" t="s">
        <v>2</v>
      </c>
      <c r="C27" s="8">
        <v>3425.7402059999999</v>
      </c>
      <c r="D27" s="8">
        <v>2844.2093999999997</v>
      </c>
      <c r="E27" s="8">
        <v>4356.0917850000005</v>
      </c>
      <c r="F27" s="8">
        <v>3483.491356</v>
      </c>
      <c r="G27" s="8">
        <v>2962.8479399999997</v>
      </c>
      <c r="H27" s="8">
        <v>2998.2820700000002</v>
      </c>
      <c r="I27" s="8">
        <v>2819.67029</v>
      </c>
      <c r="J27" s="8">
        <v>3385.3584499999997</v>
      </c>
      <c r="K27" s="8">
        <v>3444.7609400000001</v>
      </c>
      <c r="L27" s="8">
        <v>3397.5023840000003</v>
      </c>
      <c r="M27" s="8">
        <v>2830.4157399999999</v>
      </c>
      <c r="N27" s="8">
        <v>4020.96002</v>
      </c>
      <c r="O27" s="8">
        <v>3267.4321600000003</v>
      </c>
      <c r="P27" s="8">
        <v>2981.0954700000002</v>
      </c>
      <c r="Q27" s="8">
        <v>2851.6903740000002</v>
      </c>
      <c r="R27" s="8">
        <v>2595.5747240000001</v>
      </c>
      <c r="S27" s="8">
        <v>3097.3749149999999</v>
      </c>
      <c r="T27" s="8">
        <v>3286.09636</v>
      </c>
      <c r="U27" s="8">
        <v>3099.1423439999999</v>
      </c>
      <c r="V27" s="8">
        <v>2544.8852299999999</v>
      </c>
      <c r="W27" s="8">
        <v>3894.6068999999998</v>
      </c>
      <c r="X27" s="8">
        <v>2984.0878659999998</v>
      </c>
      <c r="Y27" s="8">
        <v>2593.16815</v>
      </c>
      <c r="Z27" s="8">
        <v>2644.1915439999998</v>
      </c>
      <c r="AA27" s="8">
        <v>2758.43316</v>
      </c>
    </row>
    <row r="28" spans="1:27">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11006.27202295817</v>
      </c>
      <c r="D29" s="8">
        <v>13403.671304509506</v>
      </c>
      <c r="E29" s="8">
        <v>17099.503204520399</v>
      </c>
      <c r="F29" s="8">
        <v>22220.706109098839</v>
      </c>
      <c r="G29" s="8">
        <v>23753.37419236598</v>
      </c>
      <c r="H29" s="8">
        <v>24442.757091381947</v>
      </c>
      <c r="I29" s="8">
        <v>24465.833886612996</v>
      </c>
      <c r="J29" s="8">
        <v>24413.869062829122</v>
      </c>
      <c r="K29" s="8">
        <v>24493.943000198386</v>
      </c>
      <c r="L29" s="8">
        <v>26002.541860430207</v>
      </c>
      <c r="M29" s="8">
        <v>33734.322149033273</v>
      </c>
      <c r="N29" s="8">
        <v>38958.975042603277</v>
      </c>
      <c r="O29" s="8">
        <v>35127.632545624489</v>
      </c>
      <c r="P29" s="8">
        <v>36225.077331588327</v>
      </c>
      <c r="Q29" s="8">
        <v>34816.153957134666</v>
      </c>
      <c r="R29" s="8">
        <v>35347.309578379129</v>
      </c>
      <c r="S29" s="8">
        <v>34427.244060627178</v>
      </c>
      <c r="T29" s="8">
        <v>31907.905902601284</v>
      </c>
      <c r="U29" s="8">
        <v>33672.595694014301</v>
      </c>
      <c r="V29" s="8">
        <v>33941.401073046363</v>
      </c>
      <c r="W29" s="8">
        <v>34525.674271268195</v>
      </c>
      <c r="X29" s="8">
        <v>30732.826643316374</v>
      </c>
      <c r="Y29" s="8">
        <v>30485.394379605485</v>
      </c>
      <c r="Z29" s="8">
        <v>28722.210878502756</v>
      </c>
      <c r="AA29" s="8">
        <v>30221.975150203318</v>
      </c>
    </row>
    <row r="30" spans="1:27">
      <c r="A30" s="16" t="s">
        <v>22</v>
      </c>
      <c r="B30" s="16" t="s">
        <v>8</v>
      </c>
      <c r="C30" s="8">
        <v>13156.482390424988</v>
      </c>
      <c r="D30" s="8">
        <v>14690.062587404065</v>
      </c>
      <c r="E30" s="8">
        <v>13489.694322497578</v>
      </c>
      <c r="F30" s="8">
        <v>16816.21934301142</v>
      </c>
      <c r="G30" s="8">
        <v>18313.434639632575</v>
      </c>
      <c r="H30" s="8">
        <v>17980.244881636063</v>
      </c>
      <c r="I30" s="8">
        <v>18224.86784451289</v>
      </c>
      <c r="J30" s="8">
        <v>17837.569330552215</v>
      </c>
      <c r="K30" s="8">
        <v>17358.994647413994</v>
      </c>
      <c r="L30" s="8">
        <v>18486.146511696046</v>
      </c>
      <c r="M30" s="8">
        <v>17735.918988481128</v>
      </c>
      <c r="N30" s="8">
        <v>15257.916670486731</v>
      </c>
      <c r="O30" s="8">
        <v>15856.36387967792</v>
      </c>
      <c r="P30" s="8">
        <v>16221.577254684345</v>
      </c>
      <c r="Q30" s="8">
        <v>16635.572091318696</v>
      </c>
      <c r="R30" s="8">
        <v>20932.426477047484</v>
      </c>
      <c r="S30" s="8">
        <v>23487.938280661536</v>
      </c>
      <c r="T30" s="8">
        <v>27428.196023751472</v>
      </c>
      <c r="U30" s="8">
        <v>28948.793561069702</v>
      </c>
      <c r="V30" s="8">
        <v>29524.911744080207</v>
      </c>
      <c r="W30" s="8">
        <v>29308.212070933674</v>
      </c>
      <c r="X30" s="8">
        <v>28956.032794558276</v>
      </c>
      <c r="Y30" s="8">
        <v>28861.890956225237</v>
      </c>
      <c r="Z30" s="8">
        <v>26408.664778920487</v>
      </c>
      <c r="AA30" s="8">
        <v>28013.263896006865</v>
      </c>
    </row>
    <row r="31" spans="1:27">
      <c r="A31" s="16" t="s">
        <v>22</v>
      </c>
      <c r="B31" s="16" t="s">
        <v>83</v>
      </c>
      <c r="C31" s="8">
        <v>307.62380793793903</v>
      </c>
      <c r="D31" s="8">
        <v>1339.0739104123209</v>
      </c>
      <c r="E31" s="8">
        <v>1327.0497332914001</v>
      </c>
      <c r="F31" s="8">
        <v>4364.8065972771828</v>
      </c>
      <c r="G31" s="8">
        <v>4733.5800662104157</v>
      </c>
      <c r="H31" s="8">
        <v>4581.5322823781398</v>
      </c>
      <c r="I31" s="8">
        <v>4783.2251762028291</v>
      </c>
      <c r="J31" s="8">
        <v>4602.4099236165857</v>
      </c>
      <c r="K31" s="8">
        <v>4554.3843447426671</v>
      </c>
      <c r="L31" s="8">
        <v>4917.293902606807</v>
      </c>
      <c r="M31" s="8">
        <v>4739.1220291338886</v>
      </c>
      <c r="N31" s="8">
        <v>4290.2339691638444</v>
      </c>
      <c r="O31" s="8">
        <v>4384.6715626478717</v>
      </c>
      <c r="P31" s="8">
        <v>4290.4645543162151</v>
      </c>
      <c r="Q31" s="8">
        <v>4209.9378544929777</v>
      </c>
      <c r="R31" s="8">
        <v>6767.7356015591386</v>
      </c>
      <c r="S31" s="8">
        <v>6525.0364629455162</v>
      </c>
      <c r="T31" s="8">
        <v>6504.5365487503514</v>
      </c>
      <c r="U31" s="8">
        <v>6773.6864500254042</v>
      </c>
      <c r="V31" s="8">
        <v>6895.6495399558153</v>
      </c>
      <c r="W31" s="8">
        <v>6539.755733963666</v>
      </c>
      <c r="X31" s="8">
        <v>5597.8611326624268</v>
      </c>
      <c r="Y31" s="8">
        <v>5568.5309276731805</v>
      </c>
      <c r="Z31" s="8">
        <v>2796.5622954803202</v>
      </c>
      <c r="AA31" s="8">
        <v>3315.6641435630099</v>
      </c>
    </row>
    <row r="32" spans="1:27">
      <c r="A32" s="16" t="s">
        <v>22</v>
      </c>
      <c r="B32" s="16" t="s">
        <v>191</v>
      </c>
      <c r="C32" s="8">
        <v>410.09188</v>
      </c>
      <c r="D32" s="8">
        <v>407.63296000000003</v>
      </c>
      <c r="E32" s="8">
        <v>414.95666273463661</v>
      </c>
      <c r="F32" s="8">
        <v>2424.4298925782941</v>
      </c>
      <c r="G32" s="8">
        <v>4228.4068522798689</v>
      </c>
      <c r="H32" s="8">
        <v>4477.9477619674799</v>
      </c>
      <c r="I32" s="8">
        <v>4392.3394073932986</v>
      </c>
      <c r="J32" s="8">
        <v>4438.1326768364152</v>
      </c>
      <c r="K32" s="8">
        <v>4496.2269985640751</v>
      </c>
      <c r="L32" s="8">
        <v>5161.97447606271</v>
      </c>
      <c r="M32" s="8">
        <v>4997.6799513099213</v>
      </c>
      <c r="N32" s="8">
        <v>4833.0139184057161</v>
      </c>
      <c r="O32" s="8">
        <v>3973.3725476236191</v>
      </c>
      <c r="P32" s="8">
        <v>4395.1809730812056</v>
      </c>
      <c r="Q32" s="8">
        <v>3673.3510942296111</v>
      </c>
      <c r="R32" s="8">
        <v>3445.3935554504205</v>
      </c>
      <c r="S32" s="8">
        <v>3897.4908305152944</v>
      </c>
      <c r="T32" s="8">
        <v>3468.1641722355075</v>
      </c>
      <c r="U32" s="8">
        <v>3480.5425231782119</v>
      </c>
      <c r="V32" s="8">
        <v>3516.9216171333833</v>
      </c>
      <c r="W32" s="8">
        <v>4082.5708290246598</v>
      </c>
      <c r="X32" s="8">
        <v>2905.4413378271988</v>
      </c>
      <c r="Y32" s="8">
        <v>2681.8439461836374</v>
      </c>
      <c r="Z32" s="8">
        <v>3360.3784001583008</v>
      </c>
      <c r="AA32" s="8">
        <v>3899.089323296877</v>
      </c>
    </row>
    <row r="33" spans="1:27">
      <c r="A33" s="16" t="s">
        <v>22</v>
      </c>
      <c r="B33" s="16" t="s">
        <v>15</v>
      </c>
      <c r="C33" s="8">
        <v>124.12448000000001</v>
      </c>
      <c r="D33" s="8">
        <v>168.46100000000001</v>
      </c>
      <c r="E33" s="8">
        <v>226.06813</v>
      </c>
      <c r="F33" s="8">
        <v>282.36649999999997</v>
      </c>
      <c r="G33" s="8">
        <v>384.03896299999997</v>
      </c>
      <c r="H33" s="8">
        <v>500.00135600000004</v>
      </c>
      <c r="I33" s="8">
        <v>650.49962000000005</v>
      </c>
      <c r="J33" s="8">
        <v>803.29351999999994</v>
      </c>
      <c r="K33" s="8">
        <v>970.05883000000006</v>
      </c>
      <c r="L33" s="8">
        <v>1213.7674</v>
      </c>
      <c r="M33" s="8">
        <v>1454.3294000000001</v>
      </c>
      <c r="N33" s="8">
        <v>1660.7360600000002</v>
      </c>
      <c r="O33" s="8">
        <v>2030.0842000000002</v>
      </c>
      <c r="P33" s="8">
        <v>2369.2933000000003</v>
      </c>
      <c r="Q33" s="8">
        <v>2678.1421</v>
      </c>
      <c r="R33" s="8">
        <v>3167.6822999999999</v>
      </c>
      <c r="S33" s="8">
        <v>3575.7669999999998</v>
      </c>
      <c r="T33" s="8">
        <v>3994.9092000000001</v>
      </c>
      <c r="U33" s="8">
        <v>4518.6710999999996</v>
      </c>
      <c r="V33" s="8">
        <v>5049.0064999999995</v>
      </c>
      <c r="W33" s="8">
        <v>5538.2247000000007</v>
      </c>
      <c r="X33" s="8">
        <v>6175.6960999999992</v>
      </c>
      <c r="Y33" s="8">
        <v>6624.9830000000002</v>
      </c>
      <c r="Z33" s="8">
        <v>7176.9869999999992</v>
      </c>
      <c r="AA33" s="8">
        <v>7675.0785999999998</v>
      </c>
    </row>
    <row r="34" spans="1:27">
      <c r="A34" s="16" t="s">
        <v>22</v>
      </c>
      <c r="B34" s="16" t="s">
        <v>6</v>
      </c>
      <c r="C34" s="8">
        <v>4.7190444330000018E-7</v>
      </c>
      <c r="D34" s="8">
        <v>0.27304312215527049</v>
      </c>
      <c r="E34" s="8">
        <v>3.2000654843091704E-2</v>
      </c>
      <c r="F34" s="8">
        <v>71.962225855975419</v>
      </c>
      <c r="G34" s="8">
        <v>7.5136094178000024E-7</v>
      </c>
      <c r="H34" s="8">
        <v>3.8000649258839704E-2</v>
      </c>
      <c r="I34" s="8">
        <v>0.64192098194411684</v>
      </c>
      <c r="J34" s="8">
        <v>1.28365205652</v>
      </c>
      <c r="K34" s="8">
        <v>4.49978872833076E-2</v>
      </c>
      <c r="L34" s="8">
        <v>4.4001109488229398E-2</v>
      </c>
      <c r="M34" s="8">
        <v>1.5001225227428E-2</v>
      </c>
      <c r="N34" s="8">
        <v>5.3333112799628388</v>
      </c>
      <c r="O34" s="8">
        <v>2.0001606530441602E-2</v>
      </c>
      <c r="P34" s="8">
        <v>5.0073880061780223</v>
      </c>
      <c r="Q34" s="8">
        <v>1.5520013597256044</v>
      </c>
      <c r="R34" s="8">
        <v>2.306481122559918</v>
      </c>
      <c r="S34" s="8">
        <v>0.35200306624982891</v>
      </c>
      <c r="T34" s="8">
        <v>2.674453080671185</v>
      </c>
      <c r="U34" s="8">
        <v>2.5346215400548169</v>
      </c>
      <c r="V34" s="8">
        <v>1.8360027266221279</v>
      </c>
      <c r="W34" s="8">
        <v>3.3145731603250663</v>
      </c>
      <c r="X34" s="8">
        <v>3.2740050227425872</v>
      </c>
      <c r="Y34" s="8">
        <v>8.3048542606587805</v>
      </c>
      <c r="Z34" s="8">
        <v>5.0399999120998533</v>
      </c>
      <c r="AA34" s="8">
        <v>1.119998122174934</v>
      </c>
    </row>
    <row r="35" spans="1:27">
      <c r="A35" s="80" t="s">
        <v>82</v>
      </c>
      <c r="B35" s="80"/>
      <c r="C35" s="68">
        <v>60934.794232432243</v>
      </c>
      <c r="D35" s="68">
        <v>62062.698833914779</v>
      </c>
      <c r="E35" s="68">
        <v>65783.104735948262</v>
      </c>
      <c r="F35" s="68">
        <v>64167.707925121402</v>
      </c>
      <c r="G35" s="68">
        <v>69679.88145424379</v>
      </c>
      <c r="H35" s="68">
        <v>68957.692119306928</v>
      </c>
      <c r="I35" s="68">
        <v>70907.871517630541</v>
      </c>
      <c r="J35" s="68">
        <v>69332.668686006931</v>
      </c>
      <c r="K35" s="68">
        <v>66848.006219846444</v>
      </c>
      <c r="L35" s="68">
        <v>68145.811084659581</v>
      </c>
      <c r="M35" s="68">
        <v>72863.743580478884</v>
      </c>
      <c r="N35" s="68">
        <v>77230.377948034366</v>
      </c>
      <c r="O35" s="68">
        <v>71644.853674873084</v>
      </c>
      <c r="P35" s="68">
        <v>73520.989051724857</v>
      </c>
      <c r="Q35" s="68">
        <v>71987.181321148455</v>
      </c>
      <c r="R35" s="68">
        <v>76999.511460648893</v>
      </c>
      <c r="S35" s="68">
        <v>79529.107566609338</v>
      </c>
      <c r="T35" s="68">
        <v>82503.340143153269</v>
      </c>
      <c r="U35" s="68">
        <v>85104.735407072061</v>
      </c>
      <c r="V35" s="68">
        <v>86766.963191173258</v>
      </c>
      <c r="W35" s="68">
        <v>90237.178263965994</v>
      </c>
      <c r="X35" s="68">
        <v>84635.431195125086</v>
      </c>
      <c r="Y35" s="68">
        <v>84371.813060819943</v>
      </c>
      <c r="Z35" s="68">
        <v>80132.986814543197</v>
      </c>
      <c r="AA35" s="68">
        <v>85407.708361723489</v>
      </c>
    </row>
    <row r="36" spans="1:27">
      <c r="A36" s="19"/>
      <c r="B36" s="19"/>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c r="A38" s="16" t="s">
        <v>23</v>
      </c>
      <c r="B38" s="16" t="s">
        <v>1</v>
      </c>
      <c r="C38" s="8">
        <v>38577.745369999997</v>
      </c>
      <c r="D38" s="8">
        <v>39390.049999999988</v>
      </c>
      <c r="E38" s="8">
        <v>40574.897544403</v>
      </c>
      <c r="F38" s="8">
        <v>12511.563708431037</v>
      </c>
      <c r="G38" s="8">
        <v>14586.290806295501</v>
      </c>
      <c r="H38" s="8">
        <v>13917.433175528304</v>
      </c>
      <c r="I38" s="8">
        <v>14294.031723401269</v>
      </c>
      <c r="J38" s="8">
        <v>13639.429629993212</v>
      </c>
      <c r="K38" s="8">
        <v>11325.404722112706</v>
      </c>
      <c r="L38" s="8">
        <v>11576.333646527244</v>
      </c>
      <c r="M38" s="8">
        <v>11054.721910916367</v>
      </c>
      <c r="N38" s="8">
        <v>11585.660351662935</v>
      </c>
      <c r="O38" s="8">
        <v>10386.692597180307</v>
      </c>
      <c r="P38" s="8">
        <v>10702.634570338001</v>
      </c>
      <c r="Q38" s="8">
        <v>4275.4669605589197</v>
      </c>
      <c r="R38" s="8">
        <v>3778.2822167675022</v>
      </c>
      <c r="S38" s="8">
        <v>1.1644088399999999E-4</v>
      </c>
      <c r="T38" s="8">
        <v>1.03117087E-4</v>
      </c>
      <c r="U38" s="8">
        <v>8.9684944999999996E-5</v>
      </c>
      <c r="V38" s="8">
        <v>7.0513085599999996E-5</v>
      </c>
      <c r="W38" s="8">
        <v>6.8732725000000009E-5</v>
      </c>
      <c r="X38" s="8">
        <v>5.2557662999999999E-5</v>
      </c>
      <c r="Y38" s="8">
        <v>5.3501832900000002E-5</v>
      </c>
      <c r="Z38" s="8">
        <v>5.8096931499999999E-5</v>
      </c>
      <c r="AA38" s="8">
        <v>7.5369302000000002E-5</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1970.0961536400264</v>
      </c>
      <c r="D40" s="8">
        <v>2130.2397467613046</v>
      </c>
      <c r="E40" s="8">
        <v>3746.0276321363262</v>
      </c>
      <c r="F40" s="8">
        <v>5249.1392120654209</v>
      </c>
      <c r="G40" s="8">
        <v>4563.3496834157004</v>
      </c>
      <c r="H40" s="8">
        <v>4215.2338334973583</v>
      </c>
      <c r="I40" s="8">
        <v>4874.2775252007714</v>
      </c>
      <c r="J40" s="8">
        <v>6484.2100559964474</v>
      </c>
      <c r="K40" s="8">
        <v>4793.9486456780296</v>
      </c>
      <c r="L40" s="8">
        <v>4385.2751257491955</v>
      </c>
      <c r="M40" s="8">
        <v>3938.7764457711619</v>
      </c>
      <c r="N40" s="8">
        <v>4435.7396644176006</v>
      </c>
      <c r="O40" s="8">
        <v>4459.7412742934785</v>
      </c>
      <c r="P40" s="8">
        <v>3668.1925839665751</v>
      </c>
      <c r="Q40" s="8">
        <v>4013.470374202032</v>
      </c>
      <c r="R40" s="8">
        <v>3613.6650938244297</v>
      </c>
      <c r="S40" s="8">
        <v>3964.029494191715</v>
      </c>
      <c r="T40" s="8">
        <v>3685.3882139013026</v>
      </c>
      <c r="U40" s="8">
        <v>2891.6596633311146</v>
      </c>
      <c r="V40" s="8">
        <v>1836.5150537287498</v>
      </c>
      <c r="W40" s="8">
        <v>1042.9506250750528</v>
      </c>
      <c r="X40" s="8">
        <v>942.452524411887</v>
      </c>
      <c r="Y40" s="8">
        <v>994.28712905525401</v>
      </c>
      <c r="Z40" s="8">
        <v>975.8395692311941</v>
      </c>
      <c r="AA40" s="8">
        <v>4.5086936999999998E-5</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7.6702580122242106</v>
      </c>
      <c r="D42" s="8">
        <v>9.1277369261317105</v>
      </c>
      <c r="E42" s="8">
        <v>52.029309759381711</v>
      </c>
      <c r="F42" s="8">
        <v>1297.8123246306338</v>
      </c>
      <c r="G42" s="8">
        <v>191.04839315630534</v>
      </c>
      <c r="H42" s="8">
        <v>94.143944330326264</v>
      </c>
      <c r="I42" s="8">
        <v>480.58620780046743</v>
      </c>
      <c r="J42" s="8">
        <v>335.88166433429649</v>
      </c>
      <c r="K42" s="8">
        <v>764.05494175743786</v>
      </c>
      <c r="L42" s="8">
        <v>721.76309722521432</v>
      </c>
      <c r="M42" s="8">
        <v>1017.7666213225921</v>
      </c>
      <c r="N42" s="8">
        <v>1384.7419829780476</v>
      </c>
      <c r="O42" s="8">
        <v>1748.333102901101</v>
      </c>
      <c r="P42" s="8">
        <v>1978.9073142403915</v>
      </c>
      <c r="Q42" s="8">
        <v>2714.377617732895</v>
      </c>
      <c r="R42" s="8">
        <v>1967.9434029591805</v>
      </c>
      <c r="S42" s="8">
        <v>2402.9243795217444</v>
      </c>
      <c r="T42" s="8">
        <v>2426.7576228230091</v>
      </c>
      <c r="U42" s="8">
        <v>1914.2233581262938</v>
      </c>
      <c r="V42" s="8">
        <v>2460.5888593995337</v>
      </c>
      <c r="W42" s="8">
        <v>2097.8972579249912</v>
      </c>
      <c r="X42" s="8">
        <v>1503.3749641634872</v>
      </c>
      <c r="Y42" s="8">
        <v>1856.6655492097332</v>
      </c>
      <c r="Z42" s="8">
        <v>848.35139710901512</v>
      </c>
      <c r="AA42" s="8">
        <v>420.08967799386551</v>
      </c>
    </row>
    <row r="43" spans="1:27">
      <c r="A43" s="16" t="s">
        <v>23</v>
      </c>
      <c r="B43" s="16" t="s">
        <v>2</v>
      </c>
      <c r="C43" s="8">
        <v>678.95572000000004</v>
      </c>
      <c r="D43" s="8">
        <v>650.55696</v>
      </c>
      <c r="E43" s="8">
        <v>686.08875999999998</v>
      </c>
      <c r="F43" s="8">
        <v>682.12752999999998</v>
      </c>
      <c r="G43" s="8">
        <v>693.55415000000005</v>
      </c>
      <c r="H43" s="8">
        <v>693.40411999999992</v>
      </c>
      <c r="I43" s="8">
        <v>630.49703</v>
      </c>
      <c r="J43" s="8">
        <v>699.03967</v>
      </c>
      <c r="K43" s="8">
        <v>673.57240000000002</v>
      </c>
      <c r="L43" s="8">
        <v>677.10014999999999</v>
      </c>
      <c r="M43" s="8">
        <v>677.40079000000003</v>
      </c>
      <c r="N43" s="8">
        <v>231.10458</v>
      </c>
      <c r="O43" s="8">
        <v>207.20822000000001</v>
      </c>
      <c r="P43" s="8">
        <v>194.22336000000001</v>
      </c>
      <c r="Q43" s="8">
        <v>197.97909999999999</v>
      </c>
      <c r="R43" s="8">
        <v>205.26657</v>
      </c>
      <c r="S43" s="8">
        <v>4.1986144000000002E-8</v>
      </c>
      <c r="T43" s="8">
        <v>3.2830463999999999E-8</v>
      </c>
      <c r="U43" s="8">
        <v>3.0585632000000002E-8</v>
      </c>
      <c r="V43" s="8">
        <v>2.8306056E-8</v>
      </c>
      <c r="W43" s="8">
        <v>2.7640323999999999E-8</v>
      </c>
      <c r="X43" s="8">
        <v>2.6296282E-8</v>
      </c>
      <c r="Y43" s="8">
        <v>0.95609754000000002</v>
      </c>
      <c r="Z43" s="8">
        <v>2.9268313999999999E-8</v>
      </c>
      <c r="AA43" s="8">
        <v>6.2871193999999997E-8</v>
      </c>
    </row>
    <row r="44" spans="1:27">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7053.7784094413346</v>
      </c>
      <c r="D45" s="8">
        <v>7274.6277400174604</v>
      </c>
      <c r="E45" s="8">
        <v>7428.1814331892365</v>
      </c>
      <c r="F45" s="8">
        <v>23240.582746434022</v>
      </c>
      <c r="G45" s="8">
        <v>24503.198184084104</v>
      </c>
      <c r="H45" s="8">
        <v>24446.285537690605</v>
      </c>
      <c r="I45" s="8">
        <v>24770.161022748507</v>
      </c>
      <c r="J45" s="8">
        <v>23357.562781533943</v>
      </c>
      <c r="K45" s="8">
        <v>27598.682101430739</v>
      </c>
      <c r="L45" s="8">
        <v>28112.94781392175</v>
      </c>
      <c r="M45" s="8">
        <v>27969.553553926147</v>
      </c>
      <c r="N45" s="8">
        <v>32252.04556837619</v>
      </c>
      <c r="O45" s="8">
        <v>31925.004317759835</v>
      </c>
      <c r="P45" s="8">
        <v>32377.869699227955</v>
      </c>
      <c r="Q45" s="8">
        <v>31391.163531592963</v>
      </c>
      <c r="R45" s="8">
        <v>32573.498814375565</v>
      </c>
      <c r="S45" s="8">
        <v>33496.507965073506</v>
      </c>
      <c r="T45" s="8">
        <v>32823.88347174113</v>
      </c>
      <c r="U45" s="8">
        <v>33051.644184522222</v>
      </c>
      <c r="V45" s="8">
        <v>32680.368761117741</v>
      </c>
      <c r="W45" s="8">
        <v>35989.951511945532</v>
      </c>
      <c r="X45" s="8">
        <v>35224.924956907089</v>
      </c>
      <c r="Y45" s="8">
        <v>34690.649495283054</v>
      </c>
      <c r="Z45" s="8">
        <v>34139.293384251869</v>
      </c>
      <c r="AA45" s="8">
        <v>35522.218320459397</v>
      </c>
    </row>
    <row r="46" spans="1:27">
      <c r="A46" s="16" t="s">
        <v>23</v>
      </c>
      <c r="B46" s="16" t="s">
        <v>8</v>
      </c>
      <c r="C46" s="8">
        <v>6477.4338452545471</v>
      </c>
      <c r="D46" s="8">
        <v>6506.4411602078899</v>
      </c>
      <c r="E46" s="8">
        <v>6546.5045343782585</v>
      </c>
      <c r="F46" s="8">
        <v>14219.025722536891</v>
      </c>
      <c r="G46" s="8">
        <v>16495.518675273383</v>
      </c>
      <c r="H46" s="8">
        <v>17420.11884213104</v>
      </c>
      <c r="I46" s="8">
        <v>16939.356693982038</v>
      </c>
      <c r="J46" s="8">
        <v>17441.45104540906</v>
      </c>
      <c r="K46" s="8">
        <v>20857.525590841808</v>
      </c>
      <c r="L46" s="8">
        <v>21121.214602770404</v>
      </c>
      <c r="M46" s="8">
        <v>20946.204315503226</v>
      </c>
      <c r="N46" s="8">
        <v>17948.992174594983</v>
      </c>
      <c r="O46" s="8">
        <v>19692.266665076153</v>
      </c>
      <c r="P46" s="8">
        <v>19738.969604529695</v>
      </c>
      <c r="Q46" s="8">
        <v>25967.078675046294</v>
      </c>
      <c r="R46" s="8">
        <v>30505.689045206414</v>
      </c>
      <c r="S46" s="8">
        <v>34892.678112989306</v>
      </c>
      <c r="T46" s="8">
        <v>37323.795354123475</v>
      </c>
      <c r="U46" s="8">
        <v>37559.600251819611</v>
      </c>
      <c r="V46" s="8">
        <v>39590.453406177046</v>
      </c>
      <c r="W46" s="8">
        <v>40094.010572878506</v>
      </c>
      <c r="X46" s="8">
        <v>42002.32500851743</v>
      </c>
      <c r="Y46" s="8">
        <v>42031.951937853955</v>
      </c>
      <c r="Z46" s="8">
        <v>42907.948661823029</v>
      </c>
      <c r="AA46" s="8">
        <v>44748.833751900551</v>
      </c>
    </row>
    <row r="47" spans="1:27">
      <c r="A47" s="16" t="s">
        <v>23</v>
      </c>
      <c r="B47" s="16" t="s">
        <v>83</v>
      </c>
      <c r="C47" s="8">
        <v>155.89661059727129</v>
      </c>
      <c r="D47" s="8">
        <v>174.636704188349</v>
      </c>
      <c r="E47" s="8">
        <v>1131.66870237539</v>
      </c>
      <c r="F47" s="8">
        <v>4062.0602707832209</v>
      </c>
      <c r="G47" s="8">
        <v>4110.7369900028525</v>
      </c>
      <c r="H47" s="8">
        <v>4161.7120959719159</v>
      </c>
      <c r="I47" s="8">
        <v>4186.027546635557</v>
      </c>
      <c r="J47" s="8">
        <v>4192.8187291447794</v>
      </c>
      <c r="K47" s="8">
        <v>4187.6700667003288</v>
      </c>
      <c r="L47" s="8">
        <v>4305.3724137766239</v>
      </c>
      <c r="M47" s="8">
        <v>4271.4452190895126</v>
      </c>
      <c r="N47" s="8">
        <v>5123.715746192468</v>
      </c>
      <c r="O47" s="8">
        <v>5407.9464760061737</v>
      </c>
      <c r="P47" s="8">
        <v>6078.4847780307618</v>
      </c>
      <c r="Q47" s="8">
        <v>6327.8183979629757</v>
      </c>
      <c r="R47" s="8">
        <v>11953.706509230973</v>
      </c>
      <c r="S47" s="8">
        <v>12353.847925927252</v>
      </c>
      <c r="T47" s="8">
        <v>12273.306317251245</v>
      </c>
      <c r="U47" s="8">
        <v>12831.874011156187</v>
      </c>
      <c r="V47" s="8">
        <v>13445.438361302693</v>
      </c>
      <c r="W47" s="8">
        <v>15073.243758136556</v>
      </c>
      <c r="X47" s="8">
        <v>15768.009787368021</v>
      </c>
      <c r="Y47" s="8">
        <v>17404.807889617241</v>
      </c>
      <c r="Z47" s="8">
        <v>15728.084842478285</v>
      </c>
      <c r="AA47" s="8">
        <v>16797.031112328827</v>
      </c>
    </row>
    <row r="48" spans="1:27">
      <c r="A48" s="16" t="s">
        <v>23</v>
      </c>
      <c r="B48" s="16" t="s">
        <v>191</v>
      </c>
      <c r="C48" s="8">
        <v>691.15880168261333</v>
      </c>
      <c r="D48" s="8">
        <v>687.08950177593601</v>
      </c>
      <c r="E48" s="8">
        <v>583.13321721718887</v>
      </c>
      <c r="F48" s="8">
        <v>617.06082645674269</v>
      </c>
      <c r="G48" s="8">
        <v>4981.0705303235218</v>
      </c>
      <c r="H48" s="8">
        <v>4993.5449518705936</v>
      </c>
      <c r="I48" s="8">
        <v>5069.8256308913096</v>
      </c>
      <c r="J48" s="8">
        <v>5173.0451310118979</v>
      </c>
      <c r="K48" s="8">
        <v>5547.0619337797016</v>
      </c>
      <c r="L48" s="8">
        <v>5794.3450858337237</v>
      </c>
      <c r="M48" s="8">
        <v>5657.4126081927207</v>
      </c>
      <c r="N48" s="8">
        <v>4860.1231898913265</v>
      </c>
      <c r="O48" s="8">
        <v>5188.078691594571</v>
      </c>
      <c r="P48" s="8">
        <v>5148.9501950208469</v>
      </c>
      <c r="Q48" s="8">
        <v>5423.3087053539666</v>
      </c>
      <c r="R48" s="8">
        <v>4731.4304016197921</v>
      </c>
      <c r="S48" s="8">
        <v>4993.0390112626128</v>
      </c>
      <c r="T48" s="8">
        <v>5152.852231183535</v>
      </c>
      <c r="U48" s="8">
        <v>4980.6362552559967</v>
      </c>
      <c r="V48" s="8">
        <v>5044.9380019176879</v>
      </c>
      <c r="W48" s="8">
        <v>4347.3985344322309</v>
      </c>
      <c r="X48" s="8">
        <v>4385.5626414500639</v>
      </c>
      <c r="Y48" s="8">
        <v>3501.139006905119</v>
      </c>
      <c r="Z48" s="8">
        <v>4068.5381277484817</v>
      </c>
      <c r="AA48" s="8">
        <v>5067.5292261571794</v>
      </c>
    </row>
    <row r="49" spans="1:27">
      <c r="A49" s="16" t="s">
        <v>23</v>
      </c>
      <c r="B49" s="16" t="s">
        <v>15</v>
      </c>
      <c r="C49" s="8">
        <v>49.622999999999998</v>
      </c>
      <c r="D49" s="8">
        <v>69.174440000000004</v>
      </c>
      <c r="E49" s="8">
        <v>99.248670000000004</v>
      </c>
      <c r="F49" s="8">
        <v>144.29390000000001</v>
      </c>
      <c r="G49" s="8">
        <v>215.98151899999999</v>
      </c>
      <c r="H49" s="8">
        <v>298.80907999999999</v>
      </c>
      <c r="I49" s="8">
        <v>398.85243000000003</v>
      </c>
      <c r="J49" s="8">
        <v>518.08754999999996</v>
      </c>
      <c r="K49" s="8">
        <v>653.01290999999992</v>
      </c>
      <c r="L49" s="8">
        <v>823.78717000000006</v>
      </c>
      <c r="M49" s="8">
        <v>1015.95483</v>
      </c>
      <c r="N49" s="8">
        <v>1211.5496400000002</v>
      </c>
      <c r="O49" s="8">
        <v>1468.8233300000002</v>
      </c>
      <c r="P49" s="8">
        <v>1724.77523</v>
      </c>
      <c r="Q49" s="8">
        <v>2005.5478600000001</v>
      </c>
      <c r="R49" s="8">
        <v>2336.4908</v>
      </c>
      <c r="S49" s="8">
        <v>2679.7519000000002</v>
      </c>
      <c r="T49" s="8">
        <v>3026.4571999999998</v>
      </c>
      <c r="U49" s="8">
        <v>3406.4097000000002</v>
      </c>
      <c r="V49" s="8">
        <v>3795.4224999999997</v>
      </c>
      <c r="W49" s="8">
        <v>4139.8922000000002</v>
      </c>
      <c r="X49" s="8">
        <v>4626.8027999999995</v>
      </c>
      <c r="Y49" s="8">
        <v>5011.3109000000004</v>
      </c>
      <c r="Z49" s="8">
        <v>5475.7223999999997</v>
      </c>
      <c r="AA49" s="8">
        <v>5776.0838999999996</v>
      </c>
    </row>
    <row r="50" spans="1:27">
      <c r="A50" s="16" t="s">
        <v>23</v>
      </c>
      <c r="B50" s="16" t="s">
        <v>6</v>
      </c>
      <c r="C50" s="8">
        <v>4.5703423729999999E-7</v>
      </c>
      <c r="D50" s="8">
        <v>4.961846349E-7</v>
      </c>
      <c r="E50" s="8">
        <v>0.60580701000000003</v>
      </c>
      <c r="F50" s="8">
        <v>373.84047866000003</v>
      </c>
      <c r="G50" s="8">
        <v>6.8928939300000007E-7</v>
      </c>
      <c r="H50" s="8">
        <v>7.2622129619999993E-7</v>
      </c>
      <c r="I50" s="8">
        <v>0.58994834809883401</v>
      </c>
      <c r="J50" s="8">
        <v>1.9970862599999999</v>
      </c>
      <c r="K50" s="8">
        <v>9.4881900319999997E-7</v>
      </c>
      <c r="L50" s="8">
        <v>2.0033603210007938</v>
      </c>
      <c r="M50" s="8">
        <v>0.68600110641686018</v>
      </c>
      <c r="N50" s="8">
        <v>12.477001199999998</v>
      </c>
      <c r="O50" s="8">
        <v>1.5426537230000002E-6</v>
      </c>
      <c r="P50" s="8">
        <v>40.361791003383885</v>
      </c>
      <c r="Q50" s="8">
        <v>44.800003520281791</v>
      </c>
      <c r="R50" s="8">
        <v>33.936755427462224</v>
      </c>
      <c r="S50" s="8">
        <v>20.20988757419439</v>
      </c>
      <c r="T50" s="8">
        <v>53.291938331331643</v>
      </c>
      <c r="U50" s="8">
        <v>51.419425434014407</v>
      </c>
      <c r="V50" s="8">
        <v>88.17089083570788</v>
      </c>
      <c r="W50" s="8">
        <v>140.22100100540129</v>
      </c>
      <c r="X50" s="8">
        <v>116.68208105131912</v>
      </c>
      <c r="Y50" s="8">
        <v>161.97659800616424</v>
      </c>
      <c r="Z50" s="8">
        <v>200.79444604688123</v>
      </c>
      <c r="AA50" s="8">
        <v>61.03227805008072</v>
      </c>
    </row>
    <row r="51" spans="1:27">
      <c r="A51" s="80" t="s">
        <v>82</v>
      </c>
      <c r="B51" s="80"/>
      <c r="C51" s="68">
        <v>55662.358169085048</v>
      </c>
      <c r="D51" s="68">
        <v>56891.943990373249</v>
      </c>
      <c r="E51" s="68">
        <v>60848.38561046878</v>
      </c>
      <c r="F51" s="68">
        <v>62397.506719997968</v>
      </c>
      <c r="G51" s="68">
        <v>70340.748932240662</v>
      </c>
      <c r="H51" s="68">
        <v>70240.685581746366</v>
      </c>
      <c r="I51" s="68">
        <v>71644.205759008022</v>
      </c>
      <c r="J51" s="68">
        <v>71843.523343683642</v>
      </c>
      <c r="K51" s="68">
        <v>76400.933313249567</v>
      </c>
      <c r="L51" s="68">
        <v>77520.142466125151</v>
      </c>
      <c r="M51" s="68">
        <v>76549.922295828146</v>
      </c>
      <c r="N51" s="68">
        <v>79046.149899313532</v>
      </c>
      <c r="O51" s="68">
        <v>80484.09467635426</v>
      </c>
      <c r="P51" s="68">
        <v>81653.369126357618</v>
      </c>
      <c r="Q51" s="68">
        <v>82361.011225970346</v>
      </c>
      <c r="R51" s="68">
        <v>91699.909609411319</v>
      </c>
      <c r="S51" s="68">
        <v>94802.988793023222</v>
      </c>
      <c r="T51" s="68">
        <v>96765.732452504948</v>
      </c>
      <c r="U51" s="68">
        <v>96687.46693936098</v>
      </c>
      <c r="V51" s="68">
        <v>98941.895905020545</v>
      </c>
      <c r="W51" s="68">
        <v>102925.56553015862</v>
      </c>
      <c r="X51" s="68">
        <v>104570.13481645325</v>
      </c>
      <c r="Y51" s="68">
        <v>105653.74465697234</v>
      </c>
      <c r="Z51" s="68">
        <v>104344.57288681496</v>
      </c>
      <c r="AA51" s="68">
        <v>108392.81838740902</v>
      </c>
    </row>
    <row r="52" spans="1:27">
      <c r="A52" s="19"/>
      <c r="B52" s="19"/>
      <c r="C52" s="62"/>
      <c r="D52" s="62"/>
      <c r="E52" s="62"/>
      <c r="F52" s="62"/>
      <c r="G52" s="62"/>
      <c r="H52" s="62"/>
      <c r="I52" s="62"/>
      <c r="J52" s="62"/>
      <c r="K52" s="62"/>
      <c r="L52" s="62"/>
      <c r="M52" s="62"/>
      <c r="N52" s="62"/>
      <c r="O52" s="62"/>
      <c r="P52" s="62"/>
      <c r="Q52" s="62"/>
      <c r="R52" s="62"/>
      <c r="S52" s="62"/>
      <c r="T52" s="62"/>
      <c r="U52" s="62"/>
      <c r="V52" s="62"/>
      <c r="W52" s="62"/>
      <c r="X52" s="62"/>
      <c r="Y52" s="62"/>
      <c r="Z52" s="62"/>
      <c r="AA52" s="62"/>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26393.511299999998</v>
      </c>
      <c r="D55" s="8">
        <v>25555.170399999995</v>
      </c>
      <c r="E55" s="8">
        <v>17506.1315</v>
      </c>
      <c r="F55" s="8">
        <v>3241.7913341474286</v>
      </c>
      <c r="G55" s="8">
        <v>765.51388444623183</v>
      </c>
      <c r="H55" s="8">
        <v>7.3694723000000001E-5</v>
      </c>
      <c r="I55" s="8">
        <v>6.5592708400000001E-5</v>
      </c>
      <c r="J55" s="8">
        <v>7.8875380000000006E-5</v>
      </c>
      <c r="K55" s="8">
        <v>3.9318999099999996E-5</v>
      </c>
      <c r="L55" s="8">
        <v>1.21402824E-5</v>
      </c>
      <c r="M55" s="8">
        <v>1.1682014300000001E-5</v>
      </c>
      <c r="N55" s="8">
        <v>1.1903086E-5</v>
      </c>
      <c r="O55" s="8">
        <v>7.4970548000000001E-6</v>
      </c>
      <c r="P55" s="8">
        <v>5.7261836000000001E-6</v>
      </c>
      <c r="Q55" s="8">
        <v>8.6848076000000007E-6</v>
      </c>
      <c r="R55" s="8">
        <v>8.7970270000000012E-6</v>
      </c>
      <c r="S55" s="8">
        <v>8.3844743999999994E-6</v>
      </c>
      <c r="T55" s="8">
        <v>8.7015320000000005E-6</v>
      </c>
      <c r="U55" s="8">
        <v>8.2591519999999992E-6</v>
      </c>
      <c r="V55" s="8">
        <v>6.3114362000000003E-6</v>
      </c>
      <c r="W55" s="8">
        <v>6.8450587999999995E-6</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46.494970000000002</v>
      </c>
      <c r="D57" s="8">
        <v>35.768172999999997</v>
      </c>
      <c r="E57" s="8">
        <v>394.21312999999998</v>
      </c>
      <c r="F57" s="8">
        <v>258.04739999999998</v>
      </c>
      <c r="G57" s="8">
        <v>675.37523999999996</v>
      </c>
      <c r="H57" s="8">
        <v>522.18364999999994</v>
      </c>
      <c r="I57" s="8">
        <v>942.99785999999995</v>
      </c>
      <c r="J57" s="8">
        <v>1016.38586</v>
      </c>
      <c r="K57" s="8">
        <v>418.01366999999999</v>
      </c>
      <c r="L57" s="8">
        <v>293.00779999999997</v>
      </c>
      <c r="M57" s="8">
        <v>258.27744000000001</v>
      </c>
      <c r="N57" s="8">
        <v>281.09244000000001</v>
      </c>
      <c r="O57" s="8">
        <v>356.33587999999997</v>
      </c>
      <c r="P57" s="8">
        <v>0</v>
      </c>
      <c r="Q57" s="8">
        <v>0</v>
      </c>
      <c r="R57" s="8">
        <v>0</v>
      </c>
      <c r="S57" s="8">
        <v>0</v>
      </c>
      <c r="T57" s="8">
        <v>0</v>
      </c>
      <c r="U57" s="8">
        <v>0</v>
      </c>
      <c r="V57" s="8">
        <v>0</v>
      </c>
      <c r="W57" s="8">
        <v>0</v>
      </c>
      <c r="X57" s="8">
        <v>0</v>
      </c>
      <c r="Y57" s="8">
        <v>0</v>
      </c>
      <c r="Z57" s="8">
        <v>0</v>
      </c>
      <c r="AA57" s="8">
        <v>0</v>
      </c>
    </row>
    <row r="58" spans="1:27">
      <c r="A58" s="16" t="s">
        <v>24</v>
      </c>
      <c r="B58" s="16" t="s">
        <v>4</v>
      </c>
      <c r="C58" s="8">
        <v>56.225548337212302</v>
      </c>
      <c r="D58" s="8">
        <v>28.181860804435392</v>
      </c>
      <c r="E58" s="8">
        <v>388.25743094766977</v>
      </c>
      <c r="F58" s="8">
        <v>1031.3707230755488</v>
      </c>
      <c r="G58" s="8">
        <v>561.94554229749122</v>
      </c>
      <c r="H58" s="8">
        <v>496.16086822529093</v>
      </c>
      <c r="I58" s="8">
        <v>1114.1363011621238</v>
      </c>
      <c r="J58" s="8">
        <v>694.41097809348503</v>
      </c>
      <c r="K58" s="8">
        <v>593.12809464168663</v>
      </c>
      <c r="L58" s="8">
        <v>444.74476133637774</v>
      </c>
      <c r="M58" s="8">
        <v>344.89068118796934</v>
      </c>
      <c r="N58" s="8">
        <v>756.67283991217437</v>
      </c>
      <c r="O58" s="8">
        <v>553.39247188505794</v>
      </c>
      <c r="P58" s="8">
        <v>1197.4077386823562</v>
      </c>
      <c r="Q58" s="8">
        <v>1152.3947628320902</v>
      </c>
      <c r="R58" s="8">
        <v>2276.2058259794726</v>
      </c>
      <c r="S58" s="8">
        <v>1045.6310593551377</v>
      </c>
      <c r="T58" s="8">
        <v>2257.3784290488452</v>
      </c>
      <c r="U58" s="8">
        <v>1477.5872470819525</v>
      </c>
      <c r="V58" s="8">
        <v>1644.4920086166335</v>
      </c>
      <c r="W58" s="8">
        <v>2545.8376781570473</v>
      </c>
      <c r="X58" s="8">
        <v>1608.0594195707936</v>
      </c>
      <c r="Y58" s="8">
        <v>2738.4587748135582</v>
      </c>
      <c r="Z58" s="8">
        <v>2942.3835950093708</v>
      </c>
      <c r="AA58" s="8">
        <v>5346.2342274599114</v>
      </c>
    </row>
    <row r="59" spans="1:27">
      <c r="A59" s="16" t="s">
        <v>24</v>
      </c>
      <c r="B59" s="16" t="s">
        <v>2</v>
      </c>
      <c r="C59" s="8">
        <v>3264.6712600000001</v>
      </c>
      <c r="D59" s="8">
        <v>2743.6168070000003</v>
      </c>
      <c r="E59" s="8">
        <v>4101.4227700000001</v>
      </c>
      <c r="F59" s="8">
        <v>3412.6966350000002</v>
      </c>
      <c r="G59" s="8">
        <v>2949.6931019999997</v>
      </c>
      <c r="H59" s="8">
        <v>2962.55519</v>
      </c>
      <c r="I59" s="8">
        <v>2709.4256040000005</v>
      </c>
      <c r="J59" s="8">
        <v>3304.2386600000004</v>
      </c>
      <c r="K59" s="8">
        <v>3397.18264</v>
      </c>
      <c r="L59" s="8">
        <v>3232.5899260000001</v>
      </c>
      <c r="M59" s="8">
        <v>2708.9859549999996</v>
      </c>
      <c r="N59" s="8">
        <v>4074.5697700000005</v>
      </c>
      <c r="O59" s="8">
        <v>3394.5543199999997</v>
      </c>
      <c r="P59" s="8">
        <v>2961.0761760000005</v>
      </c>
      <c r="Q59" s="8">
        <v>2944.1904600000003</v>
      </c>
      <c r="R59" s="8">
        <v>2691.0494800000001</v>
      </c>
      <c r="S59" s="8">
        <v>3277.9438299999997</v>
      </c>
      <c r="T59" s="8">
        <v>3408.9131849999999</v>
      </c>
      <c r="U59" s="8">
        <v>3226.7597609999998</v>
      </c>
      <c r="V59" s="8">
        <v>2713.4845849999997</v>
      </c>
      <c r="W59" s="8">
        <v>4079.6607110000004</v>
      </c>
      <c r="X59" s="8">
        <v>3423.3105800000003</v>
      </c>
      <c r="Y59" s="8">
        <v>2954.4616950000004</v>
      </c>
      <c r="Z59" s="8">
        <v>2957.9535049999995</v>
      </c>
      <c r="AA59" s="8">
        <v>2687.0456100000001</v>
      </c>
    </row>
    <row r="60" spans="1:27">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14587.580425711898</v>
      </c>
      <c r="D61" s="8">
        <v>14905.904722130665</v>
      </c>
      <c r="E61" s="8">
        <v>15302.93019622988</v>
      </c>
      <c r="F61" s="8">
        <v>26731.651114832479</v>
      </c>
      <c r="G61" s="8">
        <v>25721.754646829861</v>
      </c>
      <c r="H61" s="8">
        <v>28593.29040418172</v>
      </c>
      <c r="I61" s="8">
        <v>27080.342566600622</v>
      </c>
      <c r="J61" s="8">
        <v>29676.918465200662</v>
      </c>
      <c r="K61" s="8">
        <v>33534.557942874751</v>
      </c>
      <c r="L61" s="8">
        <v>36096.387333738923</v>
      </c>
      <c r="M61" s="8">
        <v>38887.659477098605</v>
      </c>
      <c r="N61" s="8">
        <v>38028.78754858661</v>
      </c>
      <c r="O61" s="8">
        <v>41574.090527497239</v>
      </c>
      <c r="P61" s="8">
        <v>41382.023533498257</v>
      </c>
      <c r="Q61" s="8">
        <v>43851.23873433828</v>
      </c>
      <c r="R61" s="8">
        <v>39735.062371520791</v>
      </c>
      <c r="S61" s="8">
        <v>41093.658231266258</v>
      </c>
      <c r="T61" s="8">
        <v>40581.612092046787</v>
      </c>
      <c r="U61" s="8">
        <v>41220.02462022633</v>
      </c>
      <c r="V61" s="8">
        <v>41050.086048203972</v>
      </c>
      <c r="W61" s="8">
        <v>38850.67883905294</v>
      </c>
      <c r="X61" s="8">
        <v>40574.34109407715</v>
      </c>
      <c r="Y61" s="8">
        <v>38404.205762697791</v>
      </c>
      <c r="Z61" s="8">
        <v>40719.632012643517</v>
      </c>
      <c r="AA61" s="8">
        <v>36671.963878488903</v>
      </c>
    </row>
    <row r="62" spans="1:27">
      <c r="A62" s="16" t="s">
        <v>24</v>
      </c>
      <c r="B62" s="16" t="s">
        <v>8</v>
      </c>
      <c r="C62" s="8">
        <v>2634.3303727797625</v>
      </c>
      <c r="D62" s="8">
        <v>2543.9658809811817</v>
      </c>
      <c r="E62" s="8">
        <v>2536.4825495966697</v>
      </c>
      <c r="F62" s="8">
        <v>6810.0523045824866</v>
      </c>
      <c r="G62" s="8">
        <v>7597.4116330577863</v>
      </c>
      <c r="H62" s="8">
        <v>7316.5276757046495</v>
      </c>
      <c r="I62" s="8">
        <v>7463.2611840504323</v>
      </c>
      <c r="J62" s="8">
        <v>7360.046036893873</v>
      </c>
      <c r="K62" s="8">
        <v>8507.3432110029826</v>
      </c>
      <c r="L62" s="8">
        <v>8861.8174481298338</v>
      </c>
      <c r="M62" s="8">
        <v>8869.3049727220478</v>
      </c>
      <c r="N62" s="8">
        <v>7656.9471510286367</v>
      </c>
      <c r="O62" s="8">
        <v>7862.6980748022697</v>
      </c>
      <c r="P62" s="8">
        <v>7486.9999105753086</v>
      </c>
      <c r="Q62" s="8">
        <v>7322.079874895715</v>
      </c>
      <c r="R62" s="8">
        <v>7380.0202432489505</v>
      </c>
      <c r="S62" s="8">
        <v>7284.0842259490955</v>
      </c>
      <c r="T62" s="8">
        <v>7551.4111912331682</v>
      </c>
      <c r="U62" s="8">
        <v>7859.3532845624768</v>
      </c>
      <c r="V62" s="8">
        <v>8096.9109593898384</v>
      </c>
      <c r="W62" s="8">
        <v>7300.1629965042857</v>
      </c>
      <c r="X62" s="8">
        <v>7451.6902096604099</v>
      </c>
      <c r="Y62" s="8">
        <v>7169.0875531703668</v>
      </c>
      <c r="Z62" s="8">
        <v>6504.3963827189709</v>
      </c>
      <c r="AA62" s="8">
        <v>6554.054163319096</v>
      </c>
    </row>
    <row r="63" spans="1:27">
      <c r="A63" s="16" t="s">
        <v>24</v>
      </c>
      <c r="B63" s="16" t="s">
        <v>83</v>
      </c>
      <c r="C63" s="8">
        <v>1364.1626878599629</v>
      </c>
      <c r="D63" s="8">
        <v>1449.420255895503</v>
      </c>
      <c r="E63" s="8">
        <v>1335.5089769281392</v>
      </c>
      <c r="F63" s="8">
        <v>3448.931649281712</v>
      </c>
      <c r="G63" s="8">
        <v>3775.455443132535</v>
      </c>
      <c r="H63" s="8">
        <v>3650.1197543814169</v>
      </c>
      <c r="I63" s="8">
        <v>3814.1764884281238</v>
      </c>
      <c r="J63" s="8">
        <v>3748.0265963762231</v>
      </c>
      <c r="K63" s="8">
        <v>5084.4199111575999</v>
      </c>
      <c r="L63" s="8">
        <v>5393.9049392483003</v>
      </c>
      <c r="M63" s="8">
        <v>5190.7106299418501</v>
      </c>
      <c r="N63" s="8">
        <v>4832.9750834659399</v>
      </c>
      <c r="O63" s="8">
        <v>4727.4044008690698</v>
      </c>
      <c r="P63" s="8">
        <v>4671.6572202220304</v>
      </c>
      <c r="Q63" s="8">
        <v>4196.2803842991998</v>
      </c>
      <c r="R63" s="8">
        <v>4304.4421228409992</v>
      </c>
      <c r="S63" s="8">
        <v>4341.5181511269493</v>
      </c>
      <c r="T63" s="8">
        <v>4176.3252910917599</v>
      </c>
      <c r="U63" s="8">
        <v>4403.7833937566393</v>
      </c>
      <c r="V63" s="8">
        <v>4589.7349095046502</v>
      </c>
      <c r="W63" s="8">
        <v>3736.9030226888299</v>
      </c>
      <c r="X63" s="8">
        <v>3600.6593165520203</v>
      </c>
      <c r="Y63" s="8">
        <v>3684.2803196921604</v>
      </c>
      <c r="Z63" s="8">
        <v>2027.0414403130301</v>
      </c>
      <c r="AA63" s="8">
        <v>2090.3429620888301</v>
      </c>
    </row>
    <row r="64" spans="1:27">
      <c r="A64" s="16" t="s">
        <v>24</v>
      </c>
      <c r="B64" s="16" t="s">
        <v>191</v>
      </c>
      <c r="C64" s="8">
        <v>0</v>
      </c>
      <c r="D64" s="8">
        <v>0</v>
      </c>
      <c r="E64" s="8">
        <v>4.9737644000000002E-6</v>
      </c>
      <c r="F64" s="8">
        <v>9.3133479000000008E-6</v>
      </c>
      <c r="G64" s="8">
        <v>1.0319927900000001E-5</v>
      </c>
      <c r="H64" s="8">
        <v>1.05596582E-5</v>
      </c>
      <c r="I64" s="8">
        <v>1.0743647E-5</v>
      </c>
      <c r="J64" s="8">
        <v>1.0677334900000001E-5</v>
      </c>
      <c r="K64" s="8">
        <v>1.7498002300000001E-5</v>
      </c>
      <c r="L64" s="8">
        <v>1.8398713200000003E-5</v>
      </c>
      <c r="M64" s="8">
        <v>1.8987318599999999E-5</v>
      </c>
      <c r="N64" s="8">
        <v>1.9355907800000001E-5</v>
      </c>
      <c r="O64" s="8">
        <v>1.93645906E-5</v>
      </c>
      <c r="P64" s="8">
        <v>2.0630775299999999E-5</v>
      </c>
      <c r="Q64" s="8">
        <v>2.0573295000000001E-5</v>
      </c>
      <c r="R64" s="8">
        <v>2.5492883999999997E-5</v>
      </c>
      <c r="S64" s="8">
        <v>2.5184694E-5</v>
      </c>
      <c r="T64" s="8">
        <v>2.7902836499999996E-5</v>
      </c>
      <c r="U64" s="8">
        <v>3.0269717300000001E-5</v>
      </c>
      <c r="V64" s="8">
        <v>2.9934743000000001E-5</v>
      </c>
      <c r="W64" s="8">
        <v>3.0011733E-5</v>
      </c>
      <c r="X64" s="8">
        <v>2.9811368E-5</v>
      </c>
      <c r="Y64" s="8">
        <v>3.04825607E-5</v>
      </c>
      <c r="Z64" s="8">
        <v>3.2270683000000003E-5</v>
      </c>
      <c r="AA64" s="8">
        <v>3.8777449E-5</v>
      </c>
    </row>
    <row r="65" spans="1:27">
      <c r="A65" s="16" t="s">
        <v>24</v>
      </c>
      <c r="B65" s="16" t="s">
        <v>15</v>
      </c>
      <c r="C65" s="8">
        <v>60.647629999999999</v>
      </c>
      <c r="D65" s="8">
        <v>90.659030000000001</v>
      </c>
      <c r="E65" s="8">
        <v>110.908134</v>
      </c>
      <c r="F65" s="8">
        <v>154.59444999999999</v>
      </c>
      <c r="G65" s="8">
        <v>242.55780799999999</v>
      </c>
      <c r="H65" s="8">
        <v>324.62824999999998</v>
      </c>
      <c r="I65" s="8">
        <v>455.78084000000001</v>
      </c>
      <c r="J65" s="8">
        <v>587.67867999999999</v>
      </c>
      <c r="K65" s="8">
        <v>657.12636999999995</v>
      </c>
      <c r="L65" s="8">
        <v>878.36252000000002</v>
      </c>
      <c r="M65" s="8">
        <v>1020.79797</v>
      </c>
      <c r="N65" s="8">
        <v>1151.58482</v>
      </c>
      <c r="O65" s="8">
        <v>1357.11463</v>
      </c>
      <c r="P65" s="8">
        <v>1578.3236999999999</v>
      </c>
      <c r="Q65" s="8">
        <v>1615.7183</v>
      </c>
      <c r="R65" s="8">
        <v>1953.9812000000002</v>
      </c>
      <c r="S65" s="8">
        <v>2223.7647999999999</v>
      </c>
      <c r="T65" s="8">
        <v>2509.4482400000002</v>
      </c>
      <c r="U65" s="8">
        <v>2894.26847</v>
      </c>
      <c r="V65" s="8">
        <v>3392.1984000000002</v>
      </c>
      <c r="W65" s="8">
        <v>3607.3729000000003</v>
      </c>
      <c r="X65" s="8">
        <v>3924.8352</v>
      </c>
      <c r="Y65" s="8">
        <v>4457.1149999999998</v>
      </c>
      <c r="Z65" s="8">
        <v>4753.9378999999999</v>
      </c>
      <c r="AA65" s="8">
        <v>5400.7417999999998</v>
      </c>
    </row>
    <row r="66" spans="1:27">
      <c r="A66" s="16" t="s">
        <v>24</v>
      </c>
      <c r="B66" s="16" t="s">
        <v>6</v>
      </c>
      <c r="C66" s="8">
        <v>4.5173110339999999E-7</v>
      </c>
      <c r="D66" s="8">
        <v>3.0005051972823E-3</v>
      </c>
      <c r="E66" s="8">
        <v>5.0007626396544004E-3</v>
      </c>
      <c r="F66" s="8">
        <v>23.254009715904498</v>
      </c>
      <c r="G66" s="8">
        <v>7.7874509259999996E-7</v>
      </c>
      <c r="H66" s="8">
        <v>8.1772564480000005E-7</v>
      </c>
      <c r="I66" s="8">
        <v>2.5330009650000003</v>
      </c>
      <c r="J66" s="8">
        <v>4.1001346624684999E-2</v>
      </c>
      <c r="K66" s="8">
        <v>8.5001043906793694E-2</v>
      </c>
      <c r="L66" s="8">
        <v>8.1001104342087002E-2</v>
      </c>
      <c r="M66" s="8">
        <v>5.7001174916870005E-2</v>
      </c>
      <c r="N66" s="8">
        <v>14.935579428888772</v>
      </c>
      <c r="O66" s="8">
        <v>9.5001425306991016E-2</v>
      </c>
      <c r="P66" s="8">
        <v>9.0806910501776894</v>
      </c>
      <c r="Q66" s="8">
        <v>1.20100755983086</v>
      </c>
      <c r="R66" s="8">
        <v>3.4622947816216199</v>
      </c>
      <c r="S66" s="8">
        <v>0.34000172209542501</v>
      </c>
      <c r="T66" s="8">
        <v>1.5870034602914111</v>
      </c>
      <c r="U66" s="8">
        <v>30.341758954297646</v>
      </c>
      <c r="V66" s="8">
        <v>1.164827885727125</v>
      </c>
      <c r="W66" s="8">
        <v>9.9980017762880973</v>
      </c>
      <c r="X66" s="8">
        <v>2.5460016725886461</v>
      </c>
      <c r="Y66" s="8">
        <v>4.2410004761589963</v>
      </c>
      <c r="Z66" s="8">
        <v>4.9741729601262419</v>
      </c>
      <c r="AA66" s="8">
        <v>0.67400357499960295</v>
      </c>
    </row>
    <row r="67" spans="1:27">
      <c r="A67" s="80" t="s">
        <v>82</v>
      </c>
      <c r="B67" s="80"/>
      <c r="C67" s="68">
        <v>48407.624195140561</v>
      </c>
      <c r="D67" s="68">
        <v>47352.69013031698</v>
      </c>
      <c r="E67" s="68">
        <v>41675.859693438768</v>
      </c>
      <c r="F67" s="68">
        <v>45112.389629948906</v>
      </c>
      <c r="G67" s="68">
        <v>42289.707310862577</v>
      </c>
      <c r="H67" s="68">
        <v>43865.465877565184</v>
      </c>
      <c r="I67" s="68">
        <v>43582.653921542653</v>
      </c>
      <c r="J67" s="68">
        <v>46387.74636746358</v>
      </c>
      <c r="K67" s="68">
        <v>52191.856897537931</v>
      </c>
      <c r="L67" s="68">
        <v>55200.895760096777</v>
      </c>
      <c r="M67" s="68">
        <v>57280.68415779472</v>
      </c>
      <c r="N67" s="68">
        <v>56797.565263681245</v>
      </c>
      <c r="O67" s="68">
        <v>59825.685333340596</v>
      </c>
      <c r="P67" s="68">
        <v>59286.568996385089</v>
      </c>
      <c r="Q67" s="68">
        <v>61083.103553183217</v>
      </c>
      <c r="R67" s="68">
        <v>58344.223572661751</v>
      </c>
      <c r="S67" s="68">
        <v>59266.940332988699</v>
      </c>
      <c r="T67" s="68">
        <v>60486.675468485228</v>
      </c>
      <c r="U67" s="68">
        <v>61112.118574110566</v>
      </c>
      <c r="V67" s="68">
        <v>61488.071774847005</v>
      </c>
      <c r="W67" s="68">
        <v>60130.614186036182</v>
      </c>
      <c r="X67" s="68">
        <v>60585.441851344331</v>
      </c>
      <c r="Y67" s="68">
        <v>59411.850136332592</v>
      </c>
      <c r="Z67" s="68">
        <v>59910.319040915689</v>
      </c>
      <c r="AA67" s="68">
        <v>58751.05668370919</v>
      </c>
    </row>
    <row r="68" spans="1:27">
      <c r="A68" s="19"/>
      <c r="B68" s="19"/>
      <c r="C68" s="62"/>
      <c r="D68" s="62"/>
      <c r="E68" s="62"/>
      <c r="F68" s="62"/>
      <c r="G68" s="62"/>
      <c r="H68" s="62"/>
      <c r="I68" s="62"/>
      <c r="J68" s="62"/>
      <c r="K68" s="62"/>
      <c r="L68" s="62"/>
      <c r="M68" s="62"/>
      <c r="N68" s="62"/>
      <c r="O68" s="62"/>
      <c r="P68" s="62"/>
      <c r="Q68" s="62"/>
      <c r="R68" s="62"/>
      <c r="S68" s="62"/>
      <c r="T68" s="62"/>
      <c r="U68" s="62"/>
      <c r="V68" s="62"/>
      <c r="W68" s="62"/>
      <c r="X68" s="62"/>
      <c r="Y68" s="62"/>
      <c r="Z68" s="62"/>
      <c r="AA68" s="62"/>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1063.7045215059936</v>
      </c>
      <c r="D72" s="8">
        <v>1356.8599820085342</v>
      </c>
      <c r="E72" s="8">
        <v>2107.3115022893762</v>
      </c>
      <c r="F72" s="8">
        <v>1687.5349020984829</v>
      </c>
      <c r="G72" s="8">
        <v>1974.3335044614566</v>
      </c>
      <c r="H72" s="8">
        <v>1688.4773043870055</v>
      </c>
      <c r="I72" s="8">
        <v>2015.8519070647646</v>
      </c>
      <c r="J72" s="8">
        <v>2156.7710071647884</v>
      </c>
      <c r="K72" s="8">
        <v>1790.9425068419837</v>
      </c>
      <c r="L72" s="8">
        <v>1453.9817067475251</v>
      </c>
      <c r="M72" s="8">
        <v>1433.3701066642932</v>
      </c>
      <c r="N72" s="8">
        <v>1.0635578E-5</v>
      </c>
      <c r="O72" s="8">
        <v>1.0606843000000001E-5</v>
      </c>
      <c r="P72" s="8">
        <v>1.0459286E-5</v>
      </c>
      <c r="Q72" s="8">
        <v>1.0385393E-5</v>
      </c>
      <c r="R72" s="8">
        <v>1.0242506E-5</v>
      </c>
      <c r="S72" s="8">
        <v>1.045123E-5</v>
      </c>
      <c r="T72" s="8">
        <v>1.0263546999999999E-5</v>
      </c>
      <c r="U72" s="8">
        <v>9.8977179999999993E-6</v>
      </c>
      <c r="V72" s="8">
        <v>9.9826690000000004E-6</v>
      </c>
      <c r="W72" s="8">
        <v>1.0192817999999999E-5</v>
      </c>
      <c r="X72" s="8">
        <v>1.0285177E-5</v>
      </c>
      <c r="Y72" s="8">
        <v>1.0176581E-5</v>
      </c>
      <c r="Z72" s="8">
        <v>1.0132779E-5</v>
      </c>
      <c r="AA72" s="8">
        <v>2.1750433000000001E-5</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234.05501961553136</v>
      </c>
      <c r="D74" s="8">
        <v>151.75740659872454</v>
      </c>
      <c r="E74" s="8">
        <v>1228.9407306720905</v>
      </c>
      <c r="F74" s="8">
        <v>1271.9935155688561</v>
      </c>
      <c r="G74" s="8">
        <v>917.52977743272186</v>
      </c>
      <c r="H74" s="8">
        <v>919.2263729313928</v>
      </c>
      <c r="I74" s="8">
        <v>1120.177455889032</v>
      </c>
      <c r="J74" s="8">
        <v>1301.5641523983372</v>
      </c>
      <c r="K74" s="8">
        <v>1021.3224586330274</v>
      </c>
      <c r="L74" s="8">
        <v>647.07866170053455</v>
      </c>
      <c r="M74" s="8">
        <v>570.41512421295249</v>
      </c>
      <c r="N74" s="8">
        <v>832.65214724513351</v>
      </c>
      <c r="O74" s="8">
        <v>965.22684920174663</v>
      </c>
      <c r="P74" s="8">
        <v>1001.3500929756639</v>
      </c>
      <c r="Q74" s="8">
        <v>1028.200636924025</v>
      </c>
      <c r="R74" s="8">
        <v>929.46387677471262</v>
      </c>
      <c r="S74" s="8">
        <v>835.73316380331732</v>
      </c>
      <c r="T74" s="8">
        <v>970.76393658488973</v>
      </c>
      <c r="U74" s="8">
        <v>361.03552283237048</v>
      </c>
      <c r="V74" s="8">
        <v>428.23532688945107</v>
      </c>
      <c r="W74" s="8">
        <v>434.88998804719824</v>
      </c>
      <c r="X74" s="8">
        <v>405.68141016816628</v>
      </c>
      <c r="Y74" s="8">
        <v>533.35033590603314</v>
      </c>
      <c r="Z74" s="8">
        <v>548.27627801811445</v>
      </c>
      <c r="AA74" s="8">
        <v>689.21327509381013</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7686.0809093545031</v>
      </c>
      <c r="D77" s="8">
        <v>8369.5509586044245</v>
      </c>
      <c r="E77" s="8">
        <v>8211.3423143268901</v>
      </c>
      <c r="F77" s="8">
        <v>11953.048693341047</v>
      </c>
      <c r="G77" s="8">
        <v>11853.579453694896</v>
      </c>
      <c r="H77" s="8">
        <v>12193.88237059373</v>
      </c>
      <c r="I77" s="8">
        <v>11133.877672701279</v>
      </c>
      <c r="J77" s="8">
        <v>10939.087502525434</v>
      </c>
      <c r="K77" s="8">
        <v>10454.17525598131</v>
      </c>
      <c r="L77" s="8">
        <v>11564.240856829763</v>
      </c>
      <c r="M77" s="8">
        <v>10985.43924798951</v>
      </c>
      <c r="N77" s="8">
        <v>10483.56758706546</v>
      </c>
      <c r="O77" s="8">
        <v>10860.053766208015</v>
      </c>
      <c r="P77" s="8">
        <v>10602.79910088116</v>
      </c>
      <c r="Q77" s="8">
        <v>11045.742664330675</v>
      </c>
      <c r="R77" s="8">
        <v>10032.282791050682</v>
      </c>
      <c r="S77" s="8">
        <v>10504.594672458637</v>
      </c>
      <c r="T77" s="8">
        <v>9243.8632391085976</v>
      </c>
      <c r="U77" s="8">
        <v>10489.844777880367</v>
      </c>
      <c r="V77" s="8">
        <v>9803.8286536306223</v>
      </c>
      <c r="W77" s="8">
        <v>11580.873716749857</v>
      </c>
      <c r="X77" s="8">
        <v>11511.922272251679</v>
      </c>
      <c r="Y77" s="8">
        <v>11341.225297272636</v>
      </c>
      <c r="Z77" s="8">
        <v>11861.964450968313</v>
      </c>
      <c r="AA77" s="8">
        <v>11098.290627558437</v>
      </c>
    </row>
    <row r="78" spans="1:27">
      <c r="A78" s="16" t="s">
        <v>25</v>
      </c>
      <c r="B78" s="16" t="s">
        <v>8</v>
      </c>
      <c r="C78" s="8">
        <v>1563.5445383368385</v>
      </c>
      <c r="D78" s="8">
        <v>1878.9541825894441</v>
      </c>
      <c r="E78" s="8">
        <v>1747.9875052121447</v>
      </c>
      <c r="F78" s="8">
        <v>3540.203104652298</v>
      </c>
      <c r="G78" s="8">
        <v>3470.4087142846165</v>
      </c>
      <c r="H78" s="8">
        <v>3533.418407306679</v>
      </c>
      <c r="I78" s="8">
        <v>3407.6652980462432</v>
      </c>
      <c r="J78" s="8">
        <v>3274.6720103014363</v>
      </c>
      <c r="K78" s="8">
        <v>3506.6533953377943</v>
      </c>
      <c r="L78" s="8">
        <v>3572.4890562438754</v>
      </c>
      <c r="M78" s="8">
        <v>3695.0606124065944</v>
      </c>
      <c r="N78" s="8">
        <v>5073.7808297900765</v>
      </c>
      <c r="O78" s="8">
        <v>5086.9599496347309</v>
      </c>
      <c r="P78" s="8">
        <v>5256.7536348909825</v>
      </c>
      <c r="Q78" s="8">
        <v>5460.0149882967808</v>
      </c>
      <c r="R78" s="8">
        <v>7807.0627161900366</v>
      </c>
      <c r="S78" s="8">
        <v>7481.3887032169823</v>
      </c>
      <c r="T78" s="8">
        <v>9972.1406250561995</v>
      </c>
      <c r="U78" s="8">
        <v>10126.071390528174</v>
      </c>
      <c r="V78" s="8">
        <v>10554.503259495206</v>
      </c>
      <c r="W78" s="8">
        <v>9198.4820468550806</v>
      </c>
      <c r="X78" s="8">
        <v>8799.3459501008419</v>
      </c>
      <c r="Y78" s="8">
        <v>8333.7971164636729</v>
      </c>
      <c r="Z78" s="8">
        <v>8087.5599276126277</v>
      </c>
      <c r="AA78" s="8">
        <v>8419.5394864466325</v>
      </c>
    </row>
    <row r="79" spans="1:27">
      <c r="A79" s="16" t="s">
        <v>25</v>
      </c>
      <c r="B79" s="16" t="s">
        <v>83</v>
      </c>
      <c r="C79" s="8">
        <v>254.514982933016</v>
      </c>
      <c r="D79" s="8">
        <v>259.78987797622904</v>
      </c>
      <c r="E79" s="8">
        <v>783.11907941280401</v>
      </c>
      <c r="F79" s="8">
        <v>1279.872756300281</v>
      </c>
      <c r="G79" s="8">
        <v>1365.0429716159331</v>
      </c>
      <c r="H79" s="8">
        <v>1285.406221349386</v>
      </c>
      <c r="I79" s="8">
        <v>1361.719158055902</v>
      </c>
      <c r="J79" s="8">
        <v>1347.281466951833</v>
      </c>
      <c r="K79" s="8">
        <v>1277.3883717883959</v>
      </c>
      <c r="L79" s="8">
        <v>1318.655896613601</v>
      </c>
      <c r="M79" s="8">
        <v>1333.287049118941</v>
      </c>
      <c r="N79" s="8">
        <v>1716.9139804375329</v>
      </c>
      <c r="O79" s="8">
        <v>1699.5511810603111</v>
      </c>
      <c r="P79" s="8">
        <v>2347.390151343709</v>
      </c>
      <c r="Q79" s="8">
        <v>2174.23009724352</v>
      </c>
      <c r="R79" s="8">
        <v>3967.59043291629</v>
      </c>
      <c r="S79" s="8">
        <v>3847.1106495050058</v>
      </c>
      <c r="T79" s="8">
        <v>4007.4473149354408</v>
      </c>
      <c r="U79" s="8">
        <v>3998.856504806216</v>
      </c>
      <c r="V79" s="8">
        <v>4284.2161932024901</v>
      </c>
      <c r="W79" s="8">
        <v>3854.4076006894902</v>
      </c>
      <c r="X79" s="8">
        <v>3719.6870206918302</v>
      </c>
      <c r="Y79" s="8">
        <v>3277.49049192241</v>
      </c>
      <c r="Z79" s="8">
        <v>2770.5689400102301</v>
      </c>
      <c r="AA79" s="8">
        <v>3680.3221530646988</v>
      </c>
    </row>
    <row r="80" spans="1:27">
      <c r="A80" s="16" t="s">
        <v>25</v>
      </c>
      <c r="B80" s="16" t="s">
        <v>191</v>
      </c>
      <c r="C80" s="8">
        <v>0</v>
      </c>
      <c r="D80" s="8">
        <v>0</v>
      </c>
      <c r="E80" s="8">
        <v>2.1922543E-6</v>
      </c>
      <c r="F80" s="8">
        <v>3.3943177000000001E-6</v>
      </c>
      <c r="G80" s="8">
        <v>3.8134173999999998E-6</v>
      </c>
      <c r="H80" s="8">
        <v>3.9083009999999997E-6</v>
      </c>
      <c r="I80" s="8">
        <v>4.381495E-6</v>
      </c>
      <c r="J80" s="8">
        <v>4.4210962999999996E-6</v>
      </c>
      <c r="K80" s="8">
        <v>4.5420800000000004E-6</v>
      </c>
      <c r="L80" s="8">
        <v>5.1051857000000001E-6</v>
      </c>
      <c r="M80" s="8">
        <v>5.5449064000000004E-6</v>
      </c>
      <c r="N80" s="8">
        <v>6.8919906E-6</v>
      </c>
      <c r="O80" s="8">
        <v>6.9312905999999998E-6</v>
      </c>
      <c r="P80" s="8">
        <v>7.5578151E-6</v>
      </c>
      <c r="Q80" s="8">
        <v>7.6135620000000005E-6</v>
      </c>
      <c r="R80" s="8">
        <v>8.8934553999999988E-6</v>
      </c>
      <c r="S80" s="8">
        <v>8.8239034E-6</v>
      </c>
      <c r="T80" s="8">
        <v>1.0132554999999999E-5</v>
      </c>
      <c r="U80" s="8">
        <v>1.1703625300000001E-5</v>
      </c>
      <c r="V80" s="8">
        <v>1.1837733E-5</v>
      </c>
      <c r="W80" s="8">
        <v>1.22329766E-5</v>
      </c>
      <c r="X80" s="8">
        <v>1.21711491E-5</v>
      </c>
      <c r="Y80" s="8">
        <v>1.2778252600000001E-5</v>
      </c>
      <c r="Z80" s="8">
        <v>1.4736990000000001E-5</v>
      </c>
      <c r="AA80" s="8">
        <v>1.6259344000000002E-5</v>
      </c>
    </row>
    <row r="81" spans="1:27">
      <c r="A81" s="16" t="s">
        <v>25</v>
      </c>
      <c r="B81" s="16" t="s">
        <v>15</v>
      </c>
      <c r="C81" s="8">
        <v>89.115325999999996</v>
      </c>
      <c r="D81" s="8">
        <v>107.89833</v>
      </c>
      <c r="E81" s="8">
        <v>123.90683</v>
      </c>
      <c r="F81" s="8">
        <v>125.19695</v>
      </c>
      <c r="G81" s="8">
        <v>154.25364100000002</v>
      </c>
      <c r="H81" s="8">
        <v>187.435712</v>
      </c>
      <c r="I81" s="8">
        <v>229.22418999999999</v>
      </c>
      <c r="J81" s="8">
        <v>273.57177300000001</v>
      </c>
      <c r="K81" s="8">
        <v>308.07549</v>
      </c>
      <c r="L81" s="8">
        <v>372.09262999999999</v>
      </c>
      <c r="M81" s="8">
        <v>443.26621</v>
      </c>
      <c r="N81" s="8">
        <v>504.58033</v>
      </c>
      <c r="O81" s="8">
        <v>592.68380000000002</v>
      </c>
      <c r="P81" s="8">
        <v>674.81890999999996</v>
      </c>
      <c r="Q81" s="8">
        <v>729.03563000000008</v>
      </c>
      <c r="R81" s="8">
        <v>859.72815000000003</v>
      </c>
      <c r="S81" s="8">
        <v>968.29077000000007</v>
      </c>
      <c r="T81" s="8">
        <v>1061.3202000000001</v>
      </c>
      <c r="U81" s="8">
        <v>1197.00575</v>
      </c>
      <c r="V81" s="8">
        <v>1351.0380799999998</v>
      </c>
      <c r="W81" s="8">
        <v>1474.7429500000001</v>
      </c>
      <c r="X81" s="8">
        <v>1604.14735</v>
      </c>
      <c r="Y81" s="8">
        <v>1723.21396</v>
      </c>
      <c r="Z81" s="8">
        <v>1799.97264</v>
      </c>
      <c r="AA81" s="8">
        <v>1923.23245</v>
      </c>
    </row>
    <row r="82" spans="1:27">
      <c r="A82" s="16" t="s">
        <v>25</v>
      </c>
      <c r="B82" s="16" t="s">
        <v>6</v>
      </c>
      <c r="C82" s="8">
        <v>0.12800049265838101</v>
      </c>
      <c r="D82" s="8">
        <v>0.14000054888202401</v>
      </c>
      <c r="E82" s="8">
        <v>0.94600081422176752</v>
      </c>
      <c r="F82" s="8">
        <v>279.28464001066556</v>
      </c>
      <c r="G82" s="8">
        <v>0.27213248053799199</v>
      </c>
      <c r="H82" s="8">
        <v>8.1736515300000001E-7</v>
      </c>
      <c r="I82" s="8">
        <v>5.4649966130000003</v>
      </c>
      <c r="J82" s="8">
        <v>3.9399725100728351</v>
      </c>
      <c r="K82" s="8">
        <v>8.5727803164021879</v>
      </c>
      <c r="L82" s="8">
        <v>8.3349467555819121</v>
      </c>
      <c r="M82" s="8">
        <v>8.0694493533272222</v>
      </c>
      <c r="N82" s="8">
        <v>24.894164319999998</v>
      </c>
      <c r="O82" s="8">
        <v>21.264826438441549</v>
      </c>
      <c r="P82" s="8">
        <v>60.770236420000003</v>
      </c>
      <c r="Q82" s="8">
        <v>68.226430721832969</v>
      </c>
      <c r="R82" s="8">
        <v>57.493357620000005</v>
      </c>
      <c r="S82" s="8">
        <v>53.112003577759083</v>
      </c>
      <c r="T82" s="8">
        <v>123.79374532706413</v>
      </c>
      <c r="U82" s="8">
        <v>78.092528020000003</v>
      </c>
      <c r="V82" s="8">
        <v>115.13773093056083</v>
      </c>
      <c r="W82" s="8">
        <v>130.85320102999998</v>
      </c>
      <c r="X82" s="8">
        <v>152.49427063515887</v>
      </c>
      <c r="Y82" s="8">
        <v>191.02558103752216</v>
      </c>
      <c r="Z82" s="8">
        <v>213.97418904015697</v>
      </c>
      <c r="AA82" s="8">
        <v>42.99513808146704</v>
      </c>
    </row>
    <row r="83" spans="1:27">
      <c r="A83" s="80" t="s">
        <v>82</v>
      </c>
      <c r="B83" s="80"/>
      <c r="C83" s="68">
        <v>10891.14329823854</v>
      </c>
      <c r="D83" s="68">
        <v>12124.950738326239</v>
      </c>
      <c r="E83" s="68">
        <v>14203.553964919782</v>
      </c>
      <c r="F83" s="68">
        <v>20137.134565365948</v>
      </c>
      <c r="G83" s="68">
        <v>19735.42019878358</v>
      </c>
      <c r="H83" s="68">
        <v>19807.846393293861</v>
      </c>
      <c r="I83" s="68">
        <v>19273.980682751713</v>
      </c>
      <c r="J83" s="68">
        <v>19296.887889273003</v>
      </c>
      <c r="K83" s="68">
        <v>18367.130263440988</v>
      </c>
      <c r="L83" s="68">
        <v>18936.873759996066</v>
      </c>
      <c r="M83" s="68">
        <v>18468.907805290524</v>
      </c>
      <c r="N83" s="68">
        <v>18636.389056385775</v>
      </c>
      <c r="O83" s="68">
        <v>19225.740390081377</v>
      </c>
      <c r="P83" s="68">
        <v>19943.882144528616</v>
      </c>
      <c r="Q83" s="68">
        <v>20505.450465515787</v>
      </c>
      <c r="R83" s="68">
        <v>23653.621343687679</v>
      </c>
      <c r="S83" s="68">
        <v>23690.229981836834</v>
      </c>
      <c r="T83" s="68">
        <v>25379.329081408294</v>
      </c>
      <c r="U83" s="68">
        <v>26250.906495668467</v>
      </c>
      <c r="V83" s="68">
        <v>26536.95926596873</v>
      </c>
      <c r="W83" s="68">
        <v>26674.249525797422</v>
      </c>
      <c r="X83" s="68">
        <v>26193.278296304001</v>
      </c>
      <c r="Y83" s="68">
        <v>25400.102805557108</v>
      </c>
      <c r="Z83" s="68">
        <v>25282.316450519211</v>
      </c>
      <c r="AA83" s="68">
        <v>25853.593168254822</v>
      </c>
    </row>
    <row r="84" spans="1:27">
      <c r="A84" s="19"/>
      <c r="B84" s="19"/>
      <c r="C84" s="62"/>
      <c r="D84" s="62"/>
      <c r="E84" s="62"/>
      <c r="F84" s="62"/>
      <c r="G84" s="62"/>
      <c r="H84" s="62"/>
      <c r="I84" s="62"/>
      <c r="J84" s="62"/>
      <c r="K84" s="62"/>
      <c r="L84" s="62"/>
      <c r="M84" s="62"/>
      <c r="N84" s="62"/>
      <c r="O84" s="62"/>
      <c r="P84" s="62"/>
      <c r="Q84" s="62"/>
      <c r="R84" s="62"/>
      <c r="S84" s="62"/>
      <c r="T84" s="62"/>
      <c r="U84" s="62"/>
      <c r="V84" s="62"/>
      <c r="W84" s="62"/>
      <c r="X84" s="62"/>
      <c r="Y84" s="62"/>
      <c r="Z84" s="62"/>
      <c r="AA84" s="62"/>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1.0822034E-6</v>
      </c>
      <c r="D88" s="8">
        <v>1.0832872E-6</v>
      </c>
      <c r="E88" s="8">
        <v>1.0877174E-6</v>
      </c>
      <c r="F88" s="8">
        <v>9.009518E-7</v>
      </c>
      <c r="G88" s="8">
        <v>2.8567097000000001E-6</v>
      </c>
      <c r="H88" s="8">
        <v>2.7836654E-6</v>
      </c>
      <c r="I88" s="8">
        <v>3.5951624999999998E-6</v>
      </c>
      <c r="J88" s="8">
        <v>3.5734579999999999E-6</v>
      </c>
      <c r="K88" s="8">
        <v>3.4727914000000002E-6</v>
      </c>
      <c r="L88" s="8">
        <v>3.4657194000000002E-6</v>
      </c>
      <c r="M88" s="8">
        <v>3.4146257999999999E-6</v>
      </c>
      <c r="N88" s="8">
        <v>4.0111368000000001E-6</v>
      </c>
      <c r="O88" s="8">
        <v>3.9873260000000002E-6</v>
      </c>
      <c r="P88" s="8">
        <v>4.0041413999999997E-6</v>
      </c>
      <c r="Q88" s="8">
        <v>3.9841692999999999E-6</v>
      </c>
      <c r="R88" s="8">
        <v>4.4233149999999998E-6</v>
      </c>
      <c r="S88" s="8">
        <v>4.4454423000000004E-6</v>
      </c>
      <c r="T88" s="8">
        <v>4.5304989999999998E-6</v>
      </c>
      <c r="U88" s="8">
        <v>4.6936070000000002E-6</v>
      </c>
      <c r="V88" s="8">
        <v>4.700786E-6</v>
      </c>
      <c r="W88" s="8">
        <v>5.0000713000000003E-6</v>
      </c>
      <c r="X88" s="8">
        <v>4.9842014999999996E-6</v>
      </c>
      <c r="Y88" s="8">
        <v>5.8888103999999999E-6</v>
      </c>
      <c r="Z88" s="8">
        <v>6.0436850000000001E-6</v>
      </c>
      <c r="AA88" s="8">
        <v>1.0193166E-5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1.6109283199999999E-6</v>
      </c>
      <c r="D90" s="8">
        <v>1.63977813E-6</v>
      </c>
      <c r="E90" s="8">
        <v>1.82258426E-6</v>
      </c>
      <c r="F90" s="8">
        <v>1.43895481826257</v>
      </c>
      <c r="G90" s="8">
        <v>11.943203387914801</v>
      </c>
      <c r="H90" s="8">
        <v>2.8648322630335099</v>
      </c>
      <c r="I90" s="8">
        <v>18.043880238485649</v>
      </c>
      <c r="J90" s="8">
        <v>10.65623501233426</v>
      </c>
      <c r="K90" s="8">
        <v>68.55853283146385</v>
      </c>
      <c r="L90" s="8">
        <v>45.140649756370301</v>
      </c>
      <c r="M90" s="8">
        <v>23.329196941277559</v>
      </c>
      <c r="N90" s="8">
        <v>48.422656763192002</v>
      </c>
      <c r="O90" s="8">
        <v>23.790601951900403</v>
      </c>
      <c r="P90" s="8">
        <v>75.865279258160498</v>
      </c>
      <c r="Q90" s="8">
        <v>29.792533423199099</v>
      </c>
      <c r="R90" s="8">
        <v>21.306750986500401</v>
      </c>
      <c r="S90" s="8">
        <v>9.8453721546884996</v>
      </c>
      <c r="T90" s="8">
        <v>12.399164568998899</v>
      </c>
      <c r="U90" s="8">
        <v>13.645824674483801</v>
      </c>
      <c r="V90" s="8">
        <v>4.1653012747193996</v>
      </c>
      <c r="W90" s="8">
        <v>16.891331878849297</v>
      </c>
      <c r="X90" s="8">
        <v>11.761163008018901</v>
      </c>
      <c r="Y90" s="8">
        <v>36.466079601543797</v>
      </c>
      <c r="Z90" s="8">
        <v>38.458024414502503</v>
      </c>
      <c r="AA90" s="8">
        <v>1.0882556099999999E-5</v>
      </c>
    </row>
    <row r="91" spans="1:27">
      <c r="A91" s="16" t="s">
        <v>26</v>
      </c>
      <c r="B91" s="16" t="s">
        <v>2</v>
      </c>
      <c r="C91" s="8">
        <v>8799.0877499999988</v>
      </c>
      <c r="D91" s="8">
        <v>8025.8871700000009</v>
      </c>
      <c r="E91" s="8">
        <v>8693.5763600000009</v>
      </c>
      <c r="F91" s="8">
        <v>9650.7561000000005</v>
      </c>
      <c r="G91" s="8">
        <v>9174.2150600000004</v>
      </c>
      <c r="H91" s="8">
        <v>9235.5330199999989</v>
      </c>
      <c r="I91" s="8">
        <v>8794.2160199999998</v>
      </c>
      <c r="J91" s="8">
        <v>9442.9212650000009</v>
      </c>
      <c r="K91" s="8">
        <v>9945.0882399999973</v>
      </c>
      <c r="L91" s="8">
        <v>9341.1612300000015</v>
      </c>
      <c r="M91" s="8">
        <v>8222.7216000000008</v>
      </c>
      <c r="N91" s="8">
        <v>9290.8293899999971</v>
      </c>
      <c r="O91" s="8">
        <v>8688.0335099999993</v>
      </c>
      <c r="P91" s="8">
        <v>8084.9149699999989</v>
      </c>
      <c r="Q91" s="8">
        <v>7771.2164499999999</v>
      </c>
      <c r="R91" s="8">
        <v>7549.4803600000005</v>
      </c>
      <c r="S91" s="8">
        <v>8127.7243499999995</v>
      </c>
      <c r="T91" s="8">
        <v>8334.0374899999988</v>
      </c>
      <c r="U91" s="8">
        <v>7779.7629800000013</v>
      </c>
      <c r="V91" s="8">
        <v>8022.6523600000019</v>
      </c>
      <c r="W91" s="8">
        <v>8784.4489400000002</v>
      </c>
      <c r="X91" s="8">
        <v>8332.2612900000004</v>
      </c>
      <c r="Y91" s="8">
        <v>8083.8654599999991</v>
      </c>
      <c r="Z91" s="8">
        <v>7821.5270999999993</v>
      </c>
      <c r="AA91" s="8">
        <v>8567.7569700000022</v>
      </c>
    </row>
    <row r="92" spans="1:27">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3209.5242928539151</v>
      </c>
      <c r="D93" s="8">
        <v>4599.6963907436029</v>
      </c>
      <c r="E93" s="8">
        <v>4699.7609974501129</v>
      </c>
      <c r="F93" s="8">
        <v>6663.8414899840718</v>
      </c>
      <c r="G93" s="8">
        <v>6649.2766897379161</v>
      </c>
      <c r="H93" s="8">
        <v>7648.4612383777057</v>
      </c>
      <c r="I93" s="8">
        <v>8013.4580071686323</v>
      </c>
      <c r="J93" s="8">
        <v>8319.5220492422068</v>
      </c>
      <c r="K93" s="8">
        <v>9048.7947485471159</v>
      </c>
      <c r="L93" s="8">
        <v>9734.4285285386213</v>
      </c>
      <c r="M93" s="8">
        <v>10797.291161002782</v>
      </c>
      <c r="N93" s="8">
        <v>10594.848027906715</v>
      </c>
      <c r="O93" s="8">
        <v>11056.088505004342</v>
      </c>
      <c r="P93" s="8">
        <v>10342.663048225413</v>
      </c>
      <c r="Q93" s="8">
        <v>10855.632477630961</v>
      </c>
      <c r="R93" s="8">
        <v>10555.979492139708</v>
      </c>
      <c r="S93" s="8">
        <v>10312.635520286776</v>
      </c>
      <c r="T93" s="8">
        <v>10799.915517028134</v>
      </c>
      <c r="U93" s="8">
        <v>10558.520543806713</v>
      </c>
      <c r="V93" s="8">
        <v>11381.166570545851</v>
      </c>
      <c r="W93" s="8">
        <v>10587.932340366106</v>
      </c>
      <c r="X93" s="8">
        <v>10725.349010158336</v>
      </c>
      <c r="Y93" s="8">
        <v>9629.5721025989606</v>
      </c>
      <c r="Z93" s="8">
        <v>10331.395409668221</v>
      </c>
      <c r="AA93" s="8">
        <v>9432.6483126142666</v>
      </c>
    </row>
    <row r="94" spans="1:27">
      <c r="A94" s="16" t="s">
        <v>26</v>
      </c>
      <c r="B94" s="16" t="s">
        <v>8</v>
      </c>
      <c r="C94" s="8">
        <v>2.3546251299999998E-6</v>
      </c>
      <c r="D94" s="8">
        <v>2.9497046000000001E-6</v>
      </c>
      <c r="E94" s="8">
        <v>2.4760418700000001E-6</v>
      </c>
      <c r="F94" s="8">
        <v>3.2095869000000001E-6</v>
      </c>
      <c r="G94" s="8">
        <v>3.23158169E-6</v>
      </c>
      <c r="H94" s="8">
        <v>3.2132089399999998E-6</v>
      </c>
      <c r="I94" s="8">
        <v>4.3733894999999999E-6</v>
      </c>
      <c r="J94" s="8">
        <v>4.7868659000000003E-6</v>
      </c>
      <c r="K94" s="8">
        <v>4.3935665999999997E-6</v>
      </c>
      <c r="L94" s="8">
        <v>4.5749728999999998E-6</v>
      </c>
      <c r="M94" s="8">
        <v>5.0191624000000001E-6</v>
      </c>
      <c r="N94" s="8">
        <v>5.8684310999999993E-6</v>
      </c>
      <c r="O94" s="8">
        <v>5.9865415999999995E-6</v>
      </c>
      <c r="P94" s="8">
        <v>1.15019426E-5</v>
      </c>
      <c r="Q94" s="8">
        <v>1.0789731200000001E-5</v>
      </c>
      <c r="R94" s="8">
        <v>1.3595516400000001E-5</v>
      </c>
      <c r="S94" s="8">
        <v>1.5325405000000001E-5</v>
      </c>
      <c r="T94" s="8">
        <v>1.5678522199999999E-5</v>
      </c>
      <c r="U94" s="8">
        <v>1.6021614700000002E-5</v>
      </c>
      <c r="V94" s="8">
        <v>1.6053476199999999E-5</v>
      </c>
      <c r="W94" s="8">
        <v>1.59861965E-5</v>
      </c>
      <c r="X94" s="8">
        <v>1.6383958500000001E-5</v>
      </c>
      <c r="Y94" s="8">
        <v>2.1328892999999999E-5</v>
      </c>
      <c r="Z94" s="8">
        <v>1.9714398299999998E-5</v>
      </c>
      <c r="AA94" s="8">
        <v>2.0297673899999998E-5</v>
      </c>
    </row>
    <row r="95" spans="1:27">
      <c r="A95" s="16" t="s">
        <v>26</v>
      </c>
      <c r="B95" s="16" t="s">
        <v>83</v>
      </c>
      <c r="C95" s="8">
        <v>1.8658784500000003E-5</v>
      </c>
      <c r="D95" s="8">
        <v>3.1302159599999997E-5</v>
      </c>
      <c r="E95" s="8">
        <v>3.2103744599999999E-5</v>
      </c>
      <c r="F95" s="8">
        <v>3.22012656E-5</v>
      </c>
      <c r="G95" s="8">
        <v>3.3549886499999995E-5</v>
      </c>
      <c r="H95" s="8">
        <v>3.7907831999999997E-5</v>
      </c>
      <c r="I95" s="8">
        <v>4.305499E-5</v>
      </c>
      <c r="J95" s="8">
        <v>4.6181450499999999E-5</v>
      </c>
      <c r="K95" s="8">
        <v>5.4642356000000004E-5</v>
      </c>
      <c r="L95" s="8">
        <v>5.7958353000000002E-5</v>
      </c>
      <c r="M95" s="8">
        <v>6.6251237999999997E-5</v>
      </c>
      <c r="N95" s="8">
        <v>8.1512182000000006E-5</v>
      </c>
      <c r="O95" s="8">
        <v>8.4490110000000007E-5</v>
      </c>
      <c r="P95" s="8">
        <v>1.1242190499999999E-4</v>
      </c>
      <c r="Q95" s="8">
        <v>1.1683075199999999E-4</v>
      </c>
      <c r="R95" s="8">
        <v>1.5224687400000001E-4</v>
      </c>
      <c r="S95" s="8">
        <v>1.4720941399999998E-4</v>
      </c>
      <c r="T95" s="8">
        <v>1.6473342299999999E-4</v>
      </c>
      <c r="U95" s="8">
        <v>1.8268471800000002E-4</v>
      </c>
      <c r="V95" s="8">
        <v>1.8076935099999998E-4</v>
      </c>
      <c r="W95" s="8">
        <v>1.9061014599999998E-4</v>
      </c>
      <c r="X95" s="8">
        <v>1.8208936E-4</v>
      </c>
      <c r="Y95" s="8">
        <v>1.9267255800000001E-4</v>
      </c>
      <c r="Z95" s="8">
        <v>2.23808857E-4</v>
      </c>
      <c r="AA95" s="8">
        <v>2.7715761900000001E-4</v>
      </c>
    </row>
    <row r="96" spans="1:27">
      <c r="A96" s="16" t="s">
        <v>26</v>
      </c>
      <c r="B96" s="16" t="s">
        <v>191</v>
      </c>
      <c r="C96" s="8">
        <v>0</v>
      </c>
      <c r="D96" s="8">
        <v>0</v>
      </c>
      <c r="E96" s="8">
        <v>1.1758675700000001E-5</v>
      </c>
      <c r="F96" s="8">
        <v>1.42411028E-5</v>
      </c>
      <c r="G96" s="8">
        <v>2.0804747299999998E-5</v>
      </c>
      <c r="H96" s="8">
        <v>2.16205883E-5</v>
      </c>
      <c r="I96" s="8">
        <v>267.23106923461268</v>
      </c>
      <c r="J96" s="8">
        <v>443.1644526150763</v>
      </c>
      <c r="K96" s="8">
        <v>494.92999106233651</v>
      </c>
      <c r="L96" s="8">
        <v>871.37803768569609</v>
      </c>
      <c r="M96" s="8">
        <v>1036.43654987432</v>
      </c>
      <c r="N96" s="8">
        <v>1161.8740825041041</v>
      </c>
      <c r="O96" s="8">
        <v>1133.8534819109</v>
      </c>
      <c r="P96" s="8">
        <v>1120.6755873917623</v>
      </c>
      <c r="Q96" s="8">
        <v>1083.0021878727368</v>
      </c>
      <c r="R96" s="8">
        <v>1058.1873794207222</v>
      </c>
      <c r="S96" s="8">
        <v>1144.5714873687612</v>
      </c>
      <c r="T96" s="8">
        <v>1123.4404968503779</v>
      </c>
      <c r="U96" s="8">
        <v>1103.4001035047258</v>
      </c>
      <c r="V96" s="8">
        <v>1143.6348990244981</v>
      </c>
      <c r="W96" s="8">
        <v>1065.3502898029999</v>
      </c>
      <c r="X96" s="8">
        <v>992.425184821823</v>
      </c>
      <c r="Y96" s="8">
        <v>952.23723057296695</v>
      </c>
      <c r="Z96" s="8">
        <v>1047.4986899506389</v>
      </c>
      <c r="AA96" s="8">
        <v>1159.7017048589089</v>
      </c>
    </row>
    <row r="97" spans="1:27">
      <c r="A97" s="16" t="s">
        <v>26</v>
      </c>
      <c r="B97" s="16" t="s">
        <v>15</v>
      </c>
      <c r="C97" s="8">
        <v>1.8996199</v>
      </c>
      <c r="D97" s="8">
        <v>3.3990369999999999</v>
      </c>
      <c r="E97" s="8">
        <v>4.5124164000000002</v>
      </c>
      <c r="F97" s="8">
        <v>7.7692389999999998</v>
      </c>
      <c r="G97" s="8">
        <v>13.847825799999999</v>
      </c>
      <c r="H97" s="8">
        <v>17.642376200000001</v>
      </c>
      <c r="I97" s="8">
        <v>23.326564699999999</v>
      </c>
      <c r="J97" s="8">
        <v>28.578181999999998</v>
      </c>
      <c r="K97" s="8">
        <v>34.964123999999998</v>
      </c>
      <c r="L97" s="8">
        <v>45.429516</v>
      </c>
      <c r="M97" s="8">
        <v>55.892322</v>
      </c>
      <c r="N97" s="8">
        <v>63.451681999999998</v>
      </c>
      <c r="O97" s="8">
        <v>77.635883000000007</v>
      </c>
      <c r="P97" s="8">
        <v>90.016960000000012</v>
      </c>
      <c r="Q97" s="8">
        <v>101.14682400000001</v>
      </c>
      <c r="R97" s="8">
        <v>119.759922</v>
      </c>
      <c r="S97" s="8">
        <v>141.878411</v>
      </c>
      <c r="T97" s="8">
        <v>145.81270599999999</v>
      </c>
      <c r="U97" s="8">
        <v>171.28442999999999</v>
      </c>
      <c r="V97" s="8">
        <v>196.42179999999999</v>
      </c>
      <c r="W97" s="8">
        <v>213.53314</v>
      </c>
      <c r="X97" s="8">
        <v>226.57002</v>
      </c>
      <c r="Y97" s="8">
        <v>243.45358399999998</v>
      </c>
      <c r="Z97" s="8">
        <v>273.89893000000001</v>
      </c>
      <c r="AA97" s="8">
        <v>315.89721000000003</v>
      </c>
    </row>
    <row r="98" spans="1:27">
      <c r="A98" s="16" t="s">
        <v>26</v>
      </c>
      <c r="B98" s="16" t="s">
        <v>6</v>
      </c>
      <c r="C98" s="8">
        <v>1.4625226E-7</v>
      </c>
      <c r="D98" s="8">
        <v>1.5729408E-7</v>
      </c>
      <c r="E98" s="8">
        <v>1.6900496000000001E-7</v>
      </c>
      <c r="F98" s="8">
        <v>0.84552395000000002</v>
      </c>
      <c r="G98" s="8">
        <v>2.0938286000000001E-7</v>
      </c>
      <c r="H98" s="8">
        <v>2.1752413E-7</v>
      </c>
      <c r="I98" s="8">
        <v>0.14500025</v>
      </c>
      <c r="J98" s="8">
        <v>2.671251E-7</v>
      </c>
      <c r="K98" s="8">
        <v>2.7790363999999999E-7</v>
      </c>
      <c r="L98" s="8">
        <v>3.0215489999999998E-7</v>
      </c>
      <c r="M98" s="8">
        <v>3.048322E-7</v>
      </c>
      <c r="N98" s="8">
        <v>1.3950003</v>
      </c>
      <c r="O98" s="8">
        <v>3.5054916E-7</v>
      </c>
      <c r="P98" s="8">
        <v>2.4798740000000001</v>
      </c>
      <c r="Q98" s="8">
        <v>4.3444299999999999E-7</v>
      </c>
      <c r="R98" s="8">
        <v>2.9640005</v>
      </c>
      <c r="S98" s="8">
        <v>4.6870019999999999E-7</v>
      </c>
      <c r="T98" s="8">
        <v>3.5200005000000001</v>
      </c>
      <c r="U98" s="8">
        <v>4.2210007000000003</v>
      </c>
      <c r="V98" s="8">
        <v>1.6100006</v>
      </c>
      <c r="W98" s="8">
        <v>2.2630007000000001</v>
      </c>
      <c r="X98" s="8">
        <v>6.9202949999999997E-7</v>
      </c>
      <c r="Y98" s="8">
        <v>2.607002</v>
      </c>
      <c r="Z98" s="8">
        <v>3.8177493</v>
      </c>
      <c r="AA98" s="8">
        <v>3.1608217141887129</v>
      </c>
    </row>
    <row r="99" spans="1:27">
      <c r="A99" s="80" t="s">
        <v>82</v>
      </c>
      <c r="B99" s="80"/>
      <c r="C99" s="68">
        <v>12010.511686606707</v>
      </c>
      <c r="D99" s="68">
        <v>12628.982634875825</v>
      </c>
      <c r="E99" s="68">
        <v>13397.849823267881</v>
      </c>
      <c r="F99" s="68">
        <v>16324.65135830524</v>
      </c>
      <c r="G99" s="68">
        <v>15849.28283957814</v>
      </c>
      <c r="H99" s="68">
        <v>16904.501532583563</v>
      </c>
      <c r="I99" s="68">
        <v>17116.420592615272</v>
      </c>
      <c r="J99" s="68">
        <v>18244.842238678521</v>
      </c>
      <c r="K99" s="68">
        <v>19592.335699227529</v>
      </c>
      <c r="L99" s="68">
        <v>20037.538028281891</v>
      </c>
      <c r="M99" s="68">
        <v>20135.670904808245</v>
      </c>
      <c r="N99" s="68">
        <v>21160.820930865753</v>
      </c>
      <c r="O99" s="68">
        <v>20979.402076681668</v>
      </c>
      <c r="P99" s="68">
        <v>19716.615846803325</v>
      </c>
      <c r="Q99" s="68">
        <v>19840.790604965998</v>
      </c>
      <c r="R99" s="68">
        <v>19307.678075312637</v>
      </c>
      <c r="S99" s="68">
        <v>19736.655308259189</v>
      </c>
      <c r="T99" s="68">
        <v>20419.125559889952</v>
      </c>
      <c r="U99" s="68">
        <v>19630.835086085863</v>
      </c>
      <c r="V99" s="68">
        <v>20749.651132968687</v>
      </c>
      <c r="W99" s="68">
        <v>20670.419254344368</v>
      </c>
      <c r="X99" s="68">
        <v>20288.366872137729</v>
      </c>
      <c r="Y99" s="68">
        <v>18948.201678663725</v>
      </c>
      <c r="Z99" s="68">
        <v>19516.596152900303</v>
      </c>
      <c r="AA99" s="68">
        <v>19479.165337718379</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c r="A104" s="16" t="s">
        <v>16</v>
      </c>
      <c r="B104" s="16" t="s">
        <v>195</v>
      </c>
      <c r="C104" s="8">
        <v>2452.420761159985</v>
      </c>
      <c r="D104" s="8">
        <v>3834.9639310631969</v>
      </c>
      <c r="E104" s="8">
        <v>5472.1336101693223</v>
      </c>
      <c r="F104" s="8">
        <v>15773.50640716405</v>
      </c>
      <c r="G104" s="8">
        <v>16790.329877567619</v>
      </c>
      <c r="H104" s="8">
        <v>16431.051981398534</v>
      </c>
      <c r="I104" s="8">
        <v>16970.568066034852</v>
      </c>
      <c r="J104" s="8">
        <v>16658.995291977524</v>
      </c>
      <c r="K104" s="8">
        <v>18117.263176673176</v>
      </c>
      <c r="L104" s="8">
        <v>19068.877862802881</v>
      </c>
      <c r="M104" s="8">
        <v>18601.043926544204</v>
      </c>
      <c r="N104" s="8">
        <v>19167.087475867422</v>
      </c>
      <c r="O104" s="8">
        <v>19436.838164913752</v>
      </c>
      <c r="P104" s="8">
        <v>20818.279022057373</v>
      </c>
      <c r="Q104" s="8">
        <v>20343.451135474239</v>
      </c>
      <c r="R104" s="8">
        <v>32382.553592113036</v>
      </c>
      <c r="S104" s="8">
        <v>32544.23023481292</v>
      </c>
      <c r="T104" s="8">
        <v>32359.530747094017</v>
      </c>
      <c r="U104" s="8">
        <v>33648.286187749807</v>
      </c>
      <c r="V104" s="8">
        <v>35166.131852001512</v>
      </c>
      <c r="W104" s="8">
        <v>35063.855261516743</v>
      </c>
      <c r="X104" s="8">
        <v>34499.180815098516</v>
      </c>
      <c r="Y104" s="8">
        <v>35975.465291973851</v>
      </c>
      <c r="Z104" s="8">
        <v>28057.2152975477</v>
      </c>
      <c r="AA104" s="8">
        <v>31076.598925501308</v>
      </c>
    </row>
    <row r="105" spans="1:27" collapsed="1">
      <c r="A105" s="16" t="s">
        <v>16</v>
      </c>
      <c r="B105" s="16" t="s">
        <v>192</v>
      </c>
      <c r="C105" s="8">
        <v>3274.0478722402445</v>
      </c>
      <c r="D105" s="8">
        <v>3256.8167023644955</v>
      </c>
      <c r="E105" s="8">
        <v>3408.1589447547731</v>
      </c>
      <c r="F105" s="8">
        <v>5678.0356196729144</v>
      </c>
      <c r="G105" s="8">
        <v>13979.577822013607</v>
      </c>
      <c r="H105" s="8">
        <v>14341.513836626116</v>
      </c>
      <c r="I105" s="8">
        <v>14491.764011914309</v>
      </c>
      <c r="J105" s="8">
        <v>14908.54013575393</v>
      </c>
      <c r="K105" s="8">
        <v>15544.662791927472</v>
      </c>
      <c r="L105" s="8">
        <v>17464.522836942018</v>
      </c>
      <c r="M105" s="8">
        <v>17575.137590752565</v>
      </c>
      <c r="N105" s="8">
        <v>15939.306335323994</v>
      </c>
      <c r="O105" s="8">
        <v>15076.536655669132</v>
      </c>
      <c r="P105" s="8">
        <v>15225.877246655229</v>
      </c>
      <c r="Q105" s="8">
        <v>15162.806875619035</v>
      </c>
      <c r="R105" s="8">
        <v>13334.270980939829</v>
      </c>
      <c r="S105" s="8">
        <v>14862.029916454114</v>
      </c>
      <c r="T105" s="8">
        <v>13992.904327354256</v>
      </c>
      <c r="U105" s="8">
        <v>14095.513561470756</v>
      </c>
      <c r="V105" s="8">
        <v>14395.47781146329</v>
      </c>
      <c r="W105" s="8">
        <v>13769.800266876287</v>
      </c>
      <c r="X105" s="8">
        <v>12099.300360794588</v>
      </c>
      <c r="Y105" s="8">
        <v>10472.635573763757</v>
      </c>
      <c r="Z105" s="8">
        <v>12335.317514131842</v>
      </c>
      <c r="AA105" s="8">
        <v>14734.38449696229</v>
      </c>
    </row>
    <row r="106" spans="1:27">
      <c r="A106" s="16" t="s">
        <v>16</v>
      </c>
      <c r="B106" s="16" t="s">
        <v>92</v>
      </c>
      <c r="C106" s="8">
        <v>382.24728340000001</v>
      </c>
      <c r="D106" s="8">
        <v>517.8322316</v>
      </c>
      <c r="E106" s="8">
        <v>665.41398170000002</v>
      </c>
      <c r="F106" s="8">
        <v>838.59638799999993</v>
      </c>
      <c r="G106" s="8">
        <v>1189.9091158000001</v>
      </c>
      <c r="H106" s="8">
        <v>1563.6845311999998</v>
      </c>
      <c r="I106" s="8">
        <v>2068.0146134000001</v>
      </c>
      <c r="J106" s="8">
        <v>2600.137248</v>
      </c>
      <c r="K106" s="8">
        <v>3090.1347380000002</v>
      </c>
      <c r="L106" s="8">
        <v>3919.2611919999995</v>
      </c>
      <c r="M106" s="8">
        <v>4692.8732580000005</v>
      </c>
      <c r="N106" s="8">
        <v>5411.861167</v>
      </c>
      <c r="O106" s="8">
        <v>6505.4806349999999</v>
      </c>
      <c r="P106" s="8">
        <v>7559.7869169999994</v>
      </c>
      <c r="Q106" s="8">
        <v>8410.5153899999987</v>
      </c>
      <c r="R106" s="8">
        <v>9908.6251560000019</v>
      </c>
      <c r="S106" s="8">
        <v>11295.3109</v>
      </c>
      <c r="T106" s="8">
        <v>12623.3552</v>
      </c>
      <c r="U106" s="8">
        <v>14335.892528999997</v>
      </c>
      <c r="V106" s="8">
        <v>16254.48956</v>
      </c>
      <c r="W106" s="8">
        <v>17581.13175</v>
      </c>
      <c r="X106" s="8">
        <v>19507.139909999998</v>
      </c>
      <c r="Y106" s="8">
        <v>21222.48774</v>
      </c>
      <c r="Z106" s="8">
        <v>22932.498879999999</v>
      </c>
      <c r="AA106" s="8">
        <v>24788.705730000001</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c r="A109" s="16" t="s">
        <v>22</v>
      </c>
      <c r="B109" s="16" t="s">
        <v>195</v>
      </c>
      <c r="C109" s="8">
        <v>361.25123083929907</v>
      </c>
      <c r="D109" s="8">
        <v>1606.2897530639639</v>
      </c>
      <c r="E109" s="8">
        <v>1593.627811378215</v>
      </c>
      <c r="F109" s="8">
        <v>5246.7519113220715</v>
      </c>
      <c r="G109" s="8">
        <v>5700.7045449147699</v>
      </c>
      <c r="H109" s="8">
        <v>5509.0671521573722</v>
      </c>
      <c r="I109" s="8">
        <v>5755.0949500258403</v>
      </c>
      <c r="J109" s="8">
        <v>5535.5402809375173</v>
      </c>
      <c r="K109" s="8">
        <v>5492.3643245337644</v>
      </c>
      <c r="L109" s="8">
        <v>5904.0103279526284</v>
      </c>
      <c r="M109" s="8">
        <v>5702.4937452884778</v>
      </c>
      <c r="N109" s="8">
        <v>5178.8623373374721</v>
      </c>
      <c r="O109" s="8">
        <v>5267.8770912860227</v>
      </c>
      <c r="P109" s="8">
        <v>5152.8151823829276</v>
      </c>
      <c r="Q109" s="8">
        <v>5082.1434028514686</v>
      </c>
      <c r="R109" s="8">
        <v>8130.1563581809041</v>
      </c>
      <c r="S109" s="8">
        <v>7854.6972980845721</v>
      </c>
      <c r="T109" s="8">
        <v>7830.0846186155704</v>
      </c>
      <c r="U109" s="8">
        <v>8154.3223955927297</v>
      </c>
      <c r="V109" s="8">
        <v>8328.2350140336548</v>
      </c>
      <c r="W109" s="8">
        <v>7845.4800274088502</v>
      </c>
      <c r="X109" s="8">
        <v>6740.7652754227693</v>
      </c>
      <c r="Y109" s="8">
        <v>6699.4369075188406</v>
      </c>
      <c r="Z109" s="8">
        <v>3361.7132049325</v>
      </c>
      <c r="AA109" s="8">
        <v>3987.5500363984697</v>
      </c>
    </row>
    <row r="110" spans="1:27">
      <c r="A110" s="16" t="s">
        <v>22</v>
      </c>
      <c r="B110" s="16" t="s">
        <v>192</v>
      </c>
      <c r="C110" s="8">
        <v>2276.3411699999997</v>
      </c>
      <c r="D110" s="8">
        <v>2263.0333000000001</v>
      </c>
      <c r="E110" s="8">
        <v>2562.6517969120678</v>
      </c>
      <c r="F110" s="8">
        <v>4789.2040095532275</v>
      </c>
      <c r="G110" s="8">
        <v>7350.0897360070612</v>
      </c>
      <c r="H110" s="8">
        <v>7667.3100469002193</v>
      </c>
      <c r="I110" s="8">
        <v>7443.5529460226653</v>
      </c>
      <c r="J110" s="8">
        <v>7461.0497452755963</v>
      </c>
      <c r="K110" s="8">
        <v>7507.1368275820814</v>
      </c>
      <c r="L110" s="8">
        <v>8627.1774094992961</v>
      </c>
      <c r="M110" s="8">
        <v>8668.6239414322808</v>
      </c>
      <c r="N110" s="8">
        <v>7938.2796737920016</v>
      </c>
      <c r="O110" s="8">
        <v>6769.1236824318939</v>
      </c>
      <c r="P110" s="8">
        <v>6931.3890796189962</v>
      </c>
      <c r="Q110" s="8">
        <v>6487.2542344413678</v>
      </c>
      <c r="R110" s="8">
        <v>5688.6018904115426</v>
      </c>
      <c r="S110" s="8">
        <v>6740.4479997152303</v>
      </c>
      <c r="T110" s="8">
        <v>5730.9216839832288</v>
      </c>
      <c r="U110" s="8">
        <v>6045.0952196799881</v>
      </c>
      <c r="V110" s="8">
        <v>6169.1602216782858</v>
      </c>
      <c r="W110" s="8">
        <v>6661.2743600918402</v>
      </c>
      <c r="X110" s="8">
        <v>4982.5926786800283</v>
      </c>
      <c r="Y110" s="8">
        <v>4552.5513725235342</v>
      </c>
      <c r="Z110" s="8">
        <v>5567.7574579666198</v>
      </c>
      <c r="AA110" s="8">
        <v>6566.9810812418036</v>
      </c>
    </row>
    <row r="111" spans="1:27">
      <c r="A111" s="16" t="s">
        <v>22</v>
      </c>
      <c r="B111" s="16" t="s">
        <v>92</v>
      </c>
      <c r="C111" s="8">
        <v>145.80975000000001</v>
      </c>
      <c r="D111" s="8">
        <v>198.22873000000001</v>
      </c>
      <c r="E111" s="8">
        <v>266.62405000000001</v>
      </c>
      <c r="F111" s="8">
        <v>331.52409999999998</v>
      </c>
      <c r="G111" s="8">
        <v>452.59808000000004</v>
      </c>
      <c r="H111" s="8">
        <v>587.59781999999996</v>
      </c>
      <c r="I111" s="8">
        <v>765.2423</v>
      </c>
      <c r="J111" s="8">
        <v>945.02955999999995</v>
      </c>
      <c r="K111" s="8">
        <v>1143.5189</v>
      </c>
      <c r="L111" s="8">
        <v>1425.73344</v>
      </c>
      <c r="M111" s="8">
        <v>1710.9753500000002</v>
      </c>
      <c r="N111" s="8">
        <v>1959.5491500000001</v>
      </c>
      <c r="O111" s="8">
        <v>2388.1028999999999</v>
      </c>
      <c r="P111" s="8">
        <v>2781.9883</v>
      </c>
      <c r="Q111" s="8">
        <v>3160.0905000000002</v>
      </c>
      <c r="R111" s="8">
        <v>3717.4736000000003</v>
      </c>
      <c r="S111" s="8">
        <v>4206.8324000000002</v>
      </c>
      <c r="T111" s="8">
        <v>4699.9430000000002</v>
      </c>
      <c r="U111" s="8">
        <v>5316.0815000000002</v>
      </c>
      <c r="V111" s="8">
        <v>5957.3194999999996</v>
      </c>
      <c r="W111" s="8">
        <v>6498.4071999999996</v>
      </c>
      <c r="X111" s="8">
        <v>7272.0423000000001</v>
      </c>
      <c r="Y111" s="8">
        <v>7788.7340999999997</v>
      </c>
      <c r="Z111" s="8">
        <v>8442.4779999999992</v>
      </c>
      <c r="AA111" s="8">
        <v>9029.5342999999993</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c r="A114" s="16" t="s">
        <v>23</v>
      </c>
      <c r="B114" s="16" t="s">
        <v>195</v>
      </c>
      <c r="C114" s="8">
        <v>183.60728443495401</v>
      </c>
      <c r="D114" s="8">
        <v>206.14578439697902</v>
      </c>
      <c r="E114" s="8">
        <v>1363.0661370943401</v>
      </c>
      <c r="F114" s="8">
        <v>4886.4930281375246</v>
      </c>
      <c r="G114" s="8">
        <v>4948.9141796331642</v>
      </c>
      <c r="H114" s="8">
        <v>5024.2841447451256</v>
      </c>
      <c r="I114" s="8">
        <v>5025.7308313521826</v>
      </c>
      <c r="J114" s="8">
        <v>5048.3313686182828</v>
      </c>
      <c r="K114" s="8">
        <v>5042.4653141607332</v>
      </c>
      <c r="L114" s="8">
        <v>5189.8125348766844</v>
      </c>
      <c r="M114" s="8">
        <v>5135.0585734132519</v>
      </c>
      <c r="N114" s="8">
        <v>6188.4523762473973</v>
      </c>
      <c r="O114" s="8">
        <v>6493.7816970944823</v>
      </c>
      <c r="P114" s="8">
        <v>7319.4079896388275</v>
      </c>
      <c r="Q114" s="8">
        <v>7639.3044147954879</v>
      </c>
      <c r="R114" s="8">
        <v>14399.005584790211</v>
      </c>
      <c r="S114" s="8">
        <v>14880.465585861624</v>
      </c>
      <c r="T114" s="8">
        <v>14774.45025584462</v>
      </c>
      <c r="U114" s="8">
        <v>15459.806586948256</v>
      </c>
      <c r="V114" s="8">
        <v>16198.201753501915</v>
      </c>
      <c r="W114" s="8">
        <v>18174.383844521981</v>
      </c>
      <c r="X114" s="8">
        <v>18971.974624288156</v>
      </c>
      <c r="Y114" s="8">
        <v>20986.068248471795</v>
      </c>
      <c r="Z114" s="8">
        <v>18959.998239693999</v>
      </c>
      <c r="AA114" s="8">
        <v>20201.734421859786</v>
      </c>
    </row>
    <row r="115" spans="1:27">
      <c r="A115" s="16" t="s">
        <v>23</v>
      </c>
      <c r="B115" s="16" t="s">
        <v>192</v>
      </c>
      <c r="C115" s="8">
        <v>997.70670224024479</v>
      </c>
      <c r="D115" s="8">
        <v>993.78340236449526</v>
      </c>
      <c r="E115" s="8">
        <v>845.50712286922396</v>
      </c>
      <c r="F115" s="8">
        <v>888.83157464416411</v>
      </c>
      <c r="G115" s="8">
        <v>6629.4880400544844</v>
      </c>
      <c r="H115" s="8">
        <v>6674.2037421073155</v>
      </c>
      <c r="I115" s="8">
        <v>6695.6895405764963</v>
      </c>
      <c r="J115" s="8">
        <v>6865.2806408384713</v>
      </c>
      <c r="K115" s="8">
        <v>7384.2211445237263</v>
      </c>
      <c r="L115" s="8">
        <v>7692.876747148478</v>
      </c>
      <c r="M115" s="8">
        <v>7533.7011504374395</v>
      </c>
      <c r="N115" s="8">
        <v>6481.3248191300809</v>
      </c>
      <c r="O115" s="8">
        <v>6815.5004307146401</v>
      </c>
      <c r="P115" s="8">
        <v>6819.9149154399511</v>
      </c>
      <c r="Q115" s="8">
        <v>7237.9401867394517</v>
      </c>
      <c r="R115" s="8">
        <v>6252.4245740188953</v>
      </c>
      <c r="S115" s="8">
        <v>6614.2752937511304</v>
      </c>
      <c r="T115" s="8">
        <v>6789.9650067030452</v>
      </c>
      <c r="U115" s="8">
        <v>6607.1761886913482</v>
      </c>
      <c r="V115" s="8">
        <v>6706.0927352275748</v>
      </c>
      <c r="W115" s="8">
        <v>5722.1910760471155</v>
      </c>
      <c r="X115" s="8">
        <v>5795.4429462486314</v>
      </c>
      <c r="Y115" s="8">
        <v>4682.5824678616355</v>
      </c>
      <c r="Z115" s="8">
        <v>5374.0794075646563</v>
      </c>
      <c r="AA115" s="8">
        <v>6656.6728473607373</v>
      </c>
    </row>
    <row r="116" spans="1:27">
      <c r="A116" s="16" t="s">
        <v>23</v>
      </c>
      <c r="B116" s="16" t="s">
        <v>92</v>
      </c>
      <c r="C116" s="8">
        <v>58.301259999999999</v>
      </c>
      <c r="D116" s="8">
        <v>81.38655</v>
      </c>
      <c r="E116" s="8">
        <v>117.0676</v>
      </c>
      <c r="F116" s="8">
        <v>169.46163999999999</v>
      </c>
      <c r="G116" s="8">
        <v>254.10603600000002</v>
      </c>
      <c r="H116" s="8">
        <v>352.33690999999999</v>
      </c>
      <c r="I116" s="8">
        <v>468.45918</v>
      </c>
      <c r="J116" s="8">
        <v>609.70882000000006</v>
      </c>
      <c r="K116" s="8">
        <v>768.26262999999994</v>
      </c>
      <c r="L116" s="8">
        <v>970.75152000000003</v>
      </c>
      <c r="M116" s="8">
        <v>1193.5079000000001</v>
      </c>
      <c r="N116" s="8">
        <v>1429.3415500000001</v>
      </c>
      <c r="O116" s="8">
        <v>1724.7315699999999</v>
      </c>
      <c r="P116" s="8">
        <v>2028.5270599999999</v>
      </c>
      <c r="Q116" s="8">
        <v>2362.0730400000002</v>
      </c>
      <c r="R116" s="8">
        <v>2750.7156</v>
      </c>
      <c r="S116" s="8">
        <v>3153.2267000000002</v>
      </c>
      <c r="T116" s="8">
        <v>3560.3040000000001</v>
      </c>
      <c r="U116" s="8">
        <v>4008.3530000000001</v>
      </c>
      <c r="V116" s="8">
        <v>4465.8994999999995</v>
      </c>
      <c r="W116" s="8">
        <v>4872.5145000000002</v>
      </c>
      <c r="X116" s="8">
        <v>5439.4966000000004</v>
      </c>
      <c r="Y116" s="8">
        <v>5900.59</v>
      </c>
      <c r="Z116" s="8">
        <v>6443.4430000000002</v>
      </c>
      <c r="AA116" s="8">
        <v>6784.8366999999998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c r="A119" s="16" t="s">
        <v>24</v>
      </c>
      <c r="B119" s="16" t="s">
        <v>195</v>
      </c>
      <c r="C119" s="8">
        <v>1604.553895523966</v>
      </c>
      <c r="D119" s="8">
        <v>1711.6943296730701</v>
      </c>
      <c r="E119" s="8">
        <v>1572.844116481853</v>
      </c>
      <c r="F119" s="8">
        <v>4102.9698010085012</v>
      </c>
      <c r="G119" s="8">
        <v>4498.8487349222123</v>
      </c>
      <c r="H119" s="8">
        <v>4352.2493034844729</v>
      </c>
      <c r="I119" s="8">
        <v>4549.0240632698642</v>
      </c>
      <c r="J119" s="8">
        <v>4457.2582326952979</v>
      </c>
      <c r="K119" s="8">
        <v>6045.83690708417</v>
      </c>
      <c r="L119" s="8">
        <v>6388.6757584596498</v>
      </c>
      <c r="M119" s="8">
        <v>6159.5388480025995</v>
      </c>
      <c r="N119" s="8">
        <v>5733.5300799879997</v>
      </c>
      <c r="O119" s="8">
        <v>5624.1627085129003</v>
      </c>
      <c r="P119" s="8">
        <v>5525.7931046645799</v>
      </c>
      <c r="Q119" s="8">
        <v>4995.4003014442997</v>
      </c>
      <c r="R119" s="8">
        <v>5084.2602953546602</v>
      </c>
      <c r="S119" s="8">
        <v>5167.4163469632795</v>
      </c>
      <c r="T119" s="8">
        <v>4931.7949319723002</v>
      </c>
      <c r="U119" s="8">
        <v>5221.2925114441996</v>
      </c>
      <c r="V119" s="8">
        <v>5462.7061458032604</v>
      </c>
      <c r="W119" s="8">
        <v>4417.1424325717999</v>
      </c>
      <c r="X119" s="8">
        <v>4289.8834594131004</v>
      </c>
      <c r="Y119" s="8">
        <v>4357.1041757812</v>
      </c>
      <c r="Z119" s="8">
        <v>2391.2944845670299</v>
      </c>
      <c r="AA119" s="8">
        <v>2459.5727065240799</v>
      </c>
    </row>
    <row r="120" spans="1:27">
      <c r="A120" s="16" t="s">
        <v>24</v>
      </c>
      <c r="B120" s="16" t="s">
        <v>192</v>
      </c>
      <c r="C120" s="8">
        <v>0</v>
      </c>
      <c r="D120" s="8">
        <v>0</v>
      </c>
      <c r="E120" s="8">
        <v>6.5980020000000007E-6</v>
      </c>
      <c r="F120" s="8">
        <v>1.2201481699999999E-5</v>
      </c>
      <c r="G120" s="8">
        <v>1.36063597E-5</v>
      </c>
      <c r="H120" s="8">
        <v>1.3924022800000001E-5</v>
      </c>
      <c r="I120" s="8">
        <v>1.4135047199999999E-5</v>
      </c>
      <c r="J120" s="8">
        <v>1.4051614400000001E-5</v>
      </c>
      <c r="K120" s="8">
        <v>2.30430013E-5</v>
      </c>
      <c r="L120" s="8">
        <v>2.4154808500000001E-5</v>
      </c>
      <c r="M120" s="8">
        <v>2.5131129999999999E-5</v>
      </c>
      <c r="N120" s="8">
        <v>2.5352077299999996E-5</v>
      </c>
      <c r="O120" s="8">
        <v>2.54923977E-5</v>
      </c>
      <c r="P120" s="8">
        <v>2.7070328000000004E-5</v>
      </c>
      <c r="Q120" s="8">
        <v>2.7304156000000002E-5</v>
      </c>
      <c r="R120" s="8">
        <v>3.3335425400000001E-5</v>
      </c>
      <c r="S120" s="8">
        <v>3.33069246E-5</v>
      </c>
      <c r="T120" s="8">
        <v>3.6571511500000002E-5</v>
      </c>
      <c r="U120" s="8">
        <v>3.9775031000000003E-5</v>
      </c>
      <c r="V120" s="8">
        <v>3.9717227E-5</v>
      </c>
      <c r="W120" s="8">
        <v>3.9142549000000001E-5</v>
      </c>
      <c r="X120" s="8">
        <v>3.9522564000000002E-5</v>
      </c>
      <c r="Y120" s="8">
        <v>3.9809739499999997E-5</v>
      </c>
      <c r="Z120" s="8">
        <v>4.2682191000000005E-5</v>
      </c>
      <c r="AA120" s="8">
        <v>5.0776315999999994E-5</v>
      </c>
    </row>
    <row r="121" spans="1:27">
      <c r="A121" s="16" t="s">
        <v>24</v>
      </c>
      <c r="B121" s="16" t="s">
        <v>92</v>
      </c>
      <c r="C121" s="8">
        <v>71.238659999999996</v>
      </c>
      <c r="D121" s="8">
        <v>106.94815</v>
      </c>
      <c r="E121" s="8">
        <v>130.58410000000001</v>
      </c>
      <c r="F121" s="8">
        <v>181.50127000000001</v>
      </c>
      <c r="G121" s="8">
        <v>285.38153</v>
      </c>
      <c r="H121" s="8">
        <v>382.57955999999996</v>
      </c>
      <c r="I121" s="8">
        <v>536.67875000000004</v>
      </c>
      <c r="J121" s="8">
        <v>690.37411999999995</v>
      </c>
      <c r="K121" s="8">
        <v>774.70126000000005</v>
      </c>
      <c r="L121" s="8">
        <v>1031.6971800000001</v>
      </c>
      <c r="M121" s="8">
        <v>1200.9835499999999</v>
      </c>
      <c r="N121" s="8">
        <v>1354.8323</v>
      </c>
      <c r="O121" s="8">
        <v>1602.09095</v>
      </c>
      <c r="P121" s="8">
        <v>1851.3951000000002</v>
      </c>
      <c r="Q121" s="8">
        <v>1908.6489699999997</v>
      </c>
      <c r="R121" s="8">
        <v>2291.0619000000002</v>
      </c>
      <c r="S121" s="8">
        <v>2626.5036</v>
      </c>
      <c r="T121" s="8">
        <v>2942.8844300000001</v>
      </c>
      <c r="U121" s="8">
        <v>3404.2379999999998</v>
      </c>
      <c r="V121" s="8">
        <v>4005.5264999999999</v>
      </c>
      <c r="W121" s="8">
        <v>4229.3531000000003</v>
      </c>
      <c r="X121" s="8">
        <v>4635.4373999999998</v>
      </c>
      <c r="Y121" s="8">
        <v>5225.7794000000004</v>
      </c>
      <c r="Z121" s="8">
        <v>5601.9956000000002</v>
      </c>
      <c r="AA121" s="8">
        <v>6344.7691000000004</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c r="A124" s="16" t="s">
        <v>25</v>
      </c>
      <c r="B124" s="16" t="s">
        <v>195</v>
      </c>
      <c r="C124" s="8">
        <v>303.00832817320696</v>
      </c>
      <c r="D124" s="8">
        <v>310.83402671047304</v>
      </c>
      <c r="E124" s="8">
        <v>942.59550707676544</v>
      </c>
      <c r="F124" s="8">
        <v>1537.291628404342</v>
      </c>
      <c r="G124" s="8">
        <v>1641.8623782197419</v>
      </c>
      <c r="H124" s="8">
        <v>1545.4513359293301</v>
      </c>
      <c r="I124" s="8">
        <v>1640.7181701697509</v>
      </c>
      <c r="J124" s="8">
        <v>1617.8653548093</v>
      </c>
      <c r="K124" s="8">
        <v>1536.59656589515</v>
      </c>
      <c r="L124" s="8">
        <v>1586.3791726477161</v>
      </c>
      <c r="M124" s="8">
        <v>1603.9526810218831</v>
      </c>
      <c r="N124" s="8">
        <v>2066.2425854027688</v>
      </c>
      <c r="O124" s="8">
        <v>2051.0165675436101</v>
      </c>
      <c r="P124" s="8">
        <v>2820.2626117616082</v>
      </c>
      <c r="Q124" s="8">
        <v>2626.6028773966759</v>
      </c>
      <c r="R124" s="8">
        <v>4769.131172782013</v>
      </c>
      <c r="S124" s="8">
        <v>4641.650828744615</v>
      </c>
      <c r="T124" s="8">
        <v>4823.2007446993466</v>
      </c>
      <c r="U124" s="8">
        <v>4812.8644767226324</v>
      </c>
      <c r="V124" s="8">
        <v>5176.98872351515</v>
      </c>
      <c r="W124" s="8">
        <v>4626.8487305837498</v>
      </c>
      <c r="X124" s="8">
        <v>4496.5572393412704</v>
      </c>
      <c r="Y124" s="8">
        <v>3932.8557312820099</v>
      </c>
      <c r="Z124" s="8">
        <v>3344.209102110744</v>
      </c>
      <c r="AA124" s="8">
        <v>4427.7414312557348</v>
      </c>
    </row>
    <row r="125" spans="1:27">
      <c r="A125" s="16" t="s">
        <v>25</v>
      </c>
      <c r="B125" s="16" t="s">
        <v>192</v>
      </c>
      <c r="C125" s="8">
        <v>0</v>
      </c>
      <c r="D125" s="8">
        <v>0</v>
      </c>
      <c r="E125" s="8">
        <v>2.8943513000000001E-6</v>
      </c>
      <c r="F125" s="8">
        <v>4.4623746E-6</v>
      </c>
      <c r="G125" s="8">
        <v>5.020983E-6</v>
      </c>
      <c r="H125" s="8">
        <v>5.1415415999999999E-6</v>
      </c>
      <c r="I125" s="8">
        <v>5.7717004000000008E-6</v>
      </c>
      <c r="J125" s="8">
        <v>5.8175661000000003E-6</v>
      </c>
      <c r="K125" s="8">
        <v>5.9695709000000003E-6</v>
      </c>
      <c r="L125" s="8">
        <v>6.7172650000000001E-6</v>
      </c>
      <c r="M125" s="8">
        <v>7.3092773999999998E-6</v>
      </c>
      <c r="N125" s="8">
        <v>9.0601005999999995E-6</v>
      </c>
      <c r="O125" s="8">
        <v>9.1251581000000004E-6</v>
      </c>
      <c r="P125" s="8">
        <v>9.9237889999999997E-6</v>
      </c>
      <c r="Q125" s="8">
        <v>1.00609141E-5</v>
      </c>
      <c r="R125" s="8">
        <v>1.1671829E-5</v>
      </c>
      <c r="S125" s="8">
        <v>1.16216402E-5</v>
      </c>
      <c r="T125" s="8">
        <v>1.3315250400000001E-5</v>
      </c>
      <c r="U125" s="8">
        <v>1.5401425E-5</v>
      </c>
      <c r="V125" s="8">
        <v>1.5624662999999998E-5</v>
      </c>
      <c r="W125" s="8">
        <v>1.6031317999999999E-5</v>
      </c>
      <c r="X125" s="8">
        <v>1.6072556600000002E-5</v>
      </c>
      <c r="Y125" s="8">
        <v>1.6743230000000001E-5</v>
      </c>
      <c r="Z125" s="8">
        <v>1.9425950999999999E-5</v>
      </c>
      <c r="AA125" s="8">
        <v>2.13717255E-5</v>
      </c>
    </row>
    <row r="126" spans="1:27">
      <c r="A126" s="16" t="s">
        <v>25</v>
      </c>
      <c r="B126" s="16" t="s">
        <v>92</v>
      </c>
      <c r="C126" s="8">
        <v>104.667694</v>
      </c>
      <c r="D126" s="8">
        <v>127.25391</v>
      </c>
      <c r="E126" s="8">
        <v>145.84517</v>
      </c>
      <c r="F126" s="8">
        <v>146.96803</v>
      </c>
      <c r="G126" s="8">
        <v>181.531699</v>
      </c>
      <c r="H126" s="8">
        <v>220.41319099999998</v>
      </c>
      <c r="I126" s="8">
        <v>270.19056999999998</v>
      </c>
      <c r="J126" s="8">
        <v>321.40280000000001</v>
      </c>
      <c r="K126" s="8">
        <v>362.38432</v>
      </c>
      <c r="L126" s="8">
        <v>437.76451999999995</v>
      </c>
      <c r="M126" s="8">
        <v>521.50373999999999</v>
      </c>
      <c r="N126" s="8">
        <v>593.63332000000003</v>
      </c>
      <c r="O126" s="8">
        <v>699.21524999999997</v>
      </c>
      <c r="P126" s="8">
        <v>791.97415000000001</v>
      </c>
      <c r="Q126" s="8">
        <v>860.24368000000004</v>
      </c>
      <c r="R126" s="8">
        <v>1008.9344799999999</v>
      </c>
      <c r="S126" s="8">
        <v>1141.2091700000001</v>
      </c>
      <c r="T126" s="8">
        <v>1248.5848000000001</v>
      </c>
      <c r="U126" s="8">
        <v>1406.4230699999998</v>
      </c>
      <c r="V126" s="8">
        <v>1593.7386000000001</v>
      </c>
      <c r="W126" s="8">
        <v>1730.5563999999999</v>
      </c>
      <c r="X126" s="8">
        <v>1892.55717</v>
      </c>
      <c r="Y126" s="8">
        <v>2022.0150399999998</v>
      </c>
      <c r="Z126" s="8">
        <v>2121.1327000000001</v>
      </c>
      <c r="AA126" s="8">
        <v>2259.1319000000003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c r="A129" s="16" t="s">
        <v>26</v>
      </c>
      <c r="B129" s="16" t="s">
        <v>195</v>
      </c>
      <c r="C129" s="8">
        <v>2.2188559499999999E-5</v>
      </c>
      <c r="D129" s="8">
        <v>3.7218710799999997E-5</v>
      </c>
      <c r="E129" s="8">
        <v>3.8138148000000005E-5</v>
      </c>
      <c r="F129" s="8">
        <v>3.8291609999999998E-5</v>
      </c>
      <c r="G129" s="8">
        <v>3.9877728999999999E-5</v>
      </c>
      <c r="H129" s="8">
        <v>4.5082234E-5</v>
      </c>
      <c r="I129" s="8">
        <v>5.1217216999999995E-5</v>
      </c>
      <c r="J129" s="8">
        <v>5.4917126499999999E-5</v>
      </c>
      <c r="K129" s="8">
        <v>6.4999358999999994E-5</v>
      </c>
      <c r="L129" s="8">
        <v>6.886619949999999E-5</v>
      </c>
      <c r="M129" s="8">
        <v>7.8817988999999993E-5</v>
      </c>
      <c r="N129" s="8">
        <v>9.6891784999999999E-5</v>
      </c>
      <c r="O129" s="8">
        <v>1.00476735E-4</v>
      </c>
      <c r="P129" s="8">
        <v>1.33609428E-4</v>
      </c>
      <c r="Q129" s="8">
        <v>1.3898630499999999E-4</v>
      </c>
      <c r="R129" s="8">
        <v>1.8100524799999999E-4</v>
      </c>
      <c r="S129" s="8">
        <v>1.7515882700000002E-4</v>
      </c>
      <c r="T129" s="8">
        <v>1.9596217899999998E-4</v>
      </c>
      <c r="U129" s="8">
        <v>2.1704198799999997E-4</v>
      </c>
      <c r="V129" s="8">
        <v>2.15147536E-4</v>
      </c>
      <c r="W129" s="8">
        <v>2.2643036000000001E-4</v>
      </c>
      <c r="X129" s="8">
        <v>2.1663321999999997E-4</v>
      </c>
      <c r="Y129" s="8">
        <v>2.2892000199999999E-4</v>
      </c>
      <c r="Z129" s="8">
        <v>2.6624342499999997E-4</v>
      </c>
      <c r="AA129" s="8">
        <v>3.2946324000000002E-4</v>
      </c>
    </row>
    <row r="130" spans="1:27">
      <c r="A130" s="16" t="s">
        <v>26</v>
      </c>
      <c r="B130" s="16" t="s">
        <v>192</v>
      </c>
      <c r="C130" s="8">
        <v>0</v>
      </c>
      <c r="D130" s="8">
        <v>0</v>
      </c>
      <c r="E130" s="8">
        <v>1.54811276E-5</v>
      </c>
      <c r="F130" s="8">
        <v>1.88116665E-5</v>
      </c>
      <c r="G130" s="8">
        <v>2.7324718400000002E-5</v>
      </c>
      <c r="H130" s="8">
        <v>2.8553019500000003E-5</v>
      </c>
      <c r="I130" s="8">
        <v>352.52150540839949</v>
      </c>
      <c r="J130" s="8">
        <v>582.20972977068197</v>
      </c>
      <c r="K130" s="8">
        <v>653.30479080909186</v>
      </c>
      <c r="L130" s="8">
        <v>1144.4686494221726</v>
      </c>
      <c r="M130" s="8">
        <v>1372.8124664424377</v>
      </c>
      <c r="N130" s="8">
        <v>1519.701807989733</v>
      </c>
      <c r="O130" s="8">
        <v>1491.9125079050405</v>
      </c>
      <c r="P130" s="8">
        <v>1474.5732146021642</v>
      </c>
      <c r="Q130" s="8">
        <v>1437.6124170731455</v>
      </c>
      <c r="R130" s="8">
        <v>1393.244471502137</v>
      </c>
      <c r="S130" s="8">
        <v>1507.3065780591901</v>
      </c>
      <c r="T130" s="8">
        <v>1472.0175867812191</v>
      </c>
      <c r="U130" s="8">
        <v>1443.242097922963</v>
      </c>
      <c r="V130" s="8">
        <v>1520.2247992155401</v>
      </c>
      <c r="W130" s="8">
        <v>1386.3347755634659</v>
      </c>
      <c r="X130" s="8">
        <v>1321.26468027081</v>
      </c>
      <c r="Y130" s="8">
        <v>1237.5016768256169</v>
      </c>
      <c r="Z130" s="8">
        <v>1393.4805864924219</v>
      </c>
      <c r="AA130" s="8">
        <v>1510.7304962117089</v>
      </c>
    </row>
    <row r="131" spans="1:27">
      <c r="A131" s="16" t="s">
        <v>26</v>
      </c>
      <c r="B131" s="16" t="s">
        <v>92</v>
      </c>
      <c r="C131" s="8">
        <v>2.2299194</v>
      </c>
      <c r="D131" s="8">
        <v>4.0148916000000003</v>
      </c>
      <c r="E131" s="8">
        <v>5.2930617</v>
      </c>
      <c r="F131" s="8">
        <v>9.1413480000000007</v>
      </c>
      <c r="G131" s="8">
        <v>16.291770799999998</v>
      </c>
      <c r="H131" s="8">
        <v>20.757050200000002</v>
      </c>
      <c r="I131" s="8">
        <v>27.4438134</v>
      </c>
      <c r="J131" s="8">
        <v>33.621948000000003</v>
      </c>
      <c r="K131" s="8">
        <v>41.267628000000002</v>
      </c>
      <c r="L131" s="8">
        <v>53.314532</v>
      </c>
      <c r="M131" s="8">
        <v>65.902718000000007</v>
      </c>
      <c r="N131" s="8">
        <v>74.504847000000012</v>
      </c>
      <c r="O131" s="8">
        <v>91.339965000000007</v>
      </c>
      <c r="P131" s="8">
        <v>105.90230700000001</v>
      </c>
      <c r="Q131" s="8">
        <v>119.4592</v>
      </c>
      <c r="R131" s="8">
        <v>140.43957599999999</v>
      </c>
      <c r="S131" s="8">
        <v>167.53903</v>
      </c>
      <c r="T131" s="8">
        <v>171.63897</v>
      </c>
      <c r="U131" s="8">
        <v>200.79695900000002</v>
      </c>
      <c r="V131" s="8">
        <v>232.00546</v>
      </c>
      <c r="W131" s="8">
        <v>250.30054999999999</v>
      </c>
      <c r="X131" s="8">
        <v>267.60644000000002</v>
      </c>
      <c r="Y131" s="8">
        <v>285.36919999999998</v>
      </c>
      <c r="Z131" s="8">
        <v>323.44957999999997</v>
      </c>
      <c r="AA131" s="8">
        <v>370.43372999999997</v>
      </c>
    </row>
    <row r="137" spans="1:27" collapsed="1"/>
    <row r="138" spans="1:27" collapsed="1"/>
  </sheetData>
  <sheetProtection algorithmName="SHA-512" hashValue="k89Z7rTst9G3r64ra/IjLY+9sd/qKE8s9F7qnyDI+RWtaZ4kIDGt3dBfltnpTXAgNsuo6IsnIvjpZ4wYYRWbvw==" saltValue="06N5h4ZAlEp0YW7zkWW1Hg=="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C78A-6AEC-4E76-92B2-B9FCFBDD8B70}">
  <sheetPr codeName="Sheet102">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73" t="s">
        <v>230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16456</v>
      </c>
      <c r="D6" s="8">
        <v>16456</v>
      </c>
      <c r="E6" s="8">
        <v>12661.316940000001</v>
      </c>
      <c r="F6" s="8">
        <v>4692.4692653801503</v>
      </c>
      <c r="G6" s="8">
        <v>4692.4692653800994</v>
      </c>
      <c r="H6" s="8">
        <v>4692.4692653799702</v>
      </c>
      <c r="I6" s="8">
        <v>4692.4692653798502</v>
      </c>
      <c r="J6" s="8">
        <v>4007.2296799999999</v>
      </c>
      <c r="K6" s="8">
        <v>3716</v>
      </c>
      <c r="L6" s="8">
        <v>3470.1660499999998</v>
      </c>
      <c r="M6" s="8">
        <v>3470.1660499999998</v>
      </c>
      <c r="N6" s="8">
        <v>3470.1660499999998</v>
      </c>
      <c r="O6" s="8">
        <v>2662.1874499999999</v>
      </c>
      <c r="P6" s="8">
        <v>2662.1874499999999</v>
      </c>
      <c r="Q6" s="8">
        <v>852.23658999999998</v>
      </c>
      <c r="R6" s="8">
        <v>852.23658999999998</v>
      </c>
      <c r="S6" s="8">
        <v>0</v>
      </c>
      <c r="T6" s="8">
        <v>0</v>
      </c>
      <c r="U6" s="8">
        <v>0</v>
      </c>
      <c r="V6" s="8">
        <v>0</v>
      </c>
      <c r="W6" s="8">
        <v>0</v>
      </c>
      <c r="X6" s="8">
        <v>0</v>
      </c>
      <c r="Y6" s="8">
        <v>0</v>
      </c>
      <c r="Z6" s="8">
        <v>0</v>
      </c>
      <c r="AA6" s="8">
        <v>0</v>
      </c>
    </row>
    <row r="7" spans="1:27">
      <c r="A7" s="16" t="s">
        <v>16</v>
      </c>
      <c r="B7" s="16" t="s">
        <v>11</v>
      </c>
      <c r="C7" s="8">
        <v>4835</v>
      </c>
      <c r="D7" s="8">
        <v>4530.6758099999997</v>
      </c>
      <c r="E7" s="8">
        <v>3080.6758099999997</v>
      </c>
      <c r="F7" s="8">
        <v>580</v>
      </c>
      <c r="G7" s="8">
        <v>133.81966</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8502.7305221569804</v>
      </c>
      <c r="O10" s="8">
        <v>8502.7305221569804</v>
      </c>
      <c r="P10" s="8">
        <v>8077.2125121569816</v>
      </c>
      <c r="Q10" s="8">
        <v>7957.2125121569816</v>
      </c>
      <c r="R10" s="8">
        <v>9105.7394921569812</v>
      </c>
      <c r="S10" s="8">
        <v>9011.7394921569812</v>
      </c>
      <c r="T10" s="8">
        <v>11299.662892156983</v>
      </c>
      <c r="U10" s="8">
        <v>10910.34237923706</v>
      </c>
      <c r="V10" s="8">
        <v>10910.34237923706</v>
      </c>
      <c r="W10" s="8">
        <v>11235.22469923706</v>
      </c>
      <c r="X10" s="8">
        <v>10651.22469923706</v>
      </c>
      <c r="Y10" s="8">
        <v>11807.711499237059</v>
      </c>
      <c r="Z10" s="8">
        <v>11288.711499237059</v>
      </c>
      <c r="AA10" s="8">
        <v>12713.144299237061</v>
      </c>
    </row>
    <row r="11" spans="1:27">
      <c r="A11" s="16" t="s">
        <v>16</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15373.713123594471</v>
      </c>
      <c r="D13" s="8">
        <v>16583.04636759447</v>
      </c>
      <c r="E13" s="8">
        <v>19083.854155594468</v>
      </c>
      <c r="F13" s="8">
        <v>31994.463896594469</v>
      </c>
      <c r="G13" s="8">
        <v>31995.649306594467</v>
      </c>
      <c r="H13" s="8">
        <v>32024.584706594469</v>
      </c>
      <c r="I13" s="8">
        <v>32816.972726594468</v>
      </c>
      <c r="J13" s="8">
        <v>33471.390949646229</v>
      </c>
      <c r="K13" s="8">
        <v>36450.532052646224</v>
      </c>
      <c r="L13" s="8">
        <v>36880.949511120351</v>
      </c>
      <c r="M13" s="8">
        <v>40645.983798068592</v>
      </c>
      <c r="N13" s="8">
        <v>45128.899280333542</v>
      </c>
      <c r="O13" s="8">
        <v>45758.749564609912</v>
      </c>
      <c r="P13" s="8">
        <v>46780.701193851368</v>
      </c>
      <c r="Q13" s="8">
        <v>46225.435818429105</v>
      </c>
      <c r="R13" s="8">
        <v>46039.135819192146</v>
      </c>
      <c r="S13" s="8">
        <v>47352.510369955286</v>
      </c>
      <c r="T13" s="8">
        <v>46114.370277565155</v>
      </c>
      <c r="U13" s="8">
        <v>45965.596993813051</v>
      </c>
      <c r="V13" s="8">
        <v>44892.27481467805</v>
      </c>
      <c r="W13" s="8">
        <v>46949.863928630257</v>
      </c>
      <c r="X13" s="8">
        <v>47104.629907872186</v>
      </c>
      <c r="Y13" s="8">
        <v>46558.82990482208</v>
      </c>
      <c r="Z13" s="8">
        <v>45787.539919166418</v>
      </c>
      <c r="AA13" s="8">
        <v>45422.189920692959</v>
      </c>
    </row>
    <row r="14" spans="1:27">
      <c r="A14" s="16" t="s">
        <v>16</v>
      </c>
      <c r="B14" s="16" t="s">
        <v>8</v>
      </c>
      <c r="C14" s="8">
        <v>13704.38688722179</v>
      </c>
      <c r="D14" s="8">
        <v>14346.046987221789</v>
      </c>
      <c r="E14" s="8">
        <v>14346.046987221789</v>
      </c>
      <c r="F14" s="8">
        <v>21606.463441221789</v>
      </c>
      <c r="G14" s="8">
        <v>21606.463441221789</v>
      </c>
      <c r="H14" s="8">
        <v>21600.34344133623</v>
      </c>
      <c r="I14" s="8">
        <v>21600.34344133623</v>
      </c>
      <c r="J14" s="8">
        <v>21945.96708533623</v>
      </c>
      <c r="K14" s="8">
        <v>24707.790503336233</v>
      </c>
      <c r="L14" s="8">
        <v>24707.790503336233</v>
      </c>
      <c r="M14" s="8">
        <v>24586.790503336233</v>
      </c>
      <c r="N14" s="8">
        <v>25751.060703336232</v>
      </c>
      <c r="O14" s="8">
        <v>25751.060703336232</v>
      </c>
      <c r="P14" s="8">
        <v>25751.060703336232</v>
      </c>
      <c r="Q14" s="8">
        <v>29445.387009336227</v>
      </c>
      <c r="R14" s="8">
        <v>34099.641155099169</v>
      </c>
      <c r="S14" s="8">
        <v>39036.367383573292</v>
      </c>
      <c r="T14" s="8">
        <v>46814.958535521539</v>
      </c>
      <c r="U14" s="8">
        <v>46929.503603080128</v>
      </c>
      <c r="V14" s="8">
        <v>47300.584050402213</v>
      </c>
      <c r="W14" s="8">
        <v>55249.515670310662</v>
      </c>
      <c r="X14" s="8">
        <v>55674.320890310664</v>
      </c>
      <c r="Y14" s="8">
        <v>56308.329225427849</v>
      </c>
      <c r="Z14" s="8">
        <v>54909.552653444203</v>
      </c>
      <c r="AA14" s="8">
        <v>54091.637656343388</v>
      </c>
    </row>
    <row r="15" spans="1:27">
      <c r="A15" s="16" t="s">
        <v>16</v>
      </c>
      <c r="B15" s="16" t="s">
        <v>83</v>
      </c>
      <c r="C15" s="8">
        <v>2467.7583641416932</v>
      </c>
      <c r="D15" s="8">
        <v>2919.3997981416933</v>
      </c>
      <c r="E15" s="8">
        <v>3569.3997551416933</v>
      </c>
      <c r="F15" s="8">
        <v>8091.0363751416926</v>
      </c>
      <c r="G15" s="8">
        <v>8061.0363751416926</v>
      </c>
      <c r="H15" s="8">
        <v>8061.0363751416926</v>
      </c>
      <c r="I15" s="8">
        <v>8061.0363751416926</v>
      </c>
      <c r="J15" s="8">
        <v>8005.7063752179865</v>
      </c>
      <c r="K15" s="8">
        <v>10859.866704404978</v>
      </c>
      <c r="L15" s="8">
        <v>10859.866704406708</v>
      </c>
      <c r="M15" s="8">
        <v>10809.866704407608</v>
      </c>
      <c r="N15" s="8">
        <v>11543.504264408619</v>
      </c>
      <c r="O15" s="8">
        <v>11543.504264408757</v>
      </c>
      <c r="P15" s="8">
        <v>12342.209804410537</v>
      </c>
      <c r="Q15" s="8">
        <v>12342.209804412238</v>
      </c>
      <c r="R15" s="8">
        <v>16931.36090443284</v>
      </c>
      <c r="S15" s="8">
        <v>16931.360904434361</v>
      </c>
      <c r="T15" s="8">
        <v>16762.744204435759</v>
      </c>
      <c r="U15" s="8">
        <v>17110.84960443715</v>
      </c>
      <c r="V15" s="8">
        <v>17201.817904440461</v>
      </c>
      <c r="W15" s="8">
        <v>17936.732488153193</v>
      </c>
      <c r="X15" s="8">
        <v>17485.091052971082</v>
      </c>
      <c r="Y15" s="8">
        <v>18713.825953736898</v>
      </c>
      <c r="Z15" s="8">
        <v>14172.18911373686</v>
      </c>
      <c r="AA15" s="8">
        <v>14775.719713744178</v>
      </c>
    </row>
    <row r="16" spans="1:27">
      <c r="A16" s="16" t="s">
        <v>16</v>
      </c>
      <c r="B16" s="16" t="s">
        <v>191</v>
      </c>
      <c r="C16" s="8">
        <v>1060</v>
      </c>
      <c r="D16" s="8">
        <v>1060</v>
      </c>
      <c r="E16" s="8">
        <v>1060</v>
      </c>
      <c r="F16" s="8">
        <v>1060</v>
      </c>
      <c r="G16" s="8">
        <v>5098</v>
      </c>
      <c r="H16" s="8">
        <v>5098</v>
      </c>
      <c r="I16" s="8">
        <v>5235.7544600000001</v>
      </c>
      <c r="J16" s="8">
        <v>5322.0133500000002</v>
      </c>
      <c r="K16" s="8">
        <v>5322.7723999999998</v>
      </c>
      <c r="L16" s="8">
        <v>5495.3170499999997</v>
      </c>
      <c r="M16" s="8">
        <v>5564.9648999999999</v>
      </c>
      <c r="N16" s="8">
        <v>5687.2508500000004</v>
      </c>
      <c r="O16" s="8">
        <v>5687.2508500000004</v>
      </c>
      <c r="P16" s="8">
        <v>5687.2508500000004</v>
      </c>
      <c r="Q16" s="8">
        <v>5687.2508500000004</v>
      </c>
      <c r="R16" s="8">
        <v>5687.2508500000004</v>
      </c>
      <c r="S16" s="8">
        <v>5687.2508500000004</v>
      </c>
      <c r="T16" s="8">
        <v>5687.2508500000004</v>
      </c>
      <c r="U16" s="8">
        <v>5687.2508500000004</v>
      </c>
      <c r="V16" s="8">
        <v>5687.2508500000004</v>
      </c>
      <c r="W16" s="8">
        <v>5687.2508500000004</v>
      </c>
      <c r="X16" s="8">
        <v>5687.2508500000004</v>
      </c>
      <c r="Y16" s="8">
        <v>5687.2508500000004</v>
      </c>
      <c r="Z16" s="8">
        <v>5687.2508500000004</v>
      </c>
      <c r="AA16" s="8">
        <v>5687.2508500000004</v>
      </c>
    </row>
    <row r="17" spans="1:27">
      <c r="A17" s="16" t="s">
        <v>16</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80" t="s">
        <v>82</v>
      </c>
      <c r="B18" s="80"/>
      <c r="C18" s="68">
        <v>74014.057321433938</v>
      </c>
      <c r="D18" s="68">
        <v>76209.477926733583</v>
      </c>
      <c r="E18" s="68">
        <v>74041.062585068852</v>
      </c>
      <c r="F18" s="68">
        <v>88603.801930135582</v>
      </c>
      <c r="G18" s="68">
        <v>92600.316987310987</v>
      </c>
      <c r="H18" s="68">
        <v>92875.992723021714</v>
      </c>
      <c r="I18" s="68">
        <v>93979.255243319101</v>
      </c>
      <c r="J18" s="68">
        <v>94244.946410575489</v>
      </c>
      <c r="K18" s="68">
        <v>102975.76069689027</v>
      </c>
      <c r="L18" s="68">
        <v>103882.77877417029</v>
      </c>
      <c r="M18" s="68">
        <v>107917.93095239447</v>
      </c>
      <c r="N18" s="68">
        <v>115958.3416030204</v>
      </c>
      <c r="O18" s="68">
        <v>116745.7433490187</v>
      </c>
      <c r="P18" s="68">
        <v>118543.76244448019</v>
      </c>
      <c r="Q18" s="68">
        <v>120874.87265238873</v>
      </c>
      <c r="R18" s="68">
        <v>132286.15478127907</v>
      </c>
      <c r="S18" s="68">
        <v>138912.61894610379</v>
      </c>
      <c r="T18" s="68">
        <v>148538.01661350019</v>
      </c>
      <c r="U18" s="68">
        <v>149957.60342812596</v>
      </c>
      <c r="V18" s="68">
        <v>150253.98983976117</v>
      </c>
      <c r="W18" s="68">
        <v>162687.43768058164</v>
      </c>
      <c r="X18" s="68">
        <v>163914.02770770298</v>
      </c>
      <c r="Y18" s="68">
        <v>168147.11753057493</v>
      </c>
      <c r="Z18" s="68">
        <v>162741.60415063577</v>
      </c>
      <c r="AA18" s="68">
        <v>164158.67248915086</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8330</v>
      </c>
      <c r="D21" s="8">
        <v>8330</v>
      </c>
      <c r="E21" s="8">
        <v>5013.3894499999997</v>
      </c>
      <c r="F21" s="8">
        <v>2075.2395853801499</v>
      </c>
      <c r="G21" s="8">
        <v>2075.2395853800999</v>
      </c>
      <c r="H21" s="8">
        <v>2075.2395853799699</v>
      </c>
      <c r="I21" s="8">
        <v>2075.2395853798498</v>
      </c>
      <c r="J21" s="8">
        <v>1390</v>
      </c>
      <c r="K21" s="8">
        <v>1390</v>
      </c>
      <c r="L21" s="8">
        <v>1144.16605</v>
      </c>
      <c r="M21" s="8">
        <v>1144.16605</v>
      </c>
      <c r="N21" s="8">
        <v>1144.16605</v>
      </c>
      <c r="O21" s="8">
        <v>484.16604999999998</v>
      </c>
      <c r="P21" s="8">
        <v>484.16604999999998</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3744.606492919921</v>
      </c>
      <c r="O25" s="8">
        <v>3744.606492919921</v>
      </c>
      <c r="P25" s="8">
        <v>3751.9642929199208</v>
      </c>
      <c r="Q25" s="8">
        <v>3751.9642929199208</v>
      </c>
      <c r="R25" s="8">
        <v>3751.9642929199208</v>
      </c>
      <c r="S25" s="8">
        <v>3751.9642929199208</v>
      </c>
      <c r="T25" s="8">
        <v>5558.8524929199211</v>
      </c>
      <c r="U25" s="8">
        <v>5341.5614999999998</v>
      </c>
      <c r="V25" s="8">
        <v>5341.5614999999998</v>
      </c>
      <c r="W25" s="8">
        <v>5341.5614999999998</v>
      </c>
      <c r="X25" s="8">
        <v>5341.5614999999998</v>
      </c>
      <c r="Y25" s="8">
        <v>5341.5614999999998</v>
      </c>
      <c r="Z25" s="8">
        <v>5341.5614999999998</v>
      </c>
      <c r="AA25" s="8">
        <v>5929.1763000000001</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3870.4812430353973</v>
      </c>
      <c r="D28" s="8">
        <v>4796.4106170353971</v>
      </c>
      <c r="E28" s="8">
        <v>6402.2884050353969</v>
      </c>
      <c r="F28" s="8">
        <v>8522.0693950353962</v>
      </c>
      <c r="G28" s="8">
        <v>8522.0693950353962</v>
      </c>
      <c r="H28" s="8">
        <v>8522.0693950353962</v>
      </c>
      <c r="I28" s="8">
        <v>8522.0693950353962</v>
      </c>
      <c r="J28" s="8">
        <v>8522.0693950353962</v>
      </c>
      <c r="K28" s="8">
        <v>8522.0693950353962</v>
      </c>
      <c r="L28" s="8">
        <v>8522.0693950353962</v>
      </c>
      <c r="M28" s="8">
        <v>11336.594895035398</v>
      </c>
      <c r="N28" s="8">
        <v>13314.745165035398</v>
      </c>
      <c r="O28" s="8">
        <v>13112.265169307859</v>
      </c>
      <c r="P28" s="8">
        <v>13135.258609307859</v>
      </c>
      <c r="Q28" s="8">
        <v>12843.179629307859</v>
      </c>
      <c r="R28" s="8">
        <v>12656.879630070798</v>
      </c>
      <c r="S28" s="8">
        <v>12656.879630070798</v>
      </c>
      <c r="T28" s="8">
        <v>12091.899626713865</v>
      </c>
      <c r="U28" s="8">
        <v>12358.381026713865</v>
      </c>
      <c r="V28" s="8">
        <v>12116.684646662108</v>
      </c>
      <c r="W28" s="8">
        <v>12047.67357061035</v>
      </c>
      <c r="X28" s="8">
        <v>12047.67357061035</v>
      </c>
      <c r="Y28" s="8">
        <v>11651.67357061035</v>
      </c>
      <c r="Z28" s="8">
        <v>11538.483568168944</v>
      </c>
      <c r="AA28" s="8">
        <v>11538.483568168944</v>
      </c>
    </row>
    <row r="29" spans="1:27">
      <c r="A29" s="16" t="s">
        <v>22</v>
      </c>
      <c r="B29" s="16" t="s">
        <v>8</v>
      </c>
      <c r="C29" s="8">
        <v>7070.4088808588804</v>
      </c>
      <c r="D29" s="8">
        <v>7712.0689808588804</v>
      </c>
      <c r="E29" s="8">
        <v>7712.0689808588804</v>
      </c>
      <c r="F29" s="8">
        <v>8067.4859808588799</v>
      </c>
      <c r="G29" s="8">
        <v>8067.4859808588799</v>
      </c>
      <c r="H29" s="8">
        <v>8067.4859808588799</v>
      </c>
      <c r="I29" s="8">
        <v>8067.4859808588799</v>
      </c>
      <c r="J29" s="8">
        <v>8067.4859808588799</v>
      </c>
      <c r="K29" s="8">
        <v>8067.4859808588799</v>
      </c>
      <c r="L29" s="8">
        <v>8067.4859808588799</v>
      </c>
      <c r="M29" s="8">
        <v>8067.4859808588799</v>
      </c>
      <c r="N29" s="8">
        <v>8067.4859808588799</v>
      </c>
      <c r="O29" s="8">
        <v>8067.4859808588799</v>
      </c>
      <c r="P29" s="8">
        <v>8067.4859808588799</v>
      </c>
      <c r="Q29" s="8">
        <v>8670.84338685888</v>
      </c>
      <c r="R29" s="8">
        <v>10496.072707858882</v>
      </c>
      <c r="S29" s="8">
        <v>12475.030606333003</v>
      </c>
      <c r="T29" s="8">
        <v>15891.714058281248</v>
      </c>
      <c r="U29" s="8">
        <v>15898.690258281247</v>
      </c>
      <c r="V29" s="8">
        <v>15862.610256450193</v>
      </c>
      <c r="W29" s="8">
        <v>18392.973016450193</v>
      </c>
      <c r="X29" s="8">
        <v>18787.865834924312</v>
      </c>
      <c r="Y29" s="8">
        <v>18737.865834924312</v>
      </c>
      <c r="Z29" s="8">
        <v>18143.665830346679</v>
      </c>
      <c r="AA29" s="8">
        <v>17576.907830926513</v>
      </c>
    </row>
    <row r="30" spans="1:27">
      <c r="A30" s="16" t="s">
        <v>22</v>
      </c>
      <c r="B30" s="16" t="s">
        <v>83</v>
      </c>
      <c r="C30" s="8">
        <v>262</v>
      </c>
      <c r="D30" s="8">
        <v>695.34079999999994</v>
      </c>
      <c r="E30" s="8">
        <v>695.34079999999994</v>
      </c>
      <c r="F30" s="8">
        <v>2262</v>
      </c>
      <c r="G30" s="8">
        <v>2262</v>
      </c>
      <c r="H30" s="8">
        <v>2262</v>
      </c>
      <c r="I30" s="8">
        <v>2262</v>
      </c>
      <c r="J30" s="8">
        <v>2262</v>
      </c>
      <c r="K30" s="8">
        <v>2262</v>
      </c>
      <c r="L30" s="8">
        <v>2262</v>
      </c>
      <c r="M30" s="8">
        <v>2212</v>
      </c>
      <c r="N30" s="8">
        <v>2212</v>
      </c>
      <c r="O30" s="8">
        <v>2212</v>
      </c>
      <c r="P30" s="8">
        <v>2212</v>
      </c>
      <c r="Q30" s="8">
        <v>2212</v>
      </c>
      <c r="R30" s="8">
        <v>3474.5817999999999</v>
      </c>
      <c r="S30" s="8">
        <v>3474.5817999999999</v>
      </c>
      <c r="T30" s="8">
        <v>3474.5817999999999</v>
      </c>
      <c r="U30" s="8">
        <v>3474.5817999999999</v>
      </c>
      <c r="V30" s="8">
        <v>3474.5817999999999</v>
      </c>
      <c r="W30" s="8">
        <v>3474.5817999999999</v>
      </c>
      <c r="X30" s="8">
        <v>3041.241</v>
      </c>
      <c r="Y30" s="8">
        <v>3057.9924000000001</v>
      </c>
      <c r="Z30" s="8">
        <v>1491.3334</v>
      </c>
      <c r="AA30" s="8">
        <v>1656.2574</v>
      </c>
    </row>
    <row r="31" spans="1:27">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c r="A32" s="16" t="s">
        <v>22</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80" t="s">
        <v>82</v>
      </c>
      <c r="B33" s="80"/>
      <c r="C33" s="68">
        <v>25589.589113762442</v>
      </c>
      <c r="D33" s="68">
        <v>27665.159387152089</v>
      </c>
      <c r="E33" s="68">
        <v>26046.356617827871</v>
      </c>
      <c r="F33" s="68">
        <v>27280.72394687013</v>
      </c>
      <c r="G33" s="68">
        <v>29441.833932221642</v>
      </c>
      <c r="H33" s="68">
        <v>29577.053925812819</v>
      </c>
      <c r="I33" s="68">
        <v>29737.063973725297</v>
      </c>
      <c r="J33" s="68">
        <v>29228.674348672597</v>
      </c>
      <c r="K33" s="68">
        <v>29403.144410928457</v>
      </c>
      <c r="L33" s="68">
        <v>29358.71040904857</v>
      </c>
      <c r="M33" s="68">
        <v>32379.095894400129</v>
      </c>
      <c r="N33" s="68">
        <v>35748.523738863027</v>
      </c>
      <c r="O33" s="68">
        <v>35213.103710176503</v>
      </c>
      <c r="P33" s="68">
        <v>35599.084894024156</v>
      </c>
      <c r="Q33" s="68">
        <v>35813.017277348379</v>
      </c>
      <c r="R33" s="68">
        <v>39129.048479677724</v>
      </c>
      <c r="S33" s="68">
        <v>41561.546295144035</v>
      </c>
      <c r="T33" s="68">
        <v>46257.977909555651</v>
      </c>
      <c r="U33" s="68">
        <v>46823.414658237292</v>
      </c>
      <c r="V33" s="68">
        <v>47072.32809569042</v>
      </c>
      <c r="W33" s="68">
        <v>50083.44979916991</v>
      </c>
      <c r="X33" s="68">
        <v>50614.522081315918</v>
      </c>
      <c r="Y33" s="68">
        <v>50779.003217644036</v>
      </c>
      <c r="Z33" s="68">
        <v>49123.224230156244</v>
      </c>
      <c r="AA33" s="68">
        <v>49620.825343236073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8126</v>
      </c>
      <c r="D36" s="8">
        <v>8126</v>
      </c>
      <c r="E36" s="8">
        <v>7647.92749</v>
      </c>
      <c r="F36" s="8">
        <v>2617.2296799999999</v>
      </c>
      <c r="G36" s="8">
        <v>2617.2296799999999</v>
      </c>
      <c r="H36" s="8">
        <v>2617.2296799999999</v>
      </c>
      <c r="I36" s="8">
        <v>2617.2296799999999</v>
      </c>
      <c r="J36" s="8">
        <v>2617.2296799999999</v>
      </c>
      <c r="K36" s="8">
        <v>2326</v>
      </c>
      <c r="L36" s="8">
        <v>2326</v>
      </c>
      <c r="M36" s="8">
        <v>2326</v>
      </c>
      <c r="N36" s="8">
        <v>2326</v>
      </c>
      <c r="O36" s="8">
        <v>2178.0214000000001</v>
      </c>
      <c r="P36" s="8">
        <v>2178.0214000000001</v>
      </c>
      <c r="Q36" s="8">
        <v>852.23658999999998</v>
      </c>
      <c r="R36" s="8">
        <v>852.23658999999998</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1851.97048</v>
      </c>
      <c r="V40" s="8">
        <v>1851.97048</v>
      </c>
      <c r="W40" s="8">
        <v>2330.8527999999997</v>
      </c>
      <c r="X40" s="8">
        <v>2330.8527999999997</v>
      </c>
      <c r="Y40" s="8">
        <v>3487.3395999999998</v>
      </c>
      <c r="Z40" s="8">
        <v>2968.3395999999998</v>
      </c>
      <c r="AA40" s="8">
        <v>2622.3395999999998</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2624.4080238342267</v>
      </c>
      <c r="F43" s="8">
        <v>8323.0297238342264</v>
      </c>
      <c r="G43" s="8">
        <v>8323.0297238342264</v>
      </c>
      <c r="H43" s="8">
        <v>8323.0297238342264</v>
      </c>
      <c r="I43" s="8">
        <v>8323.0297238342264</v>
      </c>
      <c r="J43" s="8">
        <v>8323.0297238342264</v>
      </c>
      <c r="K43" s="8">
        <v>10088.780247834226</v>
      </c>
      <c r="L43" s="8">
        <v>10088.780247834226</v>
      </c>
      <c r="M43" s="8">
        <v>10088.780247834226</v>
      </c>
      <c r="N43" s="8">
        <v>11536.006953834227</v>
      </c>
      <c r="O43" s="8">
        <v>11536.006953834227</v>
      </c>
      <c r="P43" s="8">
        <v>11536.006953834227</v>
      </c>
      <c r="Q43" s="8">
        <v>11600.120553834227</v>
      </c>
      <c r="R43" s="8">
        <v>11600.120553834227</v>
      </c>
      <c r="S43" s="8">
        <v>12829.295853834228</v>
      </c>
      <c r="T43" s="8">
        <v>12649.894268463133</v>
      </c>
      <c r="U43" s="8">
        <v>12651.218253814697</v>
      </c>
      <c r="V43" s="8">
        <v>12651.218253814697</v>
      </c>
      <c r="W43" s="8">
        <v>13654.298443814696</v>
      </c>
      <c r="X43" s="8">
        <v>13654.298443814696</v>
      </c>
      <c r="Y43" s="8">
        <v>13504.49844076294</v>
      </c>
      <c r="Z43" s="8">
        <v>13504.49844076294</v>
      </c>
      <c r="AA43" s="8">
        <v>13504.49844076294</v>
      </c>
    </row>
    <row r="44" spans="1:27">
      <c r="A44" s="16" t="s">
        <v>23</v>
      </c>
      <c r="B44" s="16" t="s">
        <v>8</v>
      </c>
      <c r="C44" s="8">
        <v>4013.7850074768025</v>
      </c>
      <c r="D44" s="8">
        <v>4013.7850074768025</v>
      </c>
      <c r="E44" s="8">
        <v>4013.7850074768025</v>
      </c>
      <c r="F44" s="8">
        <v>7555.0616014768029</v>
      </c>
      <c r="G44" s="8">
        <v>7555.0616014768029</v>
      </c>
      <c r="H44" s="8">
        <v>7555.0616014768029</v>
      </c>
      <c r="I44" s="8">
        <v>7555.0616014768029</v>
      </c>
      <c r="J44" s="8">
        <v>7900.6852454768032</v>
      </c>
      <c r="K44" s="8">
        <v>10075.507263476804</v>
      </c>
      <c r="L44" s="8">
        <v>10075.507263476804</v>
      </c>
      <c r="M44" s="8">
        <v>9954.5072634768039</v>
      </c>
      <c r="N44" s="8">
        <v>9904.5072634768039</v>
      </c>
      <c r="O44" s="8">
        <v>9904.5072634768039</v>
      </c>
      <c r="P44" s="8">
        <v>9904.5072634768039</v>
      </c>
      <c r="Q44" s="8">
        <v>12914.213263476804</v>
      </c>
      <c r="R44" s="8">
        <v>14447.482587476803</v>
      </c>
      <c r="S44" s="8">
        <v>17405.250917476802</v>
      </c>
      <c r="T44" s="8">
        <v>19586.8139174768</v>
      </c>
      <c r="U44" s="8">
        <v>19831.67668839233</v>
      </c>
      <c r="V44" s="8">
        <v>20288.320138300776</v>
      </c>
      <c r="W44" s="8">
        <v>25307.020658209225</v>
      </c>
      <c r="X44" s="8">
        <v>25196.620656683346</v>
      </c>
      <c r="Y44" s="8">
        <v>25938.149295157473</v>
      </c>
      <c r="Z44" s="8">
        <v>25639.022724699702</v>
      </c>
      <c r="AA44" s="8">
        <v>25480.425724577639</v>
      </c>
    </row>
    <row r="45" spans="1:27">
      <c r="A45" s="16" t="s">
        <v>23</v>
      </c>
      <c r="B45" s="16" t="s">
        <v>83</v>
      </c>
      <c r="C45" s="8">
        <v>258</v>
      </c>
      <c r="D45" s="8">
        <v>276.300634</v>
      </c>
      <c r="E45" s="8">
        <v>687.25955599999998</v>
      </c>
      <c r="F45" s="8">
        <v>2018.5379359999999</v>
      </c>
      <c r="G45" s="8">
        <v>2018.5379359999999</v>
      </c>
      <c r="H45" s="8">
        <v>2018.5379359999999</v>
      </c>
      <c r="I45" s="8">
        <v>2018.5379359999999</v>
      </c>
      <c r="J45" s="8">
        <v>2018.5379359999999</v>
      </c>
      <c r="K45" s="8">
        <v>2018.5379359999999</v>
      </c>
      <c r="L45" s="8">
        <v>2018.5379359999999</v>
      </c>
      <c r="M45" s="8">
        <v>2018.5379359999999</v>
      </c>
      <c r="N45" s="8">
        <v>2566.4106360000001</v>
      </c>
      <c r="O45" s="8">
        <v>2566.4106360000001</v>
      </c>
      <c r="P45" s="8">
        <v>3009.789636</v>
      </c>
      <c r="Q45" s="8">
        <v>3009.789636</v>
      </c>
      <c r="R45" s="8">
        <v>5728.8309360000003</v>
      </c>
      <c r="S45" s="8">
        <v>5728.8309360000003</v>
      </c>
      <c r="T45" s="8">
        <v>5818.2142359999998</v>
      </c>
      <c r="U45" s="8">
        <v>6166.3196360000002</v>
      </c>
      <c r="V45" s="8">
        <v>6267.2879359999997</v>
      </c>
      <c r="W45" s="8">
        <v>7690.5609320000003</v>
      </c>
      <c r="X45" s="8">
        <v>7672.2602999999999</v>
      </c>
      <c r="Y45" s="8">
        <v>9174.0849999999991</v>
      </c>
      <c r="Z45" s="8">
        <v>7842.8059999999996</v>
      </c>
      <c r="AA45" s="8">
        <v>7867.1629999999996</v>
      </c>
    </row>
    <row r="46" spans="1:27">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80" t="s">
        <v>82</v>
      </c>
      <c r="B48" s="80"/>
      <c r="C48" s="68">
        <v>20031.943023681633</v>
      </c>
      <c r="D48" s="68">
        <v>20087.623662564445</v>
      </c>
      <c r="E48" s="68">
        <v>20070.080066629878</v>
      </c>
      <c r="F48" s="68">
        <v>25697.95892452636</v>
      </c>
      <c r="G48" s="68">
        <v>27777.838923687126</v>
      </c>
      <c r="H48" s="68">
        <v>27872.208943599846</v>
      </c>
      <c r="I48" s="68">
        <v>27981.708939785149</v>
      </c>
      <c r="J48" s="68">
        <v>28033.74260270605</v>
      </c>
      <c r="K48" s="68">
        <v>31714.655441512688</v>
      </c>
      <c r="L48" s="68">
        <v>31886.255447616204</v>
      </c>
      <c r="M48" s="68">
        <v>31576.825454940423</v>
      </c>
      <c r="N48" s="68">
        <v>33741.334803567377</v>
      </c>
      <c r="O48" s="68">
        <v>33845.636202346672</v>
      </c>
      <c r="P48" s="68">
        <v>34418.785252395501</v>
      </c>
      <c r="Q48" s="68">
        <v>36456.06009366503</v>
      </c>
      <c r="R48" s="68">
        <v>41019.980641981441</v>
      </c>
      <c r="S48" s="68">
        <v>44696.147642918935</v>
      </c>
      <c r="T48" s="68">
        <v>47153.972447879867</v>
      </c>
      <c r="U48" s="68">
        <v>48175.185157389154</v>
      </c>
      <c r="V48" s="68">
        <v>48491.026765696035</v>
      </c>
      <c r="W48" s="68">
        <v>56586.502952737297</v>
      </c>
      <c r="X48" s="68">
        <v>56895.492138547357</v>
      </c>
      <c r="Y48" s="68">
        <v>60603.06242533691</v>
      </c>
      <c r="Z48" s="68">
        <v>58923.166864644765</v>
      </c>
      <c r="AA48" s="68">
        <v>58505.506698507073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4530.6758099999997</v>
      </c>
      <c r="E52" s="8">
        <v>3080.6758099999997</v>
      </c>
      <c r="F52" s="8">
        <v>580</v>
      </c>
      <c r="G52" s="8">
        <v>133.81966</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1730</v>
      </c>
      <c r="M55" s="8">
        <v>1730</v>
      </c>
      <c r="N55" s="8">
        <v>1840.82403</v>
      </c>
      <c r="O55" s="8">
        <v>1840.82403</v>
      </c>
      <c r="P55" s="8">
        <v>1407.94822</v>
      </c>
      <c r="Q55" s="8">
        <v>1407.94822</v>
      </c>
      <c r="R55" s="8">
        <v>2556.4751999999999</v>
      </c>
      <c r="S55" s="8">
        <v>2462.4751999999999</v>
      </c>
      <c r="T55" s="8">
        <v>2943.5104000000001</v>
      </c>
      <c r="U55" s="8">
        <v>2943.5104000000001</v>
      </c>
      <c r="V55" s="8">
        <v>2943.5104000000001</v>
      </c>
      <c r="W55" s="8">
        <v>2943.5104000000001</v>
      </c>
      <c r="X55" s="8">
        <v>2359.5104000000001</v>
      </c>
      <c r="Y55" s="8">
        <v>2359.5104000000001</v>
      </c>
      <c r="Z55" s="8">
        <v>2359.5104000000001</v>
      </c>
      <c r="AA55" s="8">
        <v>3600.3283999999999</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5769.3599777221652</v>
      </c>
      <c r="F58" s="8">
        <v>9171.1174887221659</v>
      </c>
      <c r="G58" s="8">
        <v>9118.6174887221659</v>
      </c>
      <c r="H58" s="8">
        <v>9118.6174887221659</v>
      </c>
      <c r="I58" s="8">
        <v>9785.6173887221648</v>
      </c>
      <c r="J58" s="8">
        <v>10451.617388722165</v>
      </c>
      <c r="K58" s="8">
        <v>11545.322567722164</v>
      </c>
      <c r="L58" s="8">
        <v>11926.617187722162</v>
      </c>
      <c r="M58" s="8">
        <v>12926.617117722162</v>
      </c>
      <c r="N58" s="8">
        <v>13859.41712077392</v>
      </c>
      <c r="O58" s="8">
        <v>14439.41712077392</v>
      </c>
      <c r="P58" s="8">
        <v>15439.417420773922</v>
      </c>
      <c r="Q58" s="8">
        <v>15151.117425351558</v>
      </c>
      <c r="R58" s="8">
        <v>15151.117425351558</v>
      </c>
      <c r="S58" s="8">
        <v>15100.567426114498</v>
      </c>
      <c r="T58" s="8">
        <v>14820.668923062742</v>
      </c>
      <c r="U58" s="8">
        <v>14428.718926114499</v>
      </c>
      <c r="V58" s="8">
        <v>13809.493128555907</v>
      </c>
      <c r="W58" s="8">
        <v>14112.874628555906</v>
      </c>
      <c r="X58" s="8">
        <v>14267.268327792968</v>
      </c>
      <c r="Y58" s="8">
        <v>14267.268327792968</v>
      </c>
      <c r="Z58" s="8">
        <v>13609.168344577636</v>
      </c>
      <c r="AA58" s="8">
        <v>13551.568346103515</v>
      </c>
    </row>
    <row r="59" spans="1:27">
      <c r="A59" s="16" t="s">
        <v>24</v>
      </c>
      <c r="B59" s="16" t="s">
        <v>8</v>
      </c>
      <c r="C59" s="8">
        <v>1563.5730018615709</v>
      </c>
      <c r="D59" s="8">
        <v>1563.5730018615709</v>
      </c>
      <c r="E59" s="8">
        <v>1563.5730018615709</v>
      </c>
      <c r="F59" s="8">
        <v>3968.1036618615708</v>
      </c>
      <c r="G59" s="8">
        <v>3968.1036618615708</v>
      </c>
      <c r="H59" s="8">
        <v>3968.1036618615708</v>
      </c>
      <c r="I59" s="8">
        <v>3968.1036618615708</v>
      </c>
      <c r="J59" s="8">
        <v>3968.1036618615708</v>
      </c>
      <c r="K59" s="8">
        <v>4555.1050618615709</v>
      </c>
      <c r="L59" s="8">
        <v>4555.1050618615709</v>
      </c>
      <c r="M59" s="8">
        <v>4555.1050618615709</v>
      </c>
      <c r="N59" s="8">
        <v>4555.1050618615709</v>
      </c>
      <c r="O59" s="8">
        <v>4555.1050618615709</v>
      </c>
      <c r="P59" s="8">
        <v>4555.1050618615709</v>
      </c>
      <c r="Q59" s="8">
        <v>4555.1050618615709</v>
      </c>
      <c r="R59" s="8">
        <v>4555.1050618615709</v>
      </c>
      <c r="S59" s="8">
        <v>4555.1050618615709</v>
      </c>
      <c r="T59" s="8">
        <v>4869.128061861571</v>
      </c>
      <c r="U59" s="8">
        <v>4758.6480585046374</v>
      </c>
      <c r="V59" s="8">
        <v>4727.5450578637683</v>
      </c>
      <c r="W59" s="8">
        <v>5127.4133978637692</v>
      </c>
      <c r="X59" s="8">
        <v>5346.9257978637688</v>
      </c>
      <c r="Y59" s="8">
        <v>5289.4054945068356</v>
      </c>
      <c r="Z59" s="8">
        <v>4891.9554975585934</v>
      </c>
      <c r="AA59" s="8">
        <v>4799.3954999999996</v>
      </c>
    </row>
    <row r="60" spans="1:27">
      <c r="A60" s="16" t="s">
        <v>24</v>
      </c>
      <c r="B60" s="16" t="s">
        <v>83</v>
      </c>
      <c r="C60" s="8">
        <v>1381.2656999237061</v>
      </c>
      <c r="D60" s="8">
        <v>1381.2656999237061</v>
      </c>
      <c r="E60" s="8">
        <v>1381.2656999237061</v>
      </c>
      <c r="F60" s="8">
        <v>2733.2698399237061</v>
      </c>
      <c r="G60" s="8">
        <v>2733.2698399237061</v>
      </c>
      <c r="H60" s="8">
        <v>2733.2698399237061</v>
      </c>
      <c r="I60" s="8">
        <v>2733.2698399237061</v>
      </c>
      <c r="J60" s="8">
        <v>2677.93984</v>
      </c>
      <c r="K60" s="8">
        <v>5557.1001691869906</v>
      </c>
      <c r="L60" s="8">
        <v>5557.1001691887204</v>
      </c>
      <c r="M60" s="8">
        <v>5557.1001691896199</v>
      </c>
      <c r="N60" s="8">
        <v>5557.1001691906304</v>
      </c>
      <c r="O60" s="8">
        <v>5557.1001691907704</v>
      </c>
      <c r="P60" s="8">
        <v>5557.1001691925503</v>
      </c>
      <c r="Q60" s="8">
        <v>5557.1001691942511</v>
      </c>
      <c r="R60" s="8">
        <v>5257.1001691957808</v>
      </c>
      <c r="S60" s="8">
        <v>5257.1001691973006</v>
      </c>
      <c r="T60" s="8">
        <v>5257.1001691987003</v>
      </c>
      <c r="U60" s="8">
        <v>5257.10016920009</v>
      </c>
      <c r="V60" s="8">
        <v>5257.1001692034006</v>
      </c>
      <c r="W60" s="8">
        <v>4603.1643569161306</v>
      </c>
      <c r="X60" s="8">
        <v>4603.1643537340206</v>
      </c>
      <c r="Y60" s="8">
        <v>4603.1643537369</v>
      </c>
      <c r="Z60" s="8">
        <v>3231.1603137368602</v>
      </c>
      <c r="AA60" s="8">
        <v>3231.1603137441798</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80" t="s">
        <v>82</v>
      </c>
      <c r="B63" s="80"/>
      <c r="C63" s="68">
        <v>17842.278666079706</v>
      </c>
      <c r="D63" s="68">
        <v>17584.17447730041</v>
      </c>
      <c r="E63" s="68">
        <v>16690.394478521113</v>
      </c>
      <c r="F63" s="68">
        <v>21448.200981962516</v>
      </c>
      <c r="G63" s="68">
        <v>21041.46065012597</v>
      </c>
      <c r="H63" s="68">
        <v>21013.72098242028</v>
      </c>
      <c r="I63" s="68">
        <v>21803.200859074335</v>
      </c>
      <c r="J63" s="68">
        <v>22386.090868000727</v>
      </c>
      <c r="K63" s="68">
        <v>27097.847806094942</v>
      </c>
      <c r="L63" s="68">
        <v>27657.76239069628</v>
      </c>
      <c r="M63" s="68">
        <v>28870.972373187415</v>
      </c>
      <c r="N63" s="68">
        <v>30157.786347646426</v>
      </c>
      <c r="O63" s="68">
        <v>31009.61639525399</v>
      </c>
      <c r="P63" s="68">
        <v>31375.400858400306</v>
      </c>
      <c r="Q63" s="68">
        <v>31403.580904483551</v>
      </c>
      <c r="R63" s="68">
        <v>32593.737828332727</v>
      </c>
      <c r="S63" s="68">
        <v>32826.567895015156</v>
      </c>
      <c r="T63" s="68">
        <v>33743.907401535114</v>
      </c>
      <c r="U63" s="68">
        <v>33671.377425645398</v>
      </c>
      <c r="V63" s="68">
        <v>33471.438764167986</v>
      </c>
      <c r="W63" s="68">
        <v>33991.042830943232</v>
      </c>
      <c r="X63" s="68">
        <v>34275.059034420046</v>
      </c>
      <c r="Y63" s="68">
        <v>34736.478672472243</v>
      </c>
      <c r="Z63" s="68">
        <v>32852.874603480501</v>
      </c>
      <c r="AA63" s="68">
        <v>34248.59242190823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2874.2361505285603</v>
      </c>
      <c r="F73" s="8">
        <v>4268.2496005285602</v>
      </c>
      <c r="G73" s="8">
        <v>4202.2496005285602</v>
      </c>
      <c r="H73" s="8">
        <v>4111.4996005285602</v>
      </c>
      <c r="I73" s="8">
        <v>4111.4996005285602</v>
      </c>
      <c r="J73" s="8">
        <v>3979.799603580318</v>
      </c>
      <c r="K73" s="8">
        <v>3979.799603580318</v>
      </c>
      <c r="L73" s="8">
        <v>3903.5343520544393</v>
      </c>
      <c r="M73" s="8">
        <v>3734.3578090026822</v>
      </c>
      <c r="N73" s="8">
        <v>3734.3578090026822</v>
      </c>
      <c r="O73" s="8">
        <v>3861.3000090026826</v>
      </c>
      <c r="P73" s="8">
        <v>3734.869798239743</v>
      </c>
      <c r="Q73" s="8">
        <v>3695.869798239743</v>
      </c>
      <c r="R73" s="8">
        <v>3695.869798239743</v>
      </c>
      <c r="S73" s="8">
        <v>3830.6190482397428</v>
      </c>
      <c r="T73" s="8">
        <v>3616.7590476293917</v>
      </c>
      <c r="U73" s="8">
        <v>3736.1303754738719</v>
      </c>
      <c r="V73" s="8">
        <v>3523.7303739491167</v>
      </c>
      <c r="W73" s="8">
        <v>4343.8688739525878</v>
      </c>
      <c r="X73" s="8">
        <v>4344.2411539566529</v>
      </c>
      <c r="Y73" s="8">
        <v>4344.241153957907</v>
      </c>
      <c r="Z73" s="8">
        <v>4344.2411539586728</v>
      </c>
      <c r="AA73" s="8">
        <v>4344.241153959143</v>
      </c>
    </row>
    <row r="74" spans="1:27">
      <c r="A74" s="16" t="s">
        <v>25</v>
      </c>
      <c r="B74" s="16" t="s">
        <v>8</v>
      </c>
      <c r="C74" s="8">
        <v>1056.6199970245359</v>
      </c>
      <c r="D74" s="8">
        <v>1056.6199970245359</v>
      </c>
      <c r="E74" s="8">
        <v>1056.6199970245359</v>
      </c>
      <c r="F74" s="8">
        <v>2015.8121970245359</v>
      </c>
      <c r="G74" s="8">
        <v>2015.8121970245359</v>
      </c>
      <c r="H74" s="8">
        <v>2009.6921971389768</v>
      </c>
      <c r="I74" s="8">
        <v>2009.6921971389768</v>
      </c>
      <c r="J74" s="8">
        <v>2009.6921971389768</v>
      </c>
      <c r="K74" s="8">
        <v>2009.6921971389768</v>
      </c>
      <c r="L74" s="8">
        <v>2009.6921971389768</v>
      </c>
      <c r="M74" s="8">
        <v>2009.6921971389768</v>
      </c>
      <c r="N74" s="8">
        <v>3223.9623971389765</v>
      </c>
      <c r="O74" s="8">
        <v>3223.9623971389765</v>
      </c>
      <c r="P74" s="8">
        <v>3223.9623971389765</v>
      </c>
      <c r="Q74" s="8">
        <v>3305.2252971389771</v>
      </c>
      <c r="R74" s="8">
        <v>4600.980797901916</v>
      </c>
      <c r="S74" s="8">
        <v>4600.980797901916</v>
      </c>
      <c r="T74" s="8">
        <v>6467.3024979019165</v>
      </c>
      <c r="U74" s="8">
        <v>6440.4885979019164</v>
      </c>
      <c r="V74" s="8">
        <v>6422.1085977874754</v>
      </c>
      <c r="W74" s="8">
        <v>6422.1085977874754</v>
      </c>
      <c r="X74" s="8">
        <v>6342.9086008392333</v>
      </c>
      <c r="Y74" s="8">
        <v>6342.9086008392333</v>
      </c>
      <c r="Z74" s="8">
        <v>6234.9086008392333</v>
      </c>
      <c r="AA74" s="8">
        <v>6234.9086008392333</v>
      </c>
    </row>
    <row r="75" spans="1:27">
      <c r="A75" s="16" t="s">
        <v>25</v>
      </c>
      <c r="B75" s="16" t="s">
        <v>83</v>
      </c>
      <c r="C75" s="8">
        <v>566.49266421798711</v>
      </c>
      <c r="D75" s="8">
        <v>566.49266421798711</v>
      </c>
      <c r="E75" s="8">
        <v>805.53369921798708</v>
      </c>
      <c r="F75" s="8">
        <v>1077.228599217987</v>
      </c>
      <c r="G75" s="8">
        <v>1047.228599217987</v>
      </c>
      <c r="H75" s="8">
        <v>1047.228599217987</v>
      </c>
      <c r="I75" s="8">
        <v>1047.228599217987</v>
      </c>
      <c r="J75" s="8">
        <v>1047.228599217987</v>
      </c>
      <c r="K75" s="8">
        <v>1022.228599217987</v>
      </c>
      <c r="L75" s="8">
        <v>1022.228599217987</v>
      </c>
      <c r="M75" s="8">
        <v>1022.228599217987</v>
      </c>
      <c r="N75" s="8">
        <v>1207.993459217987</v>
      </c>
      <c r="O75" s="8">
        <v>1207.993459217987</v>
      </c>
      <c r="P75" s="8">
        <v>1563.3199992179871</v>
      </c>
      <c r="Q75" s="8">
        <v>1563.3199992179871</v>
      </c>
      <c r="R75" s="8">
        <v>2470.8479992370603</v>
      </c>
      <c r="S75" s="8">
        <v>2470.8479992370603</v>
      </c>
      <c r="T75" s="8">
        <v>2212.8479992370603</v>
      </c>
      <c r="U75" s="8">
        <v>2212.8479992370603</v>
      </c>
      <c r="V75" s="8">
        <v>2202.8479992370603</v>
      </c>
      <c r="W75" s="8">
        <v>2168.4253992370604</v>
      </c>
      <c r="X75" s="8">
        <v>2168.4253992370604</v>
      </c>
      <c r="Y75" s="8">
        <v>1878.5842</v>
      </c>
      <c r="Z75" s="8">
        <v>1606.8894</v>
      </c>
      <c r="AA75" s="8">
        <v>2021.1389999999999</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80" t="s">
        <v>82</v>
      </c>
      <c r="B78" s="80"/>
      <c r="C78" s="68">
        <v>6902.5226496458381</v>
      </c>
      <c r="D78" s="68">
        <v>6938.3626612425178</v>
      </c>
      <c r="E78" s="68">
        <v>7012.9798240354876</v>
      </c>
      <c r="F78" s="68">
        <v>9651.6603880735729</v>
      </c>
      <c r="G78" s="68">
        <v>9348.870388588557</v>
      </c>
      <c r="H78" s="68">
        <v>9296.9403792234752</v>
      </c>
      <c r="I78" s="68">
        <v>9070.7403965803478</v>
      </c>
      <c r="J78" s="68">
        <v>8995.4004097792003</v>
      </c>
      <c r="K78" s="68">
        <v>9029.5504055830334</v>
      </c>
      <c r="L78" s="68">
        <v>8940.5851532942161</v>
      </c>
      <c r="M78" s="68">
        <v>8848.3486088691679</v>
      </c>
      <c r="N78" s="68">
        <v>9805.663637130885</v>
      </c>
      <c r="O78" s="68">
        <v>10028.845888400416</v>
      </c>
      <c r="P78" s="68">
        <v>10357.642181016385</v>
      </c>
      <c r="Q78" s="68">
        <v>10508.415121299586</v>
      </c>
      <c r="R78" s="68">
        <v>12826.868574474178</v>
      </c>
      <c r="S78" s="68">
        <v>13086.667858043515</v>
      </c>
      <c r="T78" s="68">
        <v>14613.509592833549</v>
      </c>
      <c r="U78" s="68">
        <v>14633.946934008105</v>
      </c>
      <c r="V78" s="68">
        <v>14535.126954341567</v>
      </c>
      <c r="W78" s="68">
        <v>15310.642842138008</v>
      </c>
      <c r="X78" s="68">
        <v>15379.735199656719</v>
      </c>
      <c r="Y78" s="68">
        <v>15244.293963799824</v>
      </c>
      <c r="Z78" s="68">
        <v>15021.369183331837</v>
      </c>
      <c r="AA78" s="68">
        <v>15517.108773566684</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846.75386847412096</v>
      </c>
      <c r="D88" s="8">
        <v>1130.1577384741208</v>
      </c>
      <c r="E88" s="8">
        <v>1413.561598474121</v>
      </c>
      <c r="F88" s="8">
        <v>1709.9976884741211</v>
      </c>
      <c r="G88" s="8">
        <v>1829.6830984741212</v>
      </c>
      <c r="H88" s="8">
        <v>1949.3684984741212</v>
      </c>
      <c r="I88" s="8">
        <v>2074.7566184741213</v>
      </c>
      <c r="J88" s="8">
        <v>2194.8748384741211</v>
      </c>
      <c r="K88" s="8">
        <v>2314.560238474121</v>
      </c>
      <c r="L88" s="8">
        <v>2439.9483284741209</v>
      </c>
      <c r="M88" s="8">
        <v>2559.6337284741212</v>
      </c>
      <c r="N88" s="8">
        <v>2684.3722316873209</v>
      </c>
      <c r="O88" s="8">
        <v>2809.760311691221</v>
      </c>
      <c r="P88" s="8">
        <v>2935.1484116956208</v>
      </c>
      <c r="Q88" s="8">
        <v>2935.1484116957208</v>
      </c>
      <c r="R88" s="8">
        <v>2935.1484116958209</v>
      </c>
      <c r="S88" s="8">
        <v>2935.148411696021</v>
      </c>
      <c r="T88" s="8">
        <v>2935.148411696021</v>
      </c>
      <c r="U88" s="8">
        <v>2791.148411696121</v>
      </c>
      <c r="V88" s="8">
        <v>2791.148411696221</v>
      </c>
      <c r="W88" s="8">
        <v>2791.1484116967213</v>
      </c>
      <c r="X88" s="8">
        <v>2791.1484116975212</v>
      </c>
      <c r="Y88" s="8">
        <v>2791.1484116979213</v>
      </c>
      <c r="Z88" s="8">
        <v>2791.148411698221</v>
      </c>
      <c r="AA88" s="8">
        <v>2483.3984116984211</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137.75445999999999</v>
      </c>
      <c r="J91" s="8">
        <v>224.01335</v>
      </c>
      <c r="K91" s="8">
        <v>224.7724</v>
      </c>
      <c r="L91" s="8">
        <v>397.31704999999999</v>
      </c>
      <c r="M91" s="8">
        <v>466.9649</v>
      </c>
      <c r="N91" s="8">
        <v>589.25085000000001</v>
      </c>
      <c r="O91" s="8">
        <v>589.25085000000001</v>
      </c>
      <c r="P91" s="8">
        <v>589.25085000000001</v>
      </c>
      <c r="Q91" s="8">
        <v>589.25085000000001</v>
      </c>
      <c r="R91" s="8">
        <v>589.25085000000001</v>
      </c>
      <c r="S91" s="8">
        <v>589.25085000000001</v>
      </c>
      <c r="T91" s="8">
        <v>589.25085000000001</v>
      </c>
      <c r="U91" s="8">
        <v>589.25085000000001</v>
      </c>
      <c r="V91" s="8">
        <v>589.25085000000001</v>
      </c>
      <c r="W91" s="8">
        <v>589.25085000000001</v>
      </c>
      <c r="X91" s="8">
        <v>589.25085000000001</v>
      </c>
      <c r="Y91" s="8">
        <v>589.25085000000001</v>
      </c>
      <c r="Z91" s="8">
        <v>589.25085000000001</v>
      </c>
      <c r="AA91" s="8">
        <v>589.25085000000001</v>
      </c>
    </row>
    <row r="92" spans="1:27">
      <c r="A92" s="16" t="s">
        <v>26</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80" t="s">
        <v>82</v>
      </c>
      <c r="B93" s="80"/>
      <c r="C93" s="68">
        <v>3647.7238682643128</v>
      </c>
      <c r="D93" s="68">
        <v>3934.1577384741208</v>
      </c>
      <c r="E93" s="68">
        <v>4221.251598054504</v>
      </c>
      <c r="F93" s="68">
        <v>4525.2576887030027</v>
      </c>
      <c r="G93" s="68">
        <v>4990.313092687702</v>
      </c>
      <c r="H93" s="68">
        <v>5116.068491965294</v>
      </c>
      <c r="I93" s="68">
        <v>5386.5410741539763</v>
      </c>
      <c r="J93" s="68">
        <v>5601.0381814169314</v>
      </c>
      <c r="K93" s="68">
        <v>5730.5626327711479</v>
      </c>
      <c r="L93" s="68">
        <v>6039.4653735150132</v>
      </c>
      <c r="M93" s="68">
        <v>6242.6886209973136</v>
      </c>
      <c r="N93" s="68">
        <v>6505.0330758126875</v>
      </c>
      <c r="O93" s="68">
        <v>6648.5411528411232</v>
      </c>
      <c r="P93" s="68">
        <v>6792.8492586438624</v>
      </c>
      <c r="Q93" s="68">
        <v>6693.7992555922046</v>
      </c>
      <c r="R93" s="68">
        <v>6716.5192568130078</v>
      </c>
      <c r="S93" s="68">
        <v>6741.6892549821523</v>
      </c>
      <c r="T93" s="68">
        <v>6768.6492616960195</v>
      </c>
      <c r="U93" s="68">
        <v>6653.6792528460228</v>
      </c>
      <c r="V93" s="68">
        <v>6684.0692598651649</v>
      </c>
      <c r="W93" s="68">
        <v>6715.7992555932042</v>
      </c>
      <c r="X93" s="68">
        <v>6749.2192537629489</v>
      </c>
      <c r="Y93" s="68">
        <v>6784.2792513219447</v>
      </c>
      <c r="Z93" s="68">
        <v>6820.9692690224401</v>
      </c>
      <c r="AA93" s="68">
        <v>6266.6392519327956</v>
      </c>
    </row>
    <row r="94" spans="1:27" collapsed="1">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row>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2467.7583641416932</v>
      </c>
      <c r="D98" s="8">
        <v>2919.3997981416933</v>
      </c>
      <c r="E98" s="8">
        <v>3569.3997551416933</v>
      </c>
      <c r="F98" s="8">
        <v>8091.0363751416926</v>
      </c>
      <c r="G98" s="8">
        <v>8061.0363751416926</v>
      </c>
      <c r="H98" s="8">
        <v>8061.0363751416926</v>
      </c>
      <c r="I98" s="8">
        <v>8061.0363751416926</v>
      </c>
      <c r="J98" s="8">
        <v>8005.7063752179865</v>
      </c>
      <c r="K98" s="8">
        <v>10859.866704404978</v>
      </c>
      <c r="L98" s="8">
        <v>10859.866704406708</v>
      </c>
      <c r="M98" s="8">
        <v>10809.866704407608</v>
      </c>
      <c r="N98" s="8">
        <v>11543.504264408619</v>
      </c>
      <c r="O98" s="8">
        <v>11543.504264408757</v>
      </c>
      <c r="P98" s="8">
        <v>12342.209804410537</v>
      </c>
      <c r="Q98" s="8">
        <v>12342.209804412236</v>
      </c>
      <c r="R98" s="8">
        <v>16931.36090443284</v>
      </c>
      <c r="S98" s="8">
        <v>16931.360904434361</v>
      </c>
      <c r="T98" s="8">
        <v>16762.744204435759</v>
      </c>
      <c r="U98" s="8">
        <v>17110.84960443715</v>
      </c>
      <c r="V98" s="8">
        <v>17201.817904440461</v>
      </c>
      <c r="W98" s="8">
        <v>17936.732488153193</v>
      </c>
      <c r="X98" s="8">
        <v>17485.091052971082</v>
      </c>
      <c r="Y98" s="8">
        <v>18713.825953736898</v>
      </c>
      <c r="Z98" s="8">
        <v>14172.18911373686</v>
      </c>
      <c r="AA98" s="8">
        <v>14775.719713744178</v>
      </c>
    </row>
    <row r="99" spans="1:27" collapsed="1">
      <c r="A99" s="16" t="s">
        <v>16</v>
      </c>
      <c r="B99" s="16" t="s">
        <v>192</v>
      </c>
      <c r="C99" s="8">
        <v>1560</v>
      </c>
      <c r="D99" s="8">
        <v>1560</v>
      </c>
      <c r="E99" s="8">
        <v>1560</v>
      </c>
      <c r="F99" s="8">
        <v>1560</v>
      </c>
      <c r="G99" s="8">
        <v>5598</v>
      </c>
      <c r="H99" s="8">
        <v>5598</v>
      </c>
      <c r="I99" s="8">
        <v>5735.7544600000001</v>
      </c>
      <c r="J99" s="8">
        <v>5822.0133500000002</v>
      </c>
      <c r="K99" s="8">
        <v>5822.7723999999998</v>
      </c>
      <c r="L99" s="8">
        <v>5995.3170499999997</v>
      </c>
      <c r="M99" s="8">
        <v>6064.9648999999999</v>
      </c>
      <c r="N99" s="8">
        <v>6187.2508500000004</v>
      </c>
      <c r="O99" s="8">
        <v>6187.2508500000004</v>
      </c>
      <c r="P99" s="8">
        <v>6187.2508500000004</v>
      </c>
      <c r="Q99" s="8">
        <v>6187.2508500000004</v>
      </c>
      <c r="R99" s="8">
        <v>6187.2508500000004</v>
      </c>
      <c r="S99" s="8">
        <v>6187.2508500000004</v>
      </c>
      <c r="T99" s="8">
        <v>6187.2508500000004</v>
      </c>
      <c r="U99" s="8">
        <v>6187.2508500000004</v>
      </c>
      <c r="V99" s="8">
        <v>6187.2508500000004</v>
      </c>
      <c r="W99" s="8">
        <v>6187.2508500000004</v>
      </c>
      <c r="X99" s="8">
        <v>6187.2508500000004</v>
      </c>
      <c r="Y99" s="8">
        <v>6187.2508500000004</v>
      </c>
      <c r="Z99" s="8">
        <v>6187.2508500000004</v>
      </c>
      <c r="AA99" s="8">
        <v>6187.2508500000004</v>
      </c>
    </row>
    <row r="100" spans="1:27">
      <c r="A100" s="16" t="s">
        <v>16</v>
      </c>
      <c r="B100" s="16" t="s">
        <v>92</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262</v>
      </c>
      <c r="D103" s="8">
        <v>695.34079999999994</v>
      </c>
      <c r="E103" s="8">
        <v>695.34079999999994</v>
      </c>
      <c r="F103" s="8">
        <v>2262</v>
      </c>
      <c r="G103" s="8">
        <v>2262</v>
      </c>
      <c r="H103" s="8">
        <v>2262</v>
      </c>
      <c r="I103" s="8">
        <v>2262</v>
      </c>
      <c r="J103" s="8">
        <v>2262</v>
      </c>
      <c r="K103" s="8">
        <v>2262</v>
      </c>
      <c r="L103" s="8">
        <v>2262</v>
      </c>
      <c r="M103" s="8">
        <v>2212</v>
      </c>
      <c r="N103" s="8">
        <v>2212</v>
      </c>
      <c r="O103" s="8">
        <v>2212</v>
      </c>
      <c r="P103" s="8">
        <v>2212</v>
      </c>
      <c r="Q103" s="8">
        <v>2212</v>
      </c>
      <c r="R103" s="8">
        <v>3474.5817999999999</v>
      </c>
      <c r="S103" s="8">
        <v>3474.5817999999999</v>
      </c>
      <c r="T103" s="8">
        <v>3474.5817999999999</v>
      </c>
      <c r="U103" s="8">
        <v>3474.5817999999999</v>
      </c>
      <c r="V103" s="8">
        <v>3474.5817999999999</v>
      </c>
      <c r="W103" s="8">
        <v>3474.5817999999999</v>
      </c>
      <c r="X103" s="8">
        <v>3041.241</v>
      </c>
      <c r="Y103" s="8">
        <v>3057.9924000000001</v>
      </c>
      <c r="Z103" s="8">
        <v>1491.3334</v>
      </c>
      <c r="AA103" s="8">
        <v>1656.2574</v>
      </c>
    </row>
    <row r="104" spans="1:27">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c r="A105" s="16" t="s">
        <v>22</v>
      </c>
      <c r="B105" s="16" t="s">
        <v>92</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258</v>
      </c>
      <c r="D108" s="8">
        <v>276.300634</v>
      </c>
      <c r="E108" s="8">
        <v>687.25955599999998</v>
      </c>
      <c r="F108" s="8">
        <v>2018.5379359999999</v>
      </c>
      <c r="G108" s="8">
        <v>2018.5379359999999</v>
      </c>
      <c r="H108" s="8">
        <v>2018.5379359999999</v>
      </c>
      <c r="I108" s="8">
        <v>2018.5379359999999</v>
      </c>
      <c r="J108" s="8">
        <v>2018.5379359999999</v>
      </c>
      <c r="K108" s="8">
        <v>2018.5379359999999</v>
      </c>
      <c r="L108" s="8">
        <v>2018.5379359999999</v>
      </c>
      <c r="M108" s="8">
        <v>2018.5379359999999</v>
      </c>
      <c r="N108" s="8">
        <v>2566.4106360000001</v>
      </c>
      <c r="O108" s="8">
        <v>2566.4106360000001</v>
      </c>
      <c r="P108" s="8">
        <v>3009.789636</v>
      </c>
      <c r="Q108" s="8">
        <v>3009.789636</v>
      </c>
      <c r="R108" s="8">
        <v>5728.8309360000003</v>
      </c>
      <c r="S108" s="8">
        <v>5728.8309360000003</v>
      </c>
      <c r="T108" s="8">
        <v>5818.2142359999998</v>
      </c>
      <c r="U108" s="8">
        <v>6166.3196360000002</v>
      </c>
      <c r="V108" s="8">
        <v>6267.2879359999997</v>
      </c>
      <c r="W108" s="8">
        <v>7690.5609320000003</v>
      </c>
      <c r="X108" s="8">
        <v>7672.2602999999999</v>
      </c>
      <c r="Y108" s="8">
        <v>9174.0849999999991</v>
      </c>
      <c r="Z108" s="8">
        <v>7842.8059999999996</v>
      </c>
      <c r="AA108" s="8">
        <v>7867.1629999999996</v>
      </c>
    </row>
    <row r="109" spans="1:27">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92</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1381.2656999237061</v>
      </c>
      <c r="D113" s="8">
        <v>1381.2656999237061</v>
      </c>
      <c r="E113" s="8">
        <v>1381.2656999237061</v>
      </c>
      <c r="F113" s="8">
        <v>2733.2698399237061</v>
      </c>
      <c r="G113" s="8">
        <v>2733.2698399237061</v>
      </c>
      <c r="H113" s="8">
        <v>2733.2698399237061</v>
      </c>
      <c r="I113" s="8">
        <v>2733.2698399237061</v>
      </c>
      <c r="J113" s="8">
        <v>2677.93984</v>
      </c>
      <c r="K113" s="8">
        <v>5557.1001691869906</v>
      </c>
      <c r="L113" s="8">
        <v>5557.1001691887204</v>
      </c>
      <c r="M113" s="8">
        <v>5557.1001691896199</v>
      </c>
      <c r="N113" s="8">
        <v>5557.1001691906304</v>
      </c>
      <c r="O113" s="8">
        <v>5557.1001691907704</v>
      </c>
      <c r="P113" s="8">
        <v>5557.1001691925503</v>
      </c>
      <c r="Q113" s="8">
        <v>5557.1001691942502</v>
      </c>
      <c r="R113" s="8">
        <v>5257.1001691957799</v>
      </c>
      <c r="S113" s="8">
        <v>5257.1001691973006</v>
      </c>
      <c r="T113" s="8">
        <v>5257.1001691987003</v>
      </c>
      <c r="U113" s="8">
        <v>5257.10016920009</v>
      </c>
      <c r="V113" s="8">
        <v>5257.1001692034006</v>
      </c>
      <c r="W113" s="8">
        <v>4603.1643569161306</v>
      </c>
      <c r="X113" s="8">
        <v>4603.1643537340206</v>
      </c>
      <c r="Y113" s="8">
        <v>4603.1643537369</v>
      </c>
      <c r="Z113" s="8">
        <v>3231.1603137368602</v>
      </c>
      <c r="AA113" s="8">
        <v>3231.1603137441798</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566.49266421798711</v>
      </c>
      <c r="D118" s="8">
        <v>566.49266421798711</v>
      </c>
      <c r="E118" s="8">
        <v>805.53369921798708</v>
      </c>
      <c r="F118" s="8">
        <v>1077.228599217987</v>
      </c>
      <c r="G118" s="8">
        <v>1047.228599217987</v>
      </c>
      <c r="H118" s="8">
        <v>1047.228599217987</v>
      </c>
      <c r="I118" s="8">
        <v>1047.228599217987</v>
      </c>
      <c r="J118" s="8">
        <v>1047.228599217987</v>
      </c>
      <c r="K118" s="8">
        <v>1022.228599217987</v>
      </c>
      <c r="L118" s="8">
        <v>1022.228599217987</v>
      </c>
      <c r="M118" s="8">
        <v>1022.228599217987</v>
      </c>
      <c r="N118" s="8">
        <v>1207.993459217987</v>
      </c>
      <c r="O118" s="8">
        <v>1207.993459217987</v>
      </c>
      <c r="P118" s="8">
        <v>1563.3199992179871</v>
      </c>
      <c r="Q118" s="8">
        <v>1563.3199992179871</v>
      </c>
      <c r="R118" s="8">
        <v>2470.8479992370603</v>
      </c>
      <c r="S118" s="8">
        <v>2470.8479992370603</v>
      </c>
      <c r="T118" s="8">
        <v>2212.8479992370603</v>
      </c>
      <c r="U118" s="8">
        <v>2212.8479992370603</v>
      </c>
      <c r="V118" s="8">
        <v>2202.8479992370603</v>
      </c>
      <c r="W118" s="8">
        <v>2168.4253992370604</v>
      </c>
      <c r="X118" s="8">
        <v>2168.4253992370604</v>
      </c>
      <c r="Y118" s="8">
        <v>1878.5842</v>
      </c>
      <c r="Z118" s="8">
        <v>1606.8894</v>
      </c>
      <c r="AA118" s="8">
        <v>2021.1389999999999</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26</v>
      </c>
      <c r="B124" s="16" t="s">
        <v>192</v>
      </c>
      <c r="C124" s="8">
        <v>0</v>
      </c>
      <c r="D124" s="8">
        <v>0</v>
      </c>
      <c r="E124" s="8">
        <v>0</v>
      </c>
      <c r="F124" s="8">
        <v>0</v>
      </c>
      <c r="G124" s="8">
        <v>0</v>
      </c>
      <c r="H124" s="8">
        <v>0</v>
      </c>
      <c r="I124" s="8">
        <v>137.75445999999999</v>
      </c>
      <c r="J124" s="8">
        <v>224.01335</v>
      </c>
      <c r="K124" s="8">
        <v>224.7724</v>
      </c>
      <c r="L124" s="8">
        <v>397.31704999999999</v>
      </c>
      <c r="M124" s="8">
        <v>466.9649</v>
      </c>
      <c r="N124" s="8">
        <v>589.25085000000001</v>
      </c>
      <c r="O124" s="8">
        <v>589.25085000000001</v>
      </c>
      <c r="P124" s="8">
        <v>589.25085000000001</v>
      </c>
      <c r="Q124" s="8">
        <v>589.25085000000001</v>
      </c>
      <c r="R124" s="8">
        <v>589.25085000000001</v>
      </c>
      <c r="S124" s="8">
        <v>589.25085000000001</v>
      </c>
      <c r="T124" s="8">
        <v>589.25085000000001</v>
      </c>
      <c r="U124" s="8">
        <v>589.25085000000001</v>
      </c>
      <c r="V124" s="8">
        <v>589.25085000000001</v>
      </c>
      <c r="W124" s="8">
        <v>589.25085000000001</v>
      </c>
      <c r="X124" s="8">
        <v>589.25085000000001</v>
      </c>
      <c r="Y124" s="8">
        <v>589.25085000000001</v>
      </c>
      <c r="Z124" s="8">
        <v>589.25085000000001</v>
      </c>
      <c r="AA124" s="8">
        <v>589.25085000000001</v>
      </c>
    </row>
    <row r="125" spans="1:27">
      <c r="A125" s="16" t="s">
        <v>26</v>
      </c>
      <c r="B125" s="16" t="s">
        <v>92</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row r="131" collapsed="1"/>
    <row r="132" collapsed="1"/>
  </sheetData>
  <sheetProtection algorithmName="SHA-512" hashValue="2GM5/ht/hiJ6Y81/N9ydeliZ5xB9KwS2Ye+24uM/t2IqTns0ZGqC06Lnn8tzvKmbOKaKAMz1LJ5NtUemwXr17A==" saltValue="7sNQ3N6I3osGKVnxwUMzG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A668-39A0-4D7B-8514-C7739E129E4C}">
  <sheetPr codeName="Sheet107">
    <tabColor rgb="FF188736"/>
  </sheetPr>
  <dimension ref="A1:AK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32" s="19" customFormat="1" ht="23.25" customHeight="1">
      <c r="A1" s="73" t="s">
        <v>239</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c r="AE1"/>
      <c r="AF1"/>
    </row>
    <row r="2" spans="1:32" s="19" customFormat="1">
      <c r="A2" s="6" t="s">
        <v>264</v>
      </c>
      <c r="AD2"/>
      <c r="AE2"/>
      <c r="AF2"/>
    </row>
    <row r="3" spans="1:32" s="19" customFormat="1">
      <c r="AD3"/>
      <c r="AE3"/>
      <c r="AF3"/>
    </row>
    <row r="4" spans="1:32" s="5" customFormat="1">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c r="A6" s="16" t="s">
        <v>94</v>
      </c>
      <c r="B6" s="16" t="s">
        <v>95</v>
      </c>
      <c r="C6" s="16" t="s">
        <v>130</v>
      </c>
      <c r="D6" s="16" t="s">
        <v>10</v>
      </c>
      <c r="E6" s="8">
        <v>5.8508699999999998E-7</v>
      </c>
      <c r="F6" s="8">
        <v>6.4993129999999995E-7</v>
      </c>
      <c r="G6" s="8">
        <v>8.9064014000000002E-7</v>
      </c>
      <c r="H6" s="8">
        <v>1.057645E-6</v>
      </c>
      <c r="I6" s="8">
        <v>1.0902331999999999E-6</v>
      </c>
      <c r="J6" s="8">
        <v>1.0728123000000001E-6</v>
      </c>
      <c r="K6" s="8">
        <v>1.2067491E-6</v>
      </c>
      <c r="L6" s="8">
        <v>1.2063891000000001E-6</v>
      </c>
      <c r="M6" s="8">
        <v>1.0746242E-6</v>
      </c>
      <c r="N6" s="8">
        <v>1.1069982E-6</v>
      </c>
      <c r="O6" s="8">
        <v>1.0579704000000001E-6</v>
      </c>
      <c r="P6" s="8">
        <v>9.1043886999999997E-7</v>
      </c>
      <c r="Q6" s="8">
        <v>1.0030603999999999E-6</v>
      </c>
      <c r="R6" s="8">
        <v>1.0329298E-6</v>
      </c>
      <c r="S6" s="8">
        <v>9.6986629999999996E-7</v>
      </c>
      <c r="T6" s="8">
        <v>1.0522111000000001E-6</v>
      </c>
      <c r="U6" s="8">
        <v>1.0349346E-6</v>
      </c>
      <c r="V6" s="8">
        <v>9.8978610000000001E-7</v>
      </c>
      <c r="W6" s="8">
        <v>9.825685E-7</v>
      </c>
      <c r="X6" s="8">
        <v>9.654603000000001E-7</v>
      </c>
      <c r="Y6" s="8">
        <v>8.2636784999999999E-7</v>
      </c>
      <c r="Z6" s="8">
        <v>9.0292156000000004E-7</v>
      </c>
      <c r="AA6" s="8">
        <v>9.4907589999999998E-7</v>
      </c>
      <c r="AB6" s="8">
        <v>9.0616305000000001E-7</v>
      </c>
      <c r="AC6" s="8">
        <v>9.6801659999999996E-7</v>
      </c>
      <c r="AD6"/>
      <c r="AE6"/>
      <c r="AF6"/>
    </row>
    <row r="7" spans="1:32" s="5" customFormat="1">
      <c r="A7" s="16" t="s">
        <v>94</v>
      </c>
      <c r="B7" s="16" t="s">
        <v>96</v>
      </c>
      <c r="C7" s="16" t="s">
        <v>131</v>
      </c>
      <c r="D7" s="16" t="s">
        <v>10</v>
      </c>
      <c r="E7" s="8">
        <v>160.01269838028111</v>
      </c>
      <c r="F7" s="8">
        <v>159.41748145234931</v>
      </c>
      <c r="G7" s="8">
        <v>169.56475057893061</v>
      </c>
      <c r="H7" s="8">
        <v>169.6156479179995</v>
      </c>
      <c r="I7" s="8">
        <v>188.10942891741436</v>
      </c>
      <c r="J7" s="8">
        <v>206.97383296866153</v>
      </c>
      <c r="K7" s="8">
        <v>208.4456870275568</v>
      </c>
      <c r="L7" s="8">
        <v>198.90514102505122</v>
      </c>
      <c r="M7" s="8">
        <v>187.059464951525</v>
      </c>
      <c r="N7" s="8">
        <v>189.3695979374688</v>
      </c>
      <c r="O7" s="8">
        <v>191.08846793437124</v>
      </c>
      <c r="P7" s="8">
        <v>72.957058810305298</v>
      </c>
      <c r="Q7" s="8">
        <v>74.659115886557245</v>
      </c>
      <c r="R7" s="8">
        <v>74.540383909730551</v>
      </c>
      <c r="S7" s="8">
        <v>70.017607914088956</v>
      </c>
      <c r="T7" s="8">
        <v>74.836975953290491</v>
      </c>
      <c r="U7" s="8">
        <v>66.067170934848107</v>
      </c>
      <c r="V7" s="8">
        <v>62.396295917684135</v>
      </c>
      <c r="W7" s="8">
        <v>61.314698888666356</v>
      </c>
      <c r="X7" s="8">
        <v>63.65303490944013</v>
      </c>
      <c r="Y7" s="8">
        <v>31.601486806169962</v>
      </c>
      <c r="Z7" s="8">
        <v>33.059757875348751</v>
      </c>
      <c r="AA7" s="8">
        <v>9.0487429999999996E-7</v>
      </c>
      <c r="AB7" s="8">
        <v>9.1686859999999998E-7</v>
      </c>
      <c r="AC7" s="8">
        <v>9.3253110000000002E-7</v>
      </c>
      <c r="AD7"/>
      <c r="AE7"/>
      <c r="AF7"/>
    </row>
    <row r="8" spans="1:32" s="5" customFormat="1">
      <c r="A8" s="16" t="s">
        <v>94</v>
      </c>
      <c r="B8" s="16" t="s">
        <v>97</v>
      </c>
      <c r="C8" s="16" t="s">
        <v>132</v>
      </c>
      <c r="D8" s="16" t="s">
        <v>10</v>
      </c>
      <c r="E8" s="8">
        <v>849.5078205939966</v>
      </c>
      <c r="F8" s="8">
        <v>835.25169069271453</v>
      </c>
      <c r="G8" s="8">
        <v>856.90823082505983</v>
      </c>
      <c r="H8" s="8">
        <v>951.06381237110247</v>
      </c>
      <c r="I8" s="8">
        <v>1108.3834938100179</v>
      </c>
      <c r="J8" s="8">
        <v>1141.9812045318799</v>
      </c>
      <c r="K8" s="8">
        <v>1182.763445638974</v>
      </c>
      <c r="L8" s="8">
        <v>1833.1465900000001</v>
      </c>
      <c r="M8" s="8">
        <v>1704.9712199999999</v>
      </c>
      <c r="N8" s="8">
        <v>1707.8458099999998</v>
      </c>
      <c r="O8" s="8">
        <v>1690.22856</v>
      </c>
      <c r="P8" s="8">
        <v>1503.22505</v>
      </c>
      <c r="Q8" s="8">
        <v>1650.2471399999999</v>
      </c>
      <c r="R8" s="8">
        <v>1692.0781200000001</v>
      </c>
      <c r="S8" s="8">
        <v>1541.1794500000001</v>
      </c>
      <c r="T8" s="8">
        <v>1750.7157299999999</v>
      </c>
      <c r="U8" s="8">
        <v>2803.1998800000001</v>
      </c>
      <c r="V8" s="8">
        <v>2797.5885700000003</v>
      </c>
      <c r="W8" s="8">
        <v>2681.7304800000002</v>
      </c>
      <c r="X8" s="8">
        <v>2757.9976099999999</v>
      </c>
      <c r="Y8" s="8">
        <v>3794.85032</v>
      </c>
      <c r="Z8" s="8">
        <v>3787.1547399999999</v>
      </c>
      <c r="AA8" s="8">
        <v>3978.9201599999997</v>
      </c>
      <c r="AB8" s="8">
        <v>3712.87563</v>
      </c>
      <c r="AC8" s="8">
        <v>3967.7537000000002</v>
      </c>
      <c r="AD8"/>
      <c r="AE8"/>
      <c r="AF8"/>
    </row>
    <row r="9" spans="1:32" s="5" customFormat="1">
      <c r="A9" s="16" t="s">
        <v>94</v>
      </c>
      <c r="B9" s="16" t="s">
        <v>98</v>
      </c>
      <c r="C9" s="16" t="s">
        <v>133</v>
      </c>
      <c r="D9" s="16" t="s">
        <v>10</v>
      </c>
      <c r="E9" s="8">
        <v>1129.661620626978</v>
      </c>
      <c r="F9" s="8">
        <v>1106.8384317167336</v>
      </c>
      <c r="G9" s="8">
        <v>1152.9808138411217</v>
      </c>
      <c r="H9" s="8">
        <v>1307.5294033460411</v>
      </c>
      <c r="I9" s="8">
        <v>1494.9623033319176</v>
      </c>
      <c r="J9" s="8">
        <v>1580.870767811723</v>
      </c>
      <c r="K9" s="8">
        <v>1598.3574937468429</v>
      </c>
      <c r="L9" s="8">
        <v>1521.1923526297699</v>
      </c>
      <c r="M9" s="8">
        <v>1376.4045277276903</v>
      </c>
      <c r="N9" s="8">
        <v>1442.6532905063998</v>
      </c>
      <c r="O9" s="8">
        <v>1420.79660048605</v>
      </c>
      <c r="P9" s="8">
        <v>1314.3474018148902</v>
      </c>
      <c r="Q9" s="8">
        <v>1423.4433523622961</v>
      </c>
      <c r="R9" s="8">
        <v>1413.20724104286</v>
      </c>
      <c r="S9" s="8">
        <v>1338.3618823565562</v>
      </c>
      <c r="T9" s="8">
        <v>1464.0074997043648</v>
      </c>
      <c r="U9" s="8">
        <v>1304.4360209205199</v>
      </c>
      <c r="V9" s="8">
        <v>1205.499406800775</v>
      </c>
      <c r="W9" s="8">
        <v>1146.864326948375</v>
      </c>
      <c r="X9" s="8">
        <v>1161.820251302154</v>
      </c>
      <c r="Y9" s="8">
        <v>1024.73965524596</v>
      </c>
      <c r="Z9" s="8">
        <v>1065.7514987391601</v>
      </c>
      <c r="AA9" s="8">
        <v>665.90745500000003</v>
      </c>
      <c r="AB9" s="8">
        <v>434.88387</v>
      </c>
      <c r="AC9" s="8">
        <v>421.20084000000003</v>
      </c>
      <c r="AD9"/>
      <c r="AE9"/>
      <c r="AF9"/>
    </row>
    <row r="10" spans="1:32" s="5" customFormat="1">
      <c r="A10" s="16" t="s">
        <v>94</v>
      </c>
      <c r="B10" s="16" t="s">
        <v>99</v>
      </c>
      <c r="C10" s="16" t="s">
        <v>134</v>
      </c>
      <c r="D10" s="16" t="s">
        <v>10</v>
      </c>
      <c r="E10" s="8">
        <v>27.397503598977302</v>
      </c>
      <c r="F10" s="8">
        <v>27.639286745088498</v>
      </c>
      <c r="G10" s="8">
        <v>28.2897429767728</v>
      </c>
      <c r="H10" s="8">
        <v>26.795733115563998</v>
      </c>
      <c r="I10" s="8">
        <v>29.931954843644</v>
      </c>
      <c r="J10" s="8">
        <v>34.000413746663</v>
      </c>
      <c r="K10" s="8">
        <v>33.491459477413002</v>
      </c>
      <c r="L10" s="8">
        <v>31.726128547843</v>
      </c>
      <c r="M10" s="8">
        <v>28.926314087969999</v>
      </c>
      <c r="N10" s="8">
        <v>30.484216219539999</v>
      </c>
      <c r="O10" s="8">
        <v>31.467688024839997</v>
      </c>
      <c r="P10" s="8">
        <v>29.542415059354997</v>
      </c>
      <c r="Q10" s="8">
        <v>29.719377824240002</v>
      </c>
      <c r="R10" s="8">
        <v>30.073908544169999</v>
      </c>
      <c r="S10" s="8">
        <v>28.903600805779998</v>
      </c>
      <c r="T10" s="8">
        <v>30.607793496549998</v>
      </c>
      <c r="U10" s="8">
        <v>26.919983099</v>
      </c>
      <c r="V10" s="8">
        <v>1.17415235E-4</v>
      </c>
      <c r="W10" s="8">
        <v>100.83721</v>
      </c>
      <c r="X10" s="8">
        <v>106.663124</v>
      </c>
      <c r="Y10" s="8">
        <v>90.650819999999996</v>
      </c>
      <c r="Z10" s="8">
        <v>90.739260000000002</v>
      </c>
      <c r="AA10" s="8">
        <v>110.33886</v>
      </c>
      <c r="AB10" s="8">
        <v>111.43075</v>
      </c>
      <c r="AC10" s="8">
        <v>112.80524</v>
      </c>
      <c r="AD10"/>
      <c r="AE10"/>
      <c r="AF10"/>
    </row>
    <row r="11" spans="1:32" s="5" customFormat="1">
      <c r="A11" s="16" t="s">
        <v>94</v>
      </c>
      <c r="B11" s="16" t="s">
        <v>100</v>
      </c>
      <c r="C11" s="16" t="s">
        <v>135</v>
      </c>
      <c r="D11" s="16" t="s">
        <v>10</v>
      </c>
      <c r="E11" s="8">
        <v>659.63572060885213</v>
      </c>
      <c r="F11" s="8">
        <v>654.65303072227118</v>
      </c>
      <c r="G11" s="8">
        <v>619.02362081116348</v>
      </c>
      <c r="H11" s="8">
        <v>708.49947972854</v>
      </c>
      <c r="I11" s="8">
        <v>801.55173028015508</v>
      </c>
      <c r="J11" s="8">
        <v>890.40252199930296</v>
      </c>
      <c r="K11" s="8">
        <v>875.79846288449801</v>
      </c>
      <c r="L11" s="8">
        <v>931.09643800000003</v>
      </c>
      <c r="M11" s="8">
        <v>5425.2485699999997</v>
      </c>
      <c r="N11" s="8">
        <v>5407.7762599999996</v>
      </c>
      <c r="O11" s="8">
        <v>5448.0278099999996</v>
      </c>
      <c r="P11" s="8">
        <v>4585.1186699999998</v>
      </c>
      <c r="Q11" s="8">
        <v>5120.7698499999997</v>
      </c>
      <c r="R11" s="8">
        <v>5078.4847</v>
      </c>
      <c r="S11" s="8">
        <v>5077.1690600000002</v>
      </c>
      <c r="T11" s="8">
        <v>5444.1035500000007</v>
      </c>
      <c r="U11" s="8">
        <v>6131.3628040000003</v>
      </c>
      <c r="V11" s="8">
        <v>6599.9486100000004</v>
      </c>
      <c r="W11" s="8">
        <v>6974.2168099999999</v>
      </c>
      <c r="X11" s="8">
        <v>7252.3646900000003</v>
      </c>
      <c r="Y11" s="8">
        <v>10000.22927</v>
      </c>
      <c r="Z11" s="8">
        <v>10722.972549999999</v>
      </c>
      <c r="AA11" s="8">
        <v>10219.129990000001</v>
      </c>
      <c r="AB11" s="8">
        <v>10642.240239999999</v>
      </c>
      <c r="AC11" s="8">
        <v>11241.89867</v>
      </c>
      <c r="AD11"/>
      <c r="AE11"/>
      <c r="AF11"/>
    </row>
    <row r="12" spans="1:32" s="5" customFormat="1">
      <c r="A12" s="16" t="s">
        <v>94</v>
      </c>
      <c r="B12" s="16" t="s">
        <v>101</v>
      </c>
      <c r="C12" s="16" t="s">
        <v>136</v>
      </c>
      <c r="D12" s="16" t="s">
        <v>10</v>
      </c>
      <c r="E12" s="8">
        <v>872.30003560671594</v>
      </c>
      <c r="F12" s="8">
        <v>884.07349072843147</v>
      </c>
      <c r="G12" s="8">
        <v>866.40417083079205</v>
      </c>
      <c r="H12" s="8">
        <v>1028.1034400000001</v>
      </c>
      <c r="I12" s="8">
        <v>1228.6765869999999</v>
      </c>
      <c r="J12" s="8">
        <v>1289.6472160000001</v>
      </c>
      <c r="K12" s="8">
        <v>1250.404354</v>
      </c>
      <c r="L12" s="8">
        <v>1241.1349129999999</v>
      </c>
      <c r="M12" s="8">
        <v>1162.8099030000001</v>
      </c>
      <c r="N12" s="8">
        <v>1145.914489</v>
      </c>
      <c r="O12" s="8">
        <v>1157.93685</v>
      </c>
      <c r="P12" s="8">
        <v>1033.679357</v>
      </c>
      <c r="Q12" s="8">
        <v>1104.2536160000002</v>
      </c>
      <c r="R12" s="8">
        <v>1103.622427</v>
      </c>
      <c r="S12" s="8">
        <v>1080.3276800000001</v>
      </c>
      <c r="T12" s="8">
        <v>1304.22299</v>
      </c>
      <c r="U12" s="8">
        <v>1219.30177</v>
      </c>
      <c r="V12" s="8">
        <v>1225.2665999999999</v>
      </c>
      <c r="W12" s="8">
        <v>1193.6342599999998</v>
      </c>
      <c r="X12" s="8">
        <v>1239.53181</v>
      </c>
      <c r="Y12" s="8">
        <v>1936.9223399999998</v>
      </c>
      <c r="Z12" s="8">
        <v>1998.2372700000001</v>
      </c>
      <c r="AA12" s="8">
        <v>1993.505091</v>
      </c>
      <c r="AB12" s="8">
        <v>1966.58257</v>
      </c>
      <c r="AC12" s="8">
        <v>2018.4117699999999</v>
      </c>
      <c r="AD12"/>
      <c r="AE12"/>
      <c r="AF12"/>
    </row>
    <row r="13" spans="1:32" s="5" customFormat="1">
      <c r="A13" s="16" t="s">
        <v>94</v>
      </c>
      <c r="B13" s="16" t="s">
        <v>102</v>
      </c>
      <c r="C13" s="16" t="s">
        <v>27</v>
      </c>
      <c r="D13" s="16" t="s">
        <v>10</v>
      </c>
      <c r="E13" s="8">
        <v>2366.6163146654858</v>
      </c>
      <c r="F13" s="8">
        <v>2424.7053418031005</v>
      </c>
      <c r="G13" s="8">
        <v>2443.1446228630602</v>
      </c>
      <c r="H13" s="8">
        <v>4505.2045209999997</v>
      </c>
      <c r="I13" s="8">
        <v>5268.9618259999997</v>
      </c>
      <c r="J13" s="8">
        <v>5495.8392840000006</v>
      </c>
      <c r="K13" s="8">
        <v>5249.8483499999993</v>
      </c>
      <c r="L13" s="8">
        <v>5185.0496409999996</v>
      </c>
      <c r="M13" s="8">
        <v>4913.1978600000002</v>
      </c>
      <c r="N13" s="8">
        <v>5045.3088939999998</v>
      </c>
      <c r="O13" s="8">
        <v>4815.3470779999998</v>
      </c>
      <c r="P13" s="8">
        <v>4148.0754909999996</v>
      </c>
      <c r="Q13" s="8">
        <v>4464.1374020000003</v>
      </c>
      <c r="R13" s="8">
        <v>4548.9188670000003</v>
      </c>
      <c r="S13" s="8">
        <v>4516.1655330000003</v>
      </c>
      <c r="T13" s="8">
        <v>6412.1102849999997</v>
      </c>
      <c r="U13" s="8">
        <v>9862.7321329999995</v>
      </c>
      <c r="V13" s="8">
        <v>12435.341553</v>
      </c>
      <c r="W13" s="8">
        <v>12379.315689999999</v>
      </c>
      <c r="X13" s="8">
        <v>13639.497725000001</v>
      </c>
      <c r="Y13" s="8">
        <v>11643.31078</v>
      </c>
      <c r="Z13" s="8">
        <v>11970.265851</v>
      </c>
      <c r="AA13" s="8">
        <v>11778.129029999998</v>
      </c>
      <c r="AB13" s="8">
        <v>11967.72428</v>
      </c>
      <c r="AC13" s="8">
        <v>12292.261349999999</v>
      </c>
      <c r="AD13"/>
      <c r="AE13"/>
      <c r="AF13"/>
    </row>
    <row r="14" spans="1:32" s="5" customFormat="1">
      <c r="A14" s="16" t="s">
        <v>94</v>
      </c>
      <c r="B14" s="16" t="s">
        <v>103</v>
      </c>
      <c r="C14" s="16" t="s">
        <v>137</v>
      </c>
      <c r="D14" s="16" t="s">
        <v>10</v>
      </c>
      <c r="E14" s="8">
        <v>5.8817335000000003E-7</v>
      </c>
      <c r="F14" s="8">
        <v>6.9727080000000004E-7</v>
      </c>
      <c r="G14" s="8">
        <v>7.6071910000000002E-7</v>
      </c>
      <c r="H14" s="8">
        <v>5063.6674999999996</v>
      </c>
      <c r="I14" s="8">
        <v>5847.8306000000002</v>
      </c>
      <c r="J14" s="8">
        <v>6227.3639999999996</v>
      </c>
      <c r="K14" s="8">
        <v>6008.8890000000001</v>
      </c>
      <c r="L14" s="8">
        <v>5984.0870000000004</v>
      </c>
      <c r="M14" s="8">
        <v>5569.6005999999998</v>
      </c>
      <c r="N14" s="8">
        <v>5650.2934999999998</v>
      </c>
      <c r="O14" s="8">
        <v>5684.4</v>
      </c>
      <c r="P14" s="8">
        <v>4801.6112999999996</v>
      </c>
      <c r="Q14" s="8">
        <v>5338.0839999999998</v>
      </c>
      <c r="R14" s="8">
        <v>5310.8027000000002</v>
      </c>
      <c r="S14" s="8">
        <v>11828.501</v>
      </c>
      <c r="T14" s="8">
        <v>13521.599</v>
      </c>
      <c r="U14" s="8">
        <v>13009.037</v>
      </c>
      <c r="V14" s="8">
        <v>12541.442999999999</v>
      </c>
      <c r="W14" s="8">
        <v>12557.69</v>
      </c>
      <c r="X14" s="8">
        <v>12890.21</v>
      </c>
      <c r="Y14" s="8">
        <v>11156.04</v>
      </c>
      <c r="Z14" s="8">
        <v>11905.824000000001</v>
      </c>
      <c r="AA14" s="8">
        <v>12998.138999999999</v>
      </c>
      <c r="AB14" s="8">
        <v>13773.246999999999</v>
      </c>
      <c r="AC14" s="8">
        <v>14402.321</v>
      </c>
      <c r="AD14"/>
      <c r="AE14"/>
      <c r="AF14"/>
    </row>
    <row r="15" spans="1:32" s="5" customFormat="1">
      <c r="A15" s="16" t="s">
        <v>164</v>
      </c>
      <c r="B15" s="16" t="s">
        <v>104</v>
      </c>
      <c r="C15" s="16" t="s">
        <v>138</v>
      </c>
      <c r="D15" s="16" t="s">
        <v>10</v>
      </c>
      <c r="E15" s="8">
        <v>433.66255000000001</v>
      </c>
      <c r="F15" s="8">
        <v>436.68186999999995</v>
      </c>
      <c r="G15" s="8">
        <v>380.671854</v>
      </c>
      <c r="H15" s="8">
        <v>455.13793999999996</v>
      </c>
      <c r="I15" s="8">
        <v>500.48496</v>
      </c>
      <c r="J15" s="8">
        <v>504.48443999999995</v>
      </c>
      <c r="K15" s="8">
        <v>491.24581000000001</v>
      </c>
      <c r="L15" s="8">
        <v>484.42692</v>
      </c>
      <c r="M15" s="8">
        <v>476.96743399999997</v>
      </c>
      <c r="N15" s="8">
        <v>506.34656000000007</v>
      </c>
      <c r="O15" s="8">
        <v>480.83576399999998</v>
      </c>
      <c r="P15" s="8">
        <v>418.94173999999998</v>
      </c>
      <c r="Q15" s="8">
        <v>431.30993000000001</v>
      </c>
      <c r="R15" s="8">
        <v>447.47829000000002</v>
      </c>
      <c r="S15" s="8">
        <v>443.81566000000004</v>
      </c>
      <c r="T15" s="8">
        <v>448.60876999999999</v>
      </c>
      <c r="U15" s="8">
        <v>422.00429600000001</v>
      </c>
      <c r="V15" s="8">
        <v>415.99981000000002</v>
      </c>
      <c r="W15" s="8">
        <v>427.84059000000002</v>
      </c>
      <c r="X15" s="8">
        <v>444.75999000000002</v>
      </c>
      <c r="Y15" s="8">
        <v>394.60393999999997</v>
      </c>
      <c r="Z15" s="8">
        <v>386.29996</v>
      </c>
      <c r="AA15" s="8">
        <v>389.74591999999996</v>
      </c>
      <c r="AB15" s="8">
        <v>384.83816000000002</v>
      </c>
      <c r="AC15" s="8">
        <v>391.85631000000001</v>
      </c>
      <c r="AD15"/>
      <c r="AE15"/>
      <c r="AF15"/>
    </row>
    <row r="16" spans="1:32" s="5" customFormat="1">
      <c r="A16" s="16" t="s">
        <v>164</v>
      </c>
      <c r="B16" s="16" t="s">
        <v>105</v>
      </c>
      <c r="C16" s="16" t="s">
        <v>139</v>
      </c>
      <c r="D16" s="16" t="s">
        <v>10</v>
      </c>
      <c r="E16" s="8">
        <v>1503.1976799999998</v>
      </c>
      <c r="F16" s="8">
        <v>1516.696966</v>
      </c>
      <c r="G16" s="8">
        <v>1281.8001239999999</v>
      </c>
      <c r="H16" s="8">
        <v>1509.4635100000003</v>
      </c>
      <c r="I16" s="8">
        <v>1670.8728960000001</v>
      </c>
      <c r="J16" s="8">
        <v>1747.5594059999999</v>
      </c>
      <c r="K16" s="8">
        <v>1733.9316200000001</v>
      </c>
      <c r="L16" s="8">
        <v>1795.3228699999997</v>
      </c>
      <c r="M16" s="8">
        <v>1705.5810550000001</v>
      </c>
      <c r="N16" s="8">
        <v>1846.3877499999999</v>
      </c>
      <c r="O16" s="8">
        <v>1769.1013400000002</v>
      </c>
      <c r="P16" s="8">
        <v>1404.4675750000001</v>
      </c>
      <c r="Q16" s="8">
        <v>1477.986026</v>
      </c>
      <c r="R16" s="8">
        <v>1554.8366579999999</v>
      </c>
      <c r="S16" s="8">
        <v>2746.9329200000002</v>
      </c>
      <c r="T16" s="8">
        <v>2667.7489620000001</v>
      </c>
      <c r="U16" s="8">
        <v>6808.3843300000008</v>
      </c>
      <c r="V16" s="8">
        <v>6019.25396</v>
      </c>
      <c r="W16" s="8">
        <v>6496.3821099999996</v>
      </c>
      <c r="X16" s="8">
        <v>6568.0848900000001</v>
      </c>
      <c r="Y16" s="8">
        <v>5330.3415000000005</v>
      </c>
      <c r="Z16" s="8">
        <v>5249.1120499999997</v>
      </c>
      <c r="AA16" s="8">
        <v>5349.7784700000002</v>
      </c>
      <c r="AB16" s="8">
        <v>5295.3898899999995</v>
      </c>
      <c r="AC16" s="8">
        <v>5437.9789500000006</v>
      </c>
      <c r="AD16"/>
      <c r="AE16"/>
      <c r="AF16"/>
    </row>
    <row r="17" spans="1:32" s="5" customFormat="1">
      <c r="A17" s="16" t="s">
        <v>164</v>
      </c>
      <c r="B17" s="16" t="s">
        <v>106</v>
      </c>
      <c r="C17" s="16" t="s">
        <v>140</v>
      </c>
      <c r="D17" s="16" t="s">
        <v>10</v>
      </c>
      <c r="E17" s="8">
        <v>3027.1832050000003</v>
      </c>
      <c r="F17" s="8">
        <v>2910.8928500000002</v>
      </c>
      <c r="G17" s="8">
        <v>3108.0235010000001</v>
      </c>
      <c r="H17" s="8">
        <v>4391.6290600000002</v>
      </c>
      <c r="I17" s="8">
        <v>4933.2600400000001</v>
      </c>
      <c r="J17" s="8">
        <v>4913.7837660000005</v>
      </c>
      <c r="K17" s="8">
        <v>4843.6716460000007</v>
      </c>
      <c r="L17" s="8">
        <v>4769.6536210000004</v>
      </c>
      <c r="M17" s="8">
        <v>4659.228306</v>
      </c>
      <c r="N17" s="8">
        <v>5040.34422</v>
      </c>
      <c r="O17" s="8">
        <v>4779.9915000000001</v>
      </c>
      <c r="P17" s="8">
        <v>4005.58392</v>
      </c>
      <c r="Q17" s="8">
        <v>4116.3552300000001</v>
      </c>
      <c r="R17" s="8">
        <v>4355.5119340000001</v>
      </c>
      <c r="S17" s="8">
        <v>4189.0561299999999</v>
      </c>
      <c r="T17" s="8">
        <v>7999.4515499999998</v>
      </c>
      <c r="U17" s="8">
        <v>7373.1695200000004</v>
      </c>
      <c r="V17" s="8">
        <v>12694.940409999999</v>
      </c>
      <c r="W17" s="8">
        <v>13450.490003999999</v>
      </c>
      <c r="X17" s="8">
        <v>13540.825940000001</v>
      </c>
      <c r="Y17" s="8">
        <v>11545.069175000001</v>
      </c>
      <c r="Z17" s="8">
        <v>11612.859386</v>
      </c>
      <c r="AA17" s="8">
        <v>11852.415626</v>
      </c>
      <c r="AB17" s="8">
        <v>10798.697249999999</v>
      </c>
      <c r="AC17" s="8">
        <v>11722.724979999999</v>
      </c>
      <c r="AD17"/>
      <c r="AE17"/>
      <c r="AF17"/>
    </row>
    <row r="18" spans="1:32" s="5" customFormat="1">
      <c r="A18" s="16" t="s">
        <v>164</v>
      </c>
      <c r="B18" s="16" t="s">
        <v>107</v>
      </c>
      <c r="C18" s="16" t="s">
        <v>141</v>
      </c>
      <c r="D18" s="16" t="s">
        <v>10</v>
      </c>
      <c r="E18" s="8">
        <v>380.42075999999997</v>
      </c>
      <c r="F18" s="8">
        <v>393.46543000000003</v>
      </c>
      <c r="G18" s="8">
        <v>346.89948500000003</v>
      </c>
      <c r="H18" s="8">
        <v>415.92431999999997</v>
      </c>
      <c r="I18" s="8">
        <v>439.48485999999997</v>
      </c>
      <c r="J18" s="8">
        <v>435.41439000000003</v>
      </c>
      <c r="K18" s="8">
        <v>439.151295</v>
      </c>
      <c r="L18" s="8">
        <v>411.11800999999997</v>
      </c>
      <c r="M18" s="8">
        <v>430.16517599999997</v>
      </c>
      <c r="N18" s="8">
        <v>444.605704</v>
      </c>
      <c r="O18" s="8">
        <v>434.03341</v>
      </c>
      <c r="P18" s="8">
        <v>381.37033000000002</v>
      </c>
      <c r="Q18" s="8">
        <v>395.98572999999999</v>
      </c>
      <c r="R18" s="8">
        <v>396.84018000000003</v>
      </c>
      <c r="S18" s="8">
        <v>380.834316</v>
      </c>
      <c r="T18" s="8">
        <v>392.87845000000004</v>
      </c>
      <c r="U18" s="8">
        <v>349.90564999999998</v>
      </c>
      <c r="V18" s="8">
        <v>596.12163999999996</v>
      </c>
      <c r="W18" s="8">
        <v>595.35799999999995</v>
      </c>
      <c r="X18" s="8">
        <v>640.20989999999995</v>
      </c>
      <c r="Y18" s="8">
        <v>573.90404999999998</v>
      </c>
      <c r="Z18" s="8">
        <v>559.42319999999995</v>
      </c>
      <c r="AA18" s="8">
        <v>537.18020000000001</v>
      </c>
      <c r="AB18" s="8">
        <v>514.03314</v>
      </c>
      <c r="AC18" s="8">
        <v>548.15740000000005</v>
      </c>
      <c r="AD18"/>
      <c r="AE18"/>
      <c r="AF18"/>
    </row>
    <row r="19" spans="1:32" s="5" customFormat="1">
      <c r="A19" s="16" t="s">
        <v>164</v>
      </c>
      <c r="B19" s="16" t="s">
        <v>108</v>
      </c>
      <c r="C19" s="16" t="s">
        <v>142</v>
      </c>
      <c r="D19" s="16" t="s">
        <v>10</v>
      </c>
      <c r="E19" s="8">
        <v>3276.927952</v>
      </c>
      <c r="F19" s="8">
        <v>4961.777508000001</v>
      </c>
      <c r="G19" s="8">
        <v>4525.7175780000007</v>
      </c>
      <c r="H19" s="8">
        <v>5398.4234749999996</v>
      </c>
      <c r="I19" s="8">
        <v>5713.0639499999997</v>
      </c>
      <c r="J19" s="8">
        <v>5522.6191579999995</v>
      </c>
      <c r="K19" s="8">
        <v>5725.2264690000011</v>
      </c>
      <c r="L19" s="8">
        <v>5499.9585049999996</v>
      </c>
      <c r="M19" s="8">
        <v>5347.5257279999996</v>
      </c>
      <c r="N19" s="8">
        <v>5641.0188699999999</v>
      </c>
      <c r="O19" s="8">
        <v>5451.7637800000002</v>
      </c>
      <c r="P19" s="8">
        <v>4908.8690649999999</v>
      </c>
      <c r="Q19" s="8">
        <v>5095.2220200000002</v>
      </c>
      <c r="R19" s="8">
        <v>5051.1776150000005</v>
      </c>
      <c r="S19" s="8">
        <v>4764.0215699999999</v>
      </c>
      <c r="T19" s="8">
        <v>5059.9731649999994</v>
      </c>
      <c r="U19" s="8">
        <v>4619.2694750000001</v>
      </c>
      <c r="V19" s="8">
        <v>4084.8834969999998</v>
      </c>
      <c r="W19" s="8">
        <v>4234.0044269999999</v>
      </c>
      <c r="X19" s="8">
        <v>4431.3236829999996</v>
      </c>
      <c r="Y19" s="8">
        <v>8037.2068579999996</v>
      </c>
      <c r="Z19" s="8">
        <v>7823.4919150000005</v>
      </c>
      <c r="AA19" s="8">
        <v>7473.0092569999997</v>
      </c>
      <c r="AB19" s="8">
        <v>6432.0603219999994</v>
      </c>
      <c r="AC19" s="8">
        <v>6848.6842100000003</v>
      </c>
      <c r="AD19"/>
      <c r="AE19"/>
      <c r="AF19"/>
    </row>
    <row r="20" spans="1:32" s="5" customFormat="1">
      <c r="A20" s="16" t="s">
        <v>164</v>
      </c>
      <c r="B20" s="16" t="s">
        <v>109</v>
      </c>
      <c r="C20" s="16" t="s">
        <v>143</v>
      </c>
      <c r="D20" s="16" t="s">
        <v>10</v>
      </c>
      <c r="E20" s="8">
        <v>3345.5436159999999</v>
      </c>
      <c r="F20" s="8">
        <v>3303.5374630000001</v>
      </c>
      <c r="G20" s="8">
        <v>2865.483984</v>
      </c>
      <c r="H20" s="8">
        <v>3496.8862250000002</v>
      </c>
      <c r="I20" s="8">
        <v>3770.8386999999998</v>
      </c>
      <c r="J20" s="8">
        <v>3579.815834</v>
      </c>
      <c r="K20" s="8">
        <v>3724.2861899999998</v>
      </c>
      <c r="L20" s="8">
        <v>3640.2502899999999</v>
      </c>
      <c r="M20" s="8">
        <v>3544.62012</v>
      </c>
      <c r="N20" s="8">
        <v>3737.167985</v>
      </c>
      <c r="O20" s="8">
        <v>3604.059405</v>
      </c>
      <c r="P20" s="8">
        <v>3102.5936190000002</v>
      </c>
      <c r="Q20" s="8">
        <v>3266.124507</v>
      </c>
      <c r="R20" s="8">
        <v>3300.1212190000001</v>
      </c>
      <c r="S20" s="8">
        <v>3058.8020689999998</v>
      </c>
      <c r="T20" s="8">
        <v>3266.7548960000004</v>
      </c>
      <c r="U20" s="8">
        <v>3028.732305</v>
      </c>
      <c r="V20" s="8">
        <v>2794.1903860000002</v>
      </c>
      <c r="W20" s="8">
        <v>2900.0790079999997</v>
      </c>
      <c r="X20" s="8">
        <v>3034.1044510000002</v>
      </c>
      <c r="Y20" s="8">
        <v>2665.1816209999997</v>
      </c>
      <c r="Z20" s="8">
        <v>2652.6399110000002</v>
      </c>
      <c r="AA20" s="8">
        <v>2592.2700530000002</v>
      </c>
      <c r="AB20" s="8">
        <v>2347.7861269999999</v>
      </c>
      <c r="AC20" s="8">
        <v>2440.7247000000002</v>
      </c>
      <c r="AD20"/>
      <c r="AE20"/>
      <c r="AF20"/>
    </row>
    <row r="21" spans="1:32" s="5" customFormat="1">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c r="A24" s="16" t="s">
        <v>165</v>
      </c>
      <c r="B24" s="16" t="s">
        <v>112</v>
      </c>
      <c r="C24" s="16" t="s">
        <v>146</v>
      </c>
      <c r="D24" s="16" t="s">
        <v>10</v>
      </c>
      <c r="E24" s="8">
        <v>6.5479753E-7</v>
      </c>
      <c r="F24" s="8">
        <v>7.2617449999999996E-7</v>
      </c>
      <c r="G24" s="8">
        <v>1.1146605999999999E-6</v>
      </c>
      <c r="H24" s="8">
        <v>9.3843230000000005E-6</v>
      </c>
      <c r="I24" s="8">
        <v>9.7864295000000007E-6</v>
      </c>
      <c r="J24" s="8">
        <v>8.826733E-6</v>
      </c>
      <c r="K24" s="8">
        <v>9.7820019999999993E-6</v>
      </c>
      <c r="L24" s="8">
        <v>9.5616569999999993E-6</v>
      </c>
      <c r="M24" s="8">
        <v>1.1484739E-5</v>
      </c>
      <c r="N24" s="8">
        <v>1.2113498E-5</v>
      </c>
      <c r="O24" s="8">
        <v>1.1810628E-5</v>
      </c>
      <c r="P24" s="8">
        <v>1.0284183000000001E-5</v>
      </c>
      <c r="Q24" s="8">
        <v>1.0552348E-5</v>
      </c>
      <c r="R24" s="8">
        <v>1.103437E-5</v>
      </c>
      <c r="S24" s="8">
        <v>9.8341290000000006E-6</v>
      </c>
      <c r="T24" s="8">
        <v>1.4507616E-5</v>
      </c>
      <c r="U24" s="8">
        <v>1.4228435999999999E-5</v>
      </c>
      <c r="V24" s="8">
        <v>7.8518155E-5</v>
      </c>
      <c r="W24" s="8">
        <v>8.0104659999999996E-5</v>
      </c>
      <c r="X24" s="8">
        <v>8.1210200000000004E-5</v>
      </c>
      <c r="Y24" s="8">
        <v>7.3165090000000001E-5</v>
      </c>
      <c r="Z24" s="8">
        <v>7.5779666000000003E-5</v>
      </c>
      <c r="AA24" s="8">
        <v>7.9479469999999995E-5</v>
      </c>
      <c r="AB24" s="8">
        <v>7.0747780000000006E-5</v>
      </c>
      <c r="AC24" s="8">
        <v>7.9131830000000002E-5</v>
      </c>
      <c r="AD24"/>
      <c r="AE24"/>
      <c r="AF24"/>
    </row>
    <row r="25" spans="1:32" s="5" customFormat="1">
      <c r="A25" s="16" t="s">
        <v>165</v>
      </c>
      <c r="B25" s="16" t="s">
        <v>113</v>
      </c>
      <c r="C25" s="16" t="s">
        <v>147</v>
      </c>
      <c r="D25" s="16" t="s">
        <v>10</v>
      </c>
      <c r="E25" s="8">
        <v>1310.6900099999998</v>
      </c>
      <c r="F25" s="8">
        <v>1305.362149</v>
      </c>
      <c r="G25" s="8">
        <v>1308.4222869999999</v>
      </c>
      <c r="H25" s="8">
        <v>5144.8887680000007</v>
      </c>
      <c r="I25" s="8">
        <v>5948.58086</v>
      </c>
      <c r="J25" s="8">
        <v>5713.0717799999993</v>
      </c>
      <c r="K25" s="8">
        <v>5837.3375670000005</v>
      </c>
      <c r="L25" s="8">
        <v>5746.3474700000006</v>
      </c>
      <c r="M25" s="8">
        <v>6858.6544389999999</v>
      </c>
      <c r="N25" s="8">
        <v>7109.4875150000007</v>
      </c>
      <c r="O25" s="8">
        <v>7144.3686999999991</v>
      </c>
      <c r="P25" s="8">
        <v>6143.1981319999995</v>
      </c>
      <c r="Q25" s="8">
        <v>6304.8160900000003</v>
      </c>
      <c r="R25" s="8">
        <v>6020.1417899999997</v>
      </c>
      <c r="S25" s="8">
        <v>5872.3987260000004</v>
      </c>
      <c r="T25" s="8">
        <v>5933.9771980000005</v>
      </c>
      <c r="U25" s="8">
        <v>5844.7554799999998</v>
      </c>
      <c r="V25" s="8">
        <v>6180.2368139999999</v>
      </c>
      <c r="W25" s="8">
        <v>6541.4068159999997</v>
      </c>
      <c r="X25" s="8">
        <v>6749.322005</v>
      </c>
      <c r="Y25" s="8">
        <v>6094.0028139999995</v>
      </c>
      <c r="Z25" s="8">
        <v>6241.2716379999993</v>
      </c>
      <c r="AA25" s="8">
        <v>6018.0880899999993</v>
      </c>
      <c r="AB25" s="8">
        <v>5402.5674700000009</v>
      </c>
      <c r="AC25" s="8">
        <v>5442.5150000000003</v>
      </c>
      <c r="AD25"/>
      <c r="AE25"/>
      <c r="AF25"/>
    </row>
    <row r="26" spans="1:32" s="5" customFormat="1">
      <c r="A26" s="16" t="s">
        <v>165</v>
      </c>
      <c r="B26" s="16" t="s">
        <v>114</v>
      </c>
      <c r="C26" s="16" t="s">
        <v>148</v>
      </c>
      <c r="D26" s="16" t="s">
        <v>10</v>
      </c>
      <c r="E26" s="8">
        <v>6.1827209999999998E-7</v>
      </c>
      <c r="F26" s="8">
        <v>7.0771189999999999E-7</v>
      </c>
      <c r="G26" s="8">
        <v>8.3806907E-7</v>
      </c>
      <c r="H26" s="8">
        <v>5.0019706999999997E-6</v>
      </c>
      <c r="I26" s="8">
        <v>4.987988E-6</v>
      </c>
      <c r="J26" s="8">
        <v>4.6866593999999996E-6</v>
      </c>
      <c r="K26" s="8">
        <v>5.0607590000000002E-6</v>
      </c>
      <c r="L26" s="8">
        <v>5.0561359999999999E-6</v>
      </c>
      <c r="M26" s="8">
        <v>6.7617042999999999E-6</v>
      </c>
      <c r="N26" s="8">
        <v>7.1441273000000003E-6</v>
      </c>
      <c r="O26" s="8">
        <v>7.1283784999999997E-6</v>
      </c>
      <c r="P26" s="8">
        <v>5.7050450000000002E-6</v>
      </c>
      <c r="Q26" s="8">
        <v>6.1331683999999997E-6</v>
      </c>
      <c r="R26" s="8">
        <v>6.2005089999999998E-6</v>
      </c>
      <c r="S26" s="8">
        <v>5.8104859999999997E-6</v>
      </c>
      <c r="T26" s="8">
        <v>6.5462905000000002E-6</v>
      </c>
      <c r="U26" s="8">
        <v>7.2773380000000004E-6</v>
      </c>
      <c r="V26" s="8">
        <v>1.4398828999999999E-5</v>
      </c>
      <c r="W26" s="8">
        <v>1.8900815000000001E-5</v>
      </c>
      <c r="X26" s="8">
        <v>1.9540223999999999E-5</v>
      </c>
      <c r="Y26" s="8">
        <v>1.6277186999999998E-5</v>
      </c>
      <c r="Z26" s="8">
        <v>1.7568763999999998E-5</v>
      </c>
      <c r="AA26" s="8">
        <v>1.8751754E-5</v>
      </c>
      <c r="AB26" s="8">
        <v>1.7487699999999999E-5</v>
      </c>
      <c r="AC26" s="8">
        <v>1.8681556E-5</v>
      </c>
      <c r="AD26"/>
      <c r="AE26"/>
      <c r="AF26"/>
    </row>
    <row r="27" spans="1:32" s="5" customFormat="1">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c r="A28" s="16" t="s">
        <v>165</v>
      </c>
      <c r="B28" s="16" t="s">
        <v>116</v>
      </c>
      <c r="C28" s="16" t="s">
        <v>150</v>
      </c>
      <c r="D28" s="16" t="s">
        <v>10</v>
      </c>
      <c r="E28" s="8">
        <v>115.209045</v>
      </c>
      <c r="F28" s="8">
        <v>106.19095</v>
      </c>
      <c r="G28" s="8">
        <v>96.275880000000001</v>
      </c>
      <c r="H28" s="8">
        <v>113.32138</v>
      </c>
      <c r="I28" s="8">
        <v>117.558716</v>
      </c>
      <c r="J28" s="8">
        <v>112.85845</v>
      </c>
      <c r="K28" s="8">
        <v>109.79609000000001</v>
      </c>
      <c r="L28" s="8">
        <v>113.69001</v>
      </c>
      <c r="M28" s="8">
        <v>126.98779</v>
      </c>
      <c r="N28" s="8">
        <v>130.91211000000001</v>
      </c>
      <c r="O28" s="8">
        <v>126.26854</v>
      </c>
      <c r="P28" s="8">
        <v>103.54796</v>
      </c>
      <c r="Q28" s="8">
        <v>105.647705</v>
      </c>
      <c r="R28" s="8">
        <v>103.37723</v>
      </c>
      <c r="S28" s="8">
        <v>100.46032</v>
      </c>
      <c r="T28" s="8">
        <v>96.426249999999996</v>
      </c>
      <c r="U28" s="8">
        <v>99.725520000000003</v>
      </c>
      <c r="V28" s="8">
        <v>105.20939</v>
      </c>
      <c r="W28" s="8">
        <v>111.67762</v>
      </c>
      <c r="X28" s="8">
        <v>111.024574</v>
      </c>
      <c r="Y28" s="8">
        <v>90.30171</v>
      </c>
      <c r="Z28" s="8">
        <v>88.942530000000005</v>
      </c>
      <c r="AA28" s="8">
        <v>87.683809999999994</v>
      </c>
      <c r="AB28" s="8">
        <v>82.910349999999994</v>
      </c>
      <c r="AC28" s="8">
        <v>80.392930000000007</v>
      </c>
      <c r="AD28"/>
      <c r="AE28"/>
      <c r="AF28"/>
    </row>
    <row r="29" spans="1:32" s="5" customFormat="1">
      <c r="A29" s="16" t="s">
        <v>165</v>
      </c>
      <c r="B29" s="16" t="s">
        <v>117</v>
      </c>
      <c r="C29" s="16" t="s">
        <v>151</v>
      </c>
      <c r="D29" s="16" t="s">
        <v>10</v>
      </c>
      <c r="E29" s="8">
        <v>1046.9727559999999</v>
      </c>
      <c r="F29" s="8">
        <v>980.58010999999999</v>
      </c>
      <c r="G29" s="8">
        <v>981.33202000000006</v>
      </c>
      <c r="H29" s="8">
        <v>1377.7954</v>
      </c>
      <c r="I29" s="8">
        <v>1354.7547199999999</v>
      </c>
      <c r="J29" s="8">
        <v>1311.9447799999998</v>
      </c>
      <c r="K29" s="8">
        <v>1340.6749600000001</v>
      </c>
      <c r="L29" s="8">
        <v>1328.6922399999999</v>
      </c>
      <c r="M29" s="8">
        <v>1351.2910900000002</v>
      </c>
      <c r="N29" s="8">
        <v>1433.3921</v>
      </c>
      <c r="O29" s="8">
        <v>1415.6164100000001</v>
      </c>
      <c r="P29" s="8">
        <v>1247.88723</v>
      </c>
      <c r="Q29" s="8">
        <v>1288.73911</v>
      </c>
      <c r="R29" s="8">
        <v>1204.89707</v>
      </c>
      <c r="S29" s="8">
        <v>1185.8443</v>
      </c>
      <c r="T29" s="8">
        <v>1193.6399699999999</v>
      </c>
      <c r="U29" s="8">
        <v>1186.35717</v>
      </c>
      <c r="V29" s="8">
        <v>1122.2227560000001</v>
      </c>
      <c r="W29" s="8">
        <v>1044.0391399999999</v>
      </c>
      <c r="X29" s="8">
        <v>1070.8860200000001</v>
      </c>
      <c r="Y29" s="8">
        <v>973.20516500000008</v>
      </c>
      <c r="Z29" s="8">
        <v>981.96764000000007</v>
      </c>
      <c r="AA29" s="8">
        <v>926.89568399999996</v>
      </c>
      <c r="AB29" s="8">
        <v>881.24526399999991</v>
      </c>
      <c r="AC29" s="8">
        <v>899.05048499999998</v>
      </c>
      <c r="AD29"/>
      <c r="AE29"/>
      <c r="AF29"/>
    </row>
    <row r="30" spans="1:32" s="5" customFormat="1">
      <c r="A30" s="16" t="s">
        <v>166</v>
      </c>
      <c r="B30" s="16" t="s">
        <v>118</v>
      </c>
      <c r="C30" s="16" t="s">
        <v>152</v>
      </c>
      <c r="D30" s="16" t="s">
        <v>10</v>
      </c>
      <c r="E30" s="8">
        <v>709.54368199999999</v>
      </c>
      <c r="F30" s="8">
        <v>842.14969499999995</v>
      </c>
      <c r="G30" s="8">
        <v>762.32538199999999</v>
      </c>
      <c r="H30" s="8">
        <v>754.92295200000001</v>
      </c>
      <c r="I30" s="8">
        <v>729.99283700000001</v>
      </c>
      <c r="J30" s="8">
        <v>722.09036400000002</v>
      </c>
      <c r="K30" s="8">
        <v>703.786743</v>
      </c>
      <c r="L30" s="8">
        <v>712.725413</v>
      </c>
      <c r="M30" s="8">
        <v>749.59085700000003</v>
      </c>
      <c r="N30" s="8">
        <v>760.36591199999998</v>
      </c>
      <c r="O30" s="8">
        <v>781.43029750000005</v>
      </c>
      <c r="P30" s="8">
        <v>628.07060799999999</v>
      </c>
      <c r="Q30" s="8">
        <v>658.00151500000004</v>
      </c>
      <c r="R30" s="8">
        <v>674.071595</v>
      </c>
      <c r="S30" s="8">
        <v>654.05453</v>
      </c>
      <c r="T30" s="8">
        <v>631.83931099999995</v>
      </c>
      <c r="U30" s="8">
        <v>636.35417050000001</v>
      </c>
      <c r="V30" s="8">
        <v>587.55713900000001</v>
      </c>
      <c r="W30" s="8">
        <v>587.01082600000007</v>
      </c>
      <c r="X30" s="8">
        <v>595.17221399999994</v>
      </c>
      <c r="Y30" s="8">
        <v>511.97052099999996</v>
      </c>
      <c r="Z30" s="8">
        <v>526.85699099999999</v>
      </c>
      <c r="AA30" s="8">
        <v>491.48663999999997</v>
      </c>
      <c r="AB30" s="8">
        <v>348.795389</v>
      </c>
      <c r="AC30" s="8">
        <v>361.68832499999996</v>
      </c>
      <c r="AD30"/>
      <c r="AE30"/>
      <c r="AF30"/>
    </row>
    <row r="31" spans="1:32" s="5" customFormat="1">
      <c r="A31" s="16" t="s">
        <v>166</v>
      </c>
      <c r="B31" s="16" t="s">
        <v>119</v>
      </c>
      <c r="C31" s="16" t="s">
        <v>153</v>
      </c>
      <c r="D31" s="16" t="s">
        <v>10</v>
      </c>
      <c r="E31" s="8">
        <v>84.906900000000007</v>
      </c>
      <c r="F31" s="8">
        <v>102.921509</v>
      </c>
      <c r="G31" s="8">
        <v>88.040957999999989</v>
      </c>
      <c r="H31" s="8">
        <v>87.620742000000007</v>
      </c>
      <c r="I31" s="8">
        <v>89.694254000000001</v>
      </c>
      <c r="J31" s="8">
        <v>78.789349000000001</v>
      </c>
      <c r="K31" s="8">
        <v>78.089654999999993</v>
      </c>
      <c r="L31" s="8">
        <v>78.566362999999996</v>
      </c>
      <c r="M31" s="8">
        <v>81.977011000000005</v>
      </c>
      <c r="N31" s="8">
        <v>80.738463999999993</v>
      </c>
      <c r="O31" s="8">
        <v>86.383971000000003</v>
      </c>
      <c r="P31" s="8">
        <v>66.436019099999996</v>
      </c>
      <c r="Q31" s="8">
        <v>69.537239999999997</v>
      </c>
      <c r="R31" s="8">
        <v>73.899876500000005</v>
      </c>
      <c r="S31" s="8">
        <v>71.684878400000002</v>
      </c>
      <c r="T31" s="8">
        <v>57.512362999999993</v>
      </c>
      <c r="U31" s="8">
        <v>57.637732999999997</v>
      </c>
      <c r="V31" s="8">
        <v>53.912452000000002</v>
      </c>
      <c r="W31" s="8">
        <v>53.471690000000002</v>
      </c>
      <c r="X31" s="8">
        <v>46.038128</v>
      </c>
      <c r="Y31" s="8">
        <v>37.847279999999998</v>
      </c>
      <c r="Z31" s="8">
        <v>39.228169999999999</v>
      </c>
      <c r="AA31" s="8">
        <v>37.589350000000003</v>
      </c>
      <c r="AB31" s="8">
        <v>36.409790000000001</v>
      </c>
      <c r="AC31" s="8">
        <v>37.408836000000001</v>
      </c>
      <c r="AD31"/>
      <c r="AE31"/>
      <c r="AF31"/>
    </row>
    <row r="32" spans="1:32" s="5" customFormat="1">
      <c r="A32" s="16" t="s">
        <v>166</v>
      </c>
      <c r="B32" s="16" t="s">
        <v>120</v>
      </c>
      <c r="C32" s="16" t="s">
        <v>154</v>
      </c>
      <c r="D32" s="16" t="s">
        <v>10</v>
      </c>
      <c r="E32" s="8">
        <v>6.9594949999999997E-7</v>
      </c>
      <c r="F32" s="8">
        <v>8.6085860000000005E-7</v>
      </c>
      <c r="G32" s="8">
        <v>1.2439339999999999E-6</v>
      </c>
      <c r="H32" s="8">
        <v>4.4723873999999998E-6</v>
      </c>
      <c r="I32" s="8">
        <v>4.6165419999999996E-6</v>
      </c>
      <c r="J32" s="8">
        <v>4.4175545000000004E-6</v>
      </c>
      <c r="K32" s="8">
        <v>4.5928049999999998E-6</v>
      </c>
      <c r="L32" s="8">
        <v>4.5919239999999998E-6</v>
      </c>
      <c r="M32" s="8">
        <v>4.5191454999999999E-6</v>
      </c>
      <c r="N32" s="8">
        <v>4.4031679999999996E-6</v>
      </c>
      <c r="O32" s="8">
        <v>4.6226622999999998E-6</v>
      </c>
      <c r="P32" s="8">
        <v>8.1198759999999993E-6</v>
      </c>
      <c r="Q32" s="8">
        <v>8.5189879999999998E-6</v>
      </c>
      <c r="R32" s="8">
        <v>8.8702879999999993E-6</v>
      </c>
      <c r="S32" s="8">
        <v>8.4599390000000001E-6</v>
      </c>
      <c r="T32" s="8">
        <v>1.2008985E-5</v>
      </c>
      <c r="U32" s="8">
        <v>1.6121068E-5</v>
      </c>
      <c r="V32" s="8">
        <v>2.0541238E-5</v>
      </c>
      <c r="W32" s="8">
        <v>1.9783603E-5</v>
      </c>
      <c r="X32" s="8">
        <v>2.0599894999999999E-5</v>
      </c>
      <c r="Y32" s="8">
        <v>1.8233825999999999E-5</v>
      </c>
      <c r="Z32" s="8">
        <v>1.9589781000000001E-5</v>
      </c>
      <c r="AA32" s="8">
        <v>2.0037595999999998E-5</v>
      </c>
      <c r="AB32" s="8">
        <v>1.9146245999999999E-5</v>
      </c>
      <c r="AC32" s="8">
        <v>1.995125E-5</v>
      </c>
      <c r="AD32"/>
      <c r="AE32"/>
      <c r="AF32"/>
    </row>
    <row r="33" spans="1:37" s="5" customFormat="1">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c r="A34" s="16" t="s">
        <v>166</v>
      </c>
      <c r="B34" s="16" t="s">
        <v>122</v>
      </c>
      <c r="C34" s="16" t="s">
        <v>156</v>
      </c>
      <c r="D34" s="16" t="s">
        <v>10</v>
      </c>
      <c r="E34" s="8">
        <v>568.84656074885436</v>
      </c>
      <c r="F34" s="8">
        <v>696.793530915612</v>
      </c>
      <c r="G34" s="8">
        <v>686.94469148772373</v>
      </c>
      <c r="H34" s="8">
        <v>644.31285603526271</v>
      </c>
      <c r="I34" s="8">
        <v>621.85153613663954</v>
      </c>
      <c r="J34" s="8">
        <v>644.31843587845037</v>
      </c>
      <c r="K34" s="8">
        <v>611.55606612986423</v>
      </c>
      <c r="L34" s="8">
        <v>575.10573608345396</v>
      </c>
      <c r="M34" s="8">
        <v>610.62259610275851</v>
      </c>
      <c r="N34" s="8">
        <v>611.53392589909492</v>
      </c>
      <c r="O34" s="8">
        <v>635.87874611171844</v>
      </c>
      <c r="P34" s="8">
        <v>569.41761423708647</v>
      </c>
      <c r="Q34" s="8">
        <v>556.678289687757</v>
      </c>
      <c r="R34" s="8">
        <v>565.92532992654492</v>
      </c>
      <c r="S34" s="8">
        <v>569.72229946414893</v>
      </c>
      <c r="T34" s="8">
        <v>557.53975342800993</v>
      </c>
      <c r="U34" s="8">
        <v>535.30009442580797</v>
      </c>
      <c r="V34" s="8">
        <v>494.84236686273999</v>
      </c>
      <c r="W34" s="8">
        <v>116.53711574852601</v>
      </c>
      <c r="X34" s="8">
        <v>107.20111640822499</v>
      </c>
      <c r="Y34" s="8">
        <v>104.45096389543301</v>
      </c>
      <c r="Z34" s="8">
        <v>2.5658963000000002E-5</v>
      </c>
      <c r="AA34" s="8">
        <v>2.5854748E-5</v>
      </c>
      <c r="AB34" s="8">
        <v>2.473549E-5</v>
      </c>
      <c r="AC34" s="8">
        <v>2.5906706E-5</v>
      </c>
      <c r="AD34"/>
      <c r="AE34"/>
      <c r="AF34"/>
      <c r="AG34"/>
      <c r="AH34"/>
      <c r="AI34"/>
      <c r="AJ34"/>
      <c r="AK34"/>
    </row>
    <row r="35" spans="1:37" s="5" customFormat="1">
      <c r="A35" s="16" t="s">
        <v>166</v>
      </c>
      <c r="B35" s="16" t="s">
        <v>123</v>
      </c>
      <c r="C35" s="16" t="s">
        <v>157</v>
      </c>
      <c r="D35" s="16" t="s">
        <v>10</v>
      </c>
      <c r="E35" s="8">
        <v>1.0265827E-6</v>
      </c>
      <c r="F35" s="8">
        <v>1.2030498E-6</v>
      </c>
      <c r="G35" s="8">
        <v>2.6328132E-6</v>
      </c>
      <c r="H35" s="8">
        <v>1834.905</v>
      </c>
      <c r="I35" s="8">
        <v>1814.4933000000001</v>
      </c>
      <c r="J35" s="8">
        <v>1876.7560000000001</v>
      </c>
      <c r="K35" s="8">
        <v>1796.3235999999999</v>
      </c>
      <c r="L35" s="8">
        <v>1706.8684000000001</v>
      </c>
      <c r="M35" s="8">
        <v>1855.7998</v>
      </c>
      <c r="N35" s="8">
        <v>1910.6744000000001</v>
      </c>
      <c r="O35" s="8">
        <v>1975.1069</v>
      </c>
      <c r="P35" s="8">
        <v>3635.7021</v>
      </c>
      <c r="Q35" s="8">
        <v>3617.4940000000001</v>
      </c>
      <c r="R35" s="8">
        <v>3751.4924000000001</v>
      </c>
      <c r="S35" s="8">
        <v>3979.5508</v>
      </c>
      <c r="T35" s="8">
        <v>6391.2889999999998</v>
      </c>
      <c r="U35" s="8">
        <v>6094.4556000000002</v>
      </c>
      <c r="V35" s="8">
        <v>8691.0079999999998</v>
      </c>
      <c r="W35" s="8">
        <v>9223.4650000000001</v>
      </c>
      <c r="X35" s="8">
        <v>9673.6380000000008</v>
      </c>
      <c r="Y35" s="8">
        <v>8432.4590000000007</v>
      </c>
      <c r="Z35" s="8">
        <v>8114.4696999999996</v>
      </c>
      <c r="AA35" s="8">
        <v>7693.7060000000001</v>
      </c>
      <c r="AB35" s="8">
        <v>7598.5429999999997</v>
      </c>
      <c r="AC35" s="8">
        <v>7894.9404000000004</v>
      </c>
      <c r="AD35"/>
      <c r="AE35"/>
      <c r="AF35"/>
      <c r="AG35"/>
      <c r="AH35"/>
      <c r="AI35"/>
      <c r="AJ35"/>
      <c r="AK35"/>
    </row>
    <row r="36" spans="1:37" s="5" customFormat="1">
      <c r="A36" s="16" t="s">
        <v>166</v>
      </c>
      <c r="B36" s="16" t="s">
        <v>124</v>
      </c>
      <c r="C36" s="16" t="s">
        <v>158</v>
      </c>
      <c r="D36" s="16" t="s">
        <v>10</v>
      </c>
      <c r="E36" s="8">
        <v>7.5138684000000003E-7</v>
      </c>
      <c r="F36" s="8">
        <v>9.2265130000000002E-7</v>
      </c>
      <c r="G36" s="8">
        <v>1.6410418000000001E-6</v>
      </c>
      <c r="H36" s="8">
        <v>6.8767403999999998E-6</v>
      </c>
      <c r="I36" s="8">
        <v>7.0800046999999997E-6</v>
      </c>
      <c r="J36" s="8">
        <v>6.9695900000000003E-6</v>
      </c>
      <c r="K36" s="8">
        <v>7.0069414E-6</v>
      </c>
      <c r="L36" s="8">
        <v>6.806433E-6</v>
      </c>
      <c r="M36" s="8">
        <v>7.0436413000000001E-6</v>
      </c>
      <c r="N36" s="8">
        <v>6.8045099999999997E-6</v>
      </c>
      <c r="O36" s="8">
        <v>7.1061036E-6</v>
      </c>
      <c r="P36" s="8">
        <v>1.2498386000000001E-5</v>
      </c>
      <c r="Q36" s="8">
        <v>1.2902072E-5</v>
      </c>
      <c r="R36" s="8">
        <v>1.7617880000000001E-5</v>
      </c>
      <c r="S36" s="8">
        <v>1.7272667000000001E-5</v>
      </c>
      <c r="T36" s="8">
        <v>1.7440724999999999E-5</v>
      </c>
      <c r="U36" s="8">
        <v>2.1987103999999999E-5</v>
      </c>
      <c r="V36" s="8">
        <v>2.2509131999999999E-5</v>
      </c>
      <c r="W36" s="8">
        <v>3.8016850000000002E-5</v>
      </c>
      <c r="X36" s="8">
        <v>3.9656210000000002E-5</v>
      </c>
      <c r="Y36" s="8">
        <v>3.5525765000000002E-5</v>
      </c>
      <c r="Z36" s="8">
        <v>3.7554310000000001E-5</v>
      </c>
      <c r="AA36" s="8">
        <v>3.8327300000000001E-5</v>
      </c>
      <c r="AB36" s="8">
        <v>3.7605039999999999E-5</v>
      </c>
      <c r="AC36" s="8">
        <v>3.7857083999999997E-5</v>
      </c>
      <c r="AD36"/>
      <c r="AE36"/>
      <c r="AF36"/>
      <c r="AG36"/>
      <c r="AH36"/>
      <c r="AI36"/>
      <c r="AJ36"/>
      <c r="AK36"/>
    </row>
    <row r="37" spans="1:37" s="5" customFormat="1">
      <c r="A37" s="16" t="s">
        <v>166</v>
      </c>
      <c r="B37" s="16" t="s">
        <v>125</v>
      </c>
      <c r="C37" s="16" t="s">
        <v>159</v>
      </c>
      <c r="D37" s="16" t="s">
        <v>10</v>
      </c>
      <c r="E37" s="8">
        <v>5.7521504000000005E-7</v>
      </c>
      <c r="F37" s="8">
        <v>7.3736119999999999E-7</v>
      </c>
      <c r="G37" s="8">
        <v>9.0621323999999996E-7</v>
      </c>
      <c r="H37" s="8">
        <v>2.7465669999999998E-6</v>
      </c>
      <c r="I37" s="8">
        <v>2.868243E-6</v>
      </c>
      <c r="J37" s="8">
        <v>2.6677529999999999E-6</v>
      </c>
      <c r="K37" s="8">
        <v>2.7528107999999999E-6</v>
      </c>
      <c r="L37" s="8">
        <v>2.7788840000000002E-6</v>
      </c>
      <c r="M37" s="8">
        <v>2.8229979999999999E-6</v>
      </c>
      <c r="N37" s="8">
        <v>2.6758178000000001E-6</v>
      </c>
      <c r="O37" s="8">
        <v>2.9799642E-6</v>
      </c>
      <c r="P37" s="8">
        <v>3.8558999999999998E-6</v>
      </c>
      <c r="Q37" s="8">
        <v>4.1460603000000004E-6</v>
      </c>
      <c r="R37" s="8">
        <v>4.9009750000000001E-6</v>
      </c>
      <c r="S37" s="8">
        <v>4.5911147000000004E-6</v>
      </c>
      <c r="T37" s="8">
        <v>6.4412360000000004E-6</v>
      </c>
      <c r="U37" s="8">
        <v>7.8970719999999994E-6</v>
      </c>
      <c r="V37" s="8">
        <v>1.1341388E-5</v>
      </c>
      <c r="W37" s="8">
        <v>1.0657452E-5</v>
      </c>
      <c r="X37" s="8">
        <v>1.1252781E-5</v>
      </c>
      <c r="Y37" s="8">
        <v>9.5692910000000004E-6</v>
      </c>
      <c r="Z37" s="8">
        <v>1.1258683E-5</v>
      </c>
      <c r="AA37" s="8">
        <v>1.1818059000000001E-5</v>
      </c>
      <c r="AB37" s="8">
        <v>1.1080105E-5</v>
      </c>
      <c r="AC37" s="8">
        <v>1.1374897E-5</v>
      </c>
      <c r="AD37"/>
      <c r="AE37"/>
      <c r="AF37"/>
      <c r="AG37"/>
      <c r="AH37"/>
      <c r="AI37"/>
      <c r="AJ37"/>
      <c r="AK37"/>
    </row>
    <row r="38" spans="1:37" s="5" customFormat="1">
      <c r="A38" s="16" t="s">
        <v>166</v>
      </c>
      <c r="B38" s="16" t="s">
        <v>126</v>
      </c>
      <c r="C38" s="16" t="s">
        <v>160</v>
      </c>
      <c r="D38" s="16" t="s">
        <v>10</v>
      </c>
      <c r="E38" s="8">
        <v>5.3885000000000004E-7</v>
      </c>
      <c r="F38" s="8">
        <v>6.4991159999999996E-7</v>
      </c>
      <c r="G38" s="8">
        <v>9.004188E-7</v>
      </c>
      <c r="H38" s="8">
        <v>2.5213403E-6</v>
      </c>
      <c r="I38" s="8">
        <v>2.5831869E-6</v>
      </c>
      <c r="J38" s="8">
        <v>2.4733313000000001E-6</v>
      </c>
      <c r="K38" s="8">
        <v>2.5638223999999999E-6</v>
      </c>
      <c r="L38" s="8">
        <v>2.5407412E-6</v>
      </c>
      <c r="M38" s="8">
        <v>2.5492512999999998E-6</v>
      </c>
      <c r="N38" s="8">
        <v>2.4612839000000001E-6</v>
      </c>
      <c r="O38" s="8">
        <v>2.5861456999999999E-6</v>
      </c>
      <c r="P38" s="8">
        <v>3.7788289999999999E-6</v>
      </c>
      <c r="Q38" s="8">
        <v>3.9798539999999998E-6</v>
      </c>
      <c r="R38" s="8">
        <v>5.0752937999999999E-6</v>
      </c>
      <c r="S38" s="8">
        <v>5.1089109999999996E-6</v>
      </c>
      <c r="T38" s="8">
        <v>6.8710806000000001E-6</v>
      </c>
      <c r="U38" s="8">
        <v>8.2859290000000007E-6</v>
      </c>
      <c r="V38" s="8">
        <v>9.8017034999999993E-6</v>
      </c>
      <c r="W38" s="8">
        <v>9.3217430000000002E-6</v>
      </c>
      <c r="X38" s="8">
        <v>9.5780959999999997E-6</v>
      </c>
      <c r="Y38" s="8">
        <v>8.6307640000000003E-6</v>
      </c>
      <c r="Z38" s="8">
        <v>1.0039106999999999E-5</v>
      </c>
      <c r="AA38" s="8">
        <v>1.0425968000000001E-5</v>
      </c>
      <c r="AB38" s="8">
        <v>1.0045746E-5</v>
      </c>
      <c r="AC38" s="8">
        <v>1.0356695999999999E-5</v>
      </c>
      <c r="AD38"/>
      <c r="AE38"/>
      <c r="AF38"/>
      <c r="AG38"/>
      <c r="AH38"/>
      <c r="AI38"/>
      <c r="AJ38"/>
      <c r="AK38"/>
    </row>
    <row r="39" spans="1:37" s="5" customFormat="1">
      <c r="A39" s="16" t="s">
        <v>167</v>
      </c>
      <c r="B39" s="16" t="s">
        <v>127</v>
      </c>
      <c r="C39" s="16" t="s">
        <v>161</v>
      </c>
      <c r="D39" s="16" t="s">
        <v>10</v>
      </c>
      <c r="E39" s="8">
        <v>7.0506512999999996E-7</v>
      </c>
      <c r="F39" s="8">
        <v>7.1371789999999997E-7</v>
      </c>
      <c r="G39" s="8">
        <v>6.3605073999999997E-7</v>
      </c>
      <c r="H39" s="8">
        <v>9.4626319999999997E-7</v>
      </c>
      <c r="I39" s="8">
        <v>9.4740625000000004E-7</v>
      </c>
      <c r="J39" s="8">
        <v>9.6593500000000005E-7</v>
      </c>
      <c r="K39" s="8">
        <v>1.5485241E-6</v>
      </c>
      <c r="L39" s="8">
        <v>1.6642830000000001E-6</v>
      </c>
      <c r="M39" s="8">
        <v>1.5822036999999999E-6</v>
      </c>
      <c r="N39" s="8">
        <v>1.6479665E-6</v>
      </c>
      <c r="O39" s="8">
        <v>1.8539362E-6</v>
      </c>
      <c r="P39" s="8">
        <v>1.9271665E-6</v>
      </c>
      <c r="Q39" s="8">
        <v>1.9567142000000001E-6</v>
      </c>
      <c r="R39" s="8">
        <v>2.3225060999999999E-6</v>
      </c>
      <c r="S39" s="8">
        <v>2.1793862000000002E-6</v>
      </c>
      <c r="T39" s="8">
        <v>3.6734790000000001E-6</v>
      </c>
      <c r="U39" s="8">
        <v>3.9657552000000003E-6</v>
      </c>
      <c r="V39" s="8">
        <v>4.6905901999999996E-6</v>
      </c>
      <c r="W39" s="8">
        <v>4.8538040000000001E-6</v>
      </c>
      <c r="X39" s="8">
        <v>4.7730654999999999E-6</v>
      </c>
      <c r="Y39" s="8">
        <v>5.1783345000000003E-6</v>
      </c>
      <c r="Z39" s="8">
        <v>5.2593039999999999E-6</v>
      </c>
      <c r="AA39" s="8">
        <v>7.4856739999999999E-6</v>
      </c>
      <c r="AB39" s="8">
        <v>6.7638700000000002E-6</v>
      </c>
      <c r="AC39" s="8">
        <v>7.1023122999999999E-6</v>
      </c>
      <c r="AD39"/>
      <c r="AE39"/>
      <c r="AF39"/>
      <c r="AG39"/>
      <c r="AH39"/>
      <c r="AI39"/>
      <c r="AJ39"/>
      <c r="AK39"/>
    </row>
    <row r="40" spans="1:37" s="5" customFormat="1">
      <c r="A40" s="16" t="s">
        <v>167</v>
      </c>
      <c r="B40" s="16" t="s">
        <v>128</v>
      </c>
      <c r="C40" s="16" t="s">
        <v>162</v>
      </c>
      <c r="D40" s="16" t="s">
        <v>10</v>
      </c>
      <c r="E40" s="8">
        <v>1.0436064E-6</v>
      </c>
      <c r="F40" s="8">
        <v>1.6520588000000001E-6</v>
      </c>
      <c r="G40" s="8">
        <v>1.3517530000000001E-6</v>
      </c>
      <c r="H40" s="8">
        <v>1.4985449E-6</v>
      </c>
      <c r="I40" s="8">
        <v>1.4693472E-6</v>
      </c>
      <c r="J40" s="8">
        <v>1.3458845999999999E-6</v>
      </c>
      <c r="K40" s="8">
        <v>1.4149132E-6</v>
      </c>
      <c r="L40" s="8">
        <v>1.5967985999999999E-6</v>
      </c>
      <c r="M40" s="8">
        <v>1.419985E-6</v>
      </c>
      <c r="N40" s="8">
        <v>1.4887280999999999E-6</v>
      </c>
      <c r="O40" s="8">
        <v>1.6284759999999999E-6</v>
      </c>
      <c r="P40" s="8">
        <v>1.9853725999999998E-6</v>
      </c>
      <c r="Q40" s="8">
        <v>2.1280823000000002E-6</v>
      </c>
      <c r="R40" s="8">
        <v>7.1292110000000004E-6</v>
      </c>
      <c r="S40" s="8">
        <v>6.5473027E-6</v>
      </c>
      <c r="T40" s="8">
        <v>6.6528864000000001E-6</v>
      </c>
      <c r="U40" s="8">
        <v>7.4909903999999998E-6</v>
      </c>
      <c r="V40" s="8">
        <v>6.8331264999999998E-6</v>
      </c>
      <c r="W40" s="8">
        <v>6.8799476999999998E-6</v>
      </c>
      <c r="X40" s="8">
        <v>6.9354980000000003E-6</v>
      </c>
      <c r="Y40" s="8">
        <v>6.1187049999999999E-6</v>
      </c>
      <c r="Z40" s="8">
        <v>6.5555354999999998E-6</v>
      </c>
      <c r="AA40" s="8">
        <v>6.7108159999999998E-6</v>
      </c>
      <c r="AB40" s="8">
        <v>6.2329877000000001E-6</v>
      </c>
      <c r="AC40" s="8">
        <v>6.2499229999999997E-6</v>
      </c>
      <c r="AD40"/>
      <c r="AE40"/>
      <c r="AF40"/>
      <c r="AG40"/>
      <c r="AH40"/>
      <c r="AI40"/>
      <c r="AJ40"/>
      <c r="AK40"/>
    </row>
    <row r="41" spans="1:37" s="5" customFormat="1">
      <c r="A41" s="16" t="s">
        <v>167</v>
      </c>
      <c r="B41" s="16" t="s">
        <v>129</v>
      </c>
      <c r="C41" s="16" t="s">
        <v>163</v>
      </c>
      <c r="D41" s="16" t="s">
        <v>10</v>
      </c>
      <c r="E41" s="8">
        <v>6.0595360000000003E-7</v>
      </c>
      <c r="F41" s="8">
        <v>5.8392790000000002E-7</v>
      </c>
      <c r="G41" s="8">
        <v>4.8823812999999998E-7</v>
      </c>
      <c r="H41" s="8">
        <v>7.6477880000000004E-7</v>
      </c>
      <c r="I41" s="8">
        <v>8.1482823999999997E-7</v>
      </c>
      <c r="J41" s="8">
        <v>9.0138934000000004E-7</v>
      </c>
      <c r="K41" s="8">
        <v>1.4099522000000001E-6</v>
      </c>
      <c r="L41" s="8">
        <v>1.5257843000000001E-6</v>
      </c>
      <c r="M41" s="8">
        <v>1.3913779E-6</v>
      </c>
      <c r="N41" s="8">
        <v>1.4382782999999999E-6</v>
      </c>
      <c r="O41" s="8">
        <v>1.5367502E-6</v>
      </c>
      <c r="P41" s="8">
        <v>1.955892E-6</v>
      </c>
      <c r="Q41" s="8">
        <v>1.9017451000000001E-6</v>
      </c>
      <c r="R41" s="8">
        <v>2.0502255E-6</v>
      </c>
      <c r="S41" s="8">
        <v>2.0630423000000001E-6</v>
      </c>
      <c r="T41" s="8">
        <v>3.2691510000000001E-6</v>
      </c>
      <c r="U41" s="8">
        <v>3.8686594E-6</v>
      </c>
      <c r="V41" s="8">
        <v>4.1548054999999996E-6</v>
      </c>
      <c r="W41" s="8">
        <v>4.2878629999999997E-6</v>
      </c>
      <c r="X41" s="8">
        <v>4.3449126999999996E-6</v>
      </c>
      <c r="Y41" s="8">
        <v>4.6891569999999998E-6</v>
      </c>
      <c r="Z41" s="8">
        <v>4.5691190000000003E-6</v>
      </c>
      <c r="AA41" s="8">
        <v>7.1324030000000004E-6</v>
      </c>
      <c r="AB41" s="8">
        <v>6.7175406000000004E-6</v>
      </c>
      <c r="AC41" s="8">
        <v>6.9454385999999999E-6</v>
      </c>
      <c r="AD41"/>
      <c r="AE41"/>
      <c r="AF41"/>
      <c r="AG41"/>
      <c r="AH41"/>
      <c r="AI41"/>
      <c r="AJ41"/>
      <c r="AK41"/>
    </row>
    <row r="42" spans="1:37" s="5" customFormat="1">
      <c r="AD42"/>
      <c r="AE42"/>
      <c r="AF42"/>
      <c r="AG42"/>
      <c r="AH42"/>
      <c r="AI42"/>
      <c r="AJ42"/>
      <c r="AK42"/>
    </row>
    <row r="43" spans="1:37" s="5" customFormat="1">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c r="A44" s="16" t="s">
        <v>94</v>
      </c>
      <c r="B44" s="16" t="s">
        <v>95</v>
      </c>
      <c r="C44" s="16" t="s">
        <v>130</v>
      </c>
      <c r="D44" s="16" t="s">
        <v>9</v>
      </c>
      <c r="E44" s="8">
        <v>1050.4176024134681</v>
      </c>
      <c r="F44" s="8">
        <v>1105.1121925462228</v>
      </c>
      <c r="G44" s="8">
        <v>1142.2464050673375</v>
      </c>
      <c r="H44" s="8">
        <v>2920.8429529949099</v>
      </c>
      <c r="I44" s="8">
        <v>3084.0447505238999</v>
      </c>
      <c r="J44" s="8">
        <v>3326.7661127222605</v>
      </c>
      <c r="K44" s="8">
        <v>3152.57042561455</v>
      </c>
      <c r="L44" s="8">
        <v>2739.4148257295496</v>
      </c>
      <c r="M44" s="8">
        <v>2929.8288221436496</v>
      </c>
      <c r="N44" s="8">
        <v>3054.1633356606999</v>
      </c>
      <c r="O44" s="8">
        <v>2981.24004536348</v>
      </c>
      <c r="P44" s="8">
        <v>2898.5585335274595</v>
      </c>
      <c r="Q44" s="8">
        <v>3081.22684235518</v>
      </c>
      <c r="R44" s="8">
        <v>3102.6549939542601</v>
      </c>
      <c r="S44" s="8">
        <v>3124.4033890639598</v>
      </c>
      <c r="T44" s="8">
        <v>3027.56899453405</v>
      </c>
      <c r="U44" s="8">
        <v>2571.7074795255003</v>
      </c>
      <c r="V44" s="8">
        <v>2321.2113289467998</v>
      </c>
      <c r="W44" s="8">
        <v>2389.5990297613498</v>
      </c>
      <c r="X44" s="8">
        <v>2325.3363198237898</v>
      </c>
      <c r="Y44" s="8">
        <v>2169.0121069792099</v>
      </c>
      <c r="Z44" s="8">
        <v>2298.2091189180001</v>
      </c>
      <c r="AA44" s="8">
        <v>1694.96631765857</v>
      </c>
      <c r="AB44" s="8">
        <v>1757.8382298491699</v>
      </c>
      <c r="AC44" s="8">
        <v>1713.2136276948802</v>
      </c>
      <c r="AD44"/>
      <c r="AE44"/>
      <c r="AF44"/>
      <c r="AG44"/>
      <c r="AH44"/>
      <c r="AI44"/>
      <c r="AJ44"/>
      <c r="AK44"/>
    </row>
    <row r="45" spans="1:37" s="19" customFormat="1">
      <c r="A45" s="16" t="s">
        <v>94</v>
      </c>
      <c r="B45" s="16" t="s">
        <v>96</v>
      </c>
      <c r="C45" s="16" t="s">
        <v>131</v>
      </c>
      <c r="D45" s="16" t="s">
        <v>9</v>
      </c>
      <c r="E45" s="8">
        <v>128.68690104683498</v>
      </c>
      <c r="F45" s="8">
        <v>131.87029110243401</v>
      </c>
      <c r="G45" s="8">
        <v>107.31856660926</v>
      </c>
      <c r="H45" s="8">
        <v>98.221830897016005</v>
      </c>
      <c r="I45" s="8">
        <v>112.21878574535769</v>
      </c>
      <c r="J45" s="8">
        <v>128.64236621313401</v>
      </c>
      <c r="K45" s="8">
        <v>125.97167008221081</v>
      </c>
      <c r="L45" s="8">
        <v>115.00430550529239</v>
      </c>
      <c r="M45" s="8">
        <v>125.4206910151829</v>
      </c>
      <c r="N45" s="8">
        <v>132.79886644148419</v>
      </c>
      <c r="O45" s="8">
        <v>136.7911460068151</v>
      </c>
      <c r="P45" s="8">
        <v>110.79008617122561</v>
      </c>
      <c r="Q45" s="8">
        <v>108.43720612689661</v>
      </c>
      <c r="R45" s="8">
        <v>120.58981617669701</v>
      </c>
      <c r="S45" s="8">
        <v>126.9797665272967</v>
      </c>
      <c r="T45" s="8">
        <v>127.01692596291541</v>
      </c>
      <c r="U45" s="8">
        <v>114.6742154736481</v>
      </c>
      <c r="V45" s="8">
        <v>124.5539606414365</v>
      </c>
      <c r="W45" s="8">
        <v>132.00455556688149</v>
      </c>
      <c r="X45" s="8">
        <v>135.91376541652198</v>
      </c>
      <c r="Y45" s="8">
        <v>103.5123494951888</v>
      </c>
      <c r="Z45" s="8">
        <v>100.75209539079989</v>
      </c>
      <c r="AA45" s="8">
        <v>110.97488552102669</v>
      </c>
      <c r="AB45" s="8">
        <v>117.28195586705449</v>
      </c>
      <c r="AC45" s="8">
        <v>118.06544548580209</v>
      </c>
      <c r="AD45"/>
      <c r="AE45"/>
      <c r="AF45"/>
      <c r="AG45"/>
      <c r="AH45"/>
      <c r="AI45"/>
      <c r="AJ45"/>
      <c r="AK45"/>
    </row>
    <row r="46" spans="1:37" s="19" customFormat="1">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c r="A47" s="16" t="s">
        <v>94</v>
      </c>
      <c r="B47" s="16" t="s">
        <v>98</v>
      </c>
      <c r="C47" s="16" t="s">
        <v>133</v>
      </c>
      <c r="D47" s="16" t="s">
        <v>9</v>
      </c>
      <c r="E47" s="8">
        <v>1073.9814006886381</v>
      </c>
      <c r="F47" s="8">
        <v>1013.0628007873272</v>
      </c>
      <c r="G47" s="8">
        <v>1074.213901268163</v>
      </c>
      <c r="H47" s="8">
        <v>3602.1802600000001</v>
      </c>
      <c r="I47" s="8">
        <v>3889.9423999999999</v>
      </c>
      <c r="J47" s="8">
        <v>4352.8802999999998</v>
      </c>
      <c r="K47" s="8">
        <v>3996.1062000000002</v>
      </c>
      <c r="L47" s="8">
        <v>3822.7749000000003</v>
      </c>
      <c r="M47" s="8">
        <v>4399.7012999999997</v>
      </c>
      <c r="N47" s="8">
        <v>4383.8134</v>
      </c>
      <c r="O47" s="8">
        <v>4271.8326999999999</v>
      </c>
      <c r="P47" s="8">
        <v>4288.0805999999993</v>
      </c>
      <c r="Q47" s="8">
        <v>4273.5276000000003</v>
      </c>
      <c r="R47" s="8">
        <v>4494.0429999999997</v>
      </c>
      <c r="S47" s="8">
        <v>4758.3040000000001</v>
      </c>
      <c r="T47" s="8">
        <v>4448.3262999999997</v>
      </c>
      <c r="U47" s="8">
        <v>4180.5110000000004</v>
      </c>
      <c r="V47" s="8">
        <v>4204.0513000000001</v>
      </c>
      <c r="W47" s="8">
        <v>4147.9624999999996</v>
      </c>
      <c r="X47" s="8">
        <v>4056.7093999999997</v>
      </c>
      <c r="Y47" s="8">
        <v>4057.2735999999995</v>
      </c>
      <c r="Z47" s="8">
        <v>4020.7844999999998</v>
      </c>
      <c r="AA47" s="8">
        <v>4217.2705000000005</v>
      </c>
      <c r="AB47" s="8">
        <v>4525.7885999999999</v>
      </c>
      <c r="AC47" s="8">
        <v>4218.1779999999999</v>
      </c>
      <c r="AD47"/>
      <c r="AE47"/>
      <c r="AF47"/>
      <c r="AG47"/>
      <c r="AH47"/>
      <c r="AI47"/>
      <c r="AJ47"/>
      <c r="AK47"/>
    </row>
    <row r="48" spans="1:37" s="19" customFormat="1">
      <c r="A48" s="16" t="s">
        <v>94</v>
      </c>
      <c r="B48" s="16" t="s">
        <v>99</v>
      </c>
      <c r="C48" s="16" t="s">
        <v>134</v>
      </c>
      <c r="D48" s="16" t="s">
        <v>9</v>
      </c>
      <c r="E48" s="8">
        <v>1.08956022E-6</v>
      </c>
      <c r="F48" s="8">
        <v>1.0897593999999998E-6</v>
      </c>
      <c r="G48" s="8">
        <v>1.6655351E-6</v>
      </c>
      <c r="H48" s="8">
        <v>1.1764956800000001E-5</v>
      </c>
      <c r="I48" s="8">
        <v>1.26520027E-5</v>
      </c>
      <c r="J48" s="8">
        <v>1.29596868E-5</v>
      </c>
      <c r="K48" s="8">
        <v>1.3770478799999999E-5</v>
      </c>
      <c r="L48" s="8">
        <v>1.2788258300000001E-5</v>
      </c>
      <c r="M48" s="8">
        <v>268.92868861025551</v>
      </c>
      <c r="N48" s="8">
        <v>277.99110912202599</v>
      </c>
      <c r="O48" s="8">
        <v>261.750768444877</v>
      </c>
      <c r="P48" s="8">
        <v>279.88397986293199</v>
      </c>
      <c r="Q48" s="8">
        <v>267.33786910437846</v>
      </c>
      <c r="R48" s="8">
        <v>294.85086990082499</v>
      </c>
      <c r="S48" s="8">
        <v>282.4012125885335</v>
      </c>
      <c r="T48" s="8">
        <v>293.79518238290501</v>
      </c>
      <c r="U48" s="8">
        <v>268.01798182784199</v>
      </c>
      <c r="V48" s="8">
        <v>265.54441692269899</v>
      </c>
      <c r="W48" s="8">
        <v>269.45851661885501</v>
      </c>
      <c r="X48" s="8">
        <v>253.443775926391</v>
      </c>
      <c r="Y48" s="8">
        <v>260.75975667242403</v>
      </c>
      <c r="Z48" s="8">
        <v>249.85308500385801</v>
      </c>
      <c r="AA48" s="8">
        <v>271.71229635887403</v>
      </c>
      <c r="AB48" s="8">
        <v>266.83808669878101</v>
      </c>
      <c r="AC48" s="8">
        <v>276.91474706581903</v>
      </c>
      <c r="AD48"/>
      <c r="AE48"/>
      <c r="AF48"/>
      <c r="AG48"/>
      <c r="AH48"/>
      <c r="AI48"/>
      <c r="AJ48"/>
      <c r="AK48"/>
    </row>
    <row r="49" spans="1:37" s="19" customFormat="1">
      <c r="A49" s="16" t="s">
        <v>94</v>
      </c>
      <c r="B49" s="16" t="s">
        <v>100</v>
      </c>
      <c r="C49" s="16" t="s">
        <v>135</v>
      </c>
      <c r="D49" s="16" t="s">
        <v>9</v>
      </c>
      <c r="E49" s="8">
        <v>1.25860043E-6</v>
      </c>
      <c r="F49" s="8">
        <v>1.4036312599999999E-6</v>
      </c>
      <c r="G49" s="8">
        <v>2.6893330000000001E-6</v>
      </c>
      <c r="H49" s="8">
        <v>2694.1565061235301</v>
      </c>
      <c r="I49" s="8">
        <v>2718.3096058831429</v>
      </c>
      <c r="J49" s="8">
        <v>2820.4880065456059</v>
      </c>
      <c r="K49" s="8">
        <v>2815.9510066222588</v>
      </c>
      <c r="L49" s="8">
        <v>2655.5671063735044</v>
      </c>
      <c r="M49" s="8">
        <v>4247.1679999999997</v>
      </c>
      <c r="N49" s="8">
        <v>4075.4996000000001</v>
      </c>
      <c r="O49" s="8">
        <v>3982.4029</v>
      </c>
      <c r="P49" s="8">
        <v>6858.3213999999998</v>
      </c>
      <c r="Q49" s="8">
        <v>6904.7581</v>
      </c>
      <c r="R49" s="8">
        <v>6804.7625000000007</v>
      </c>
      <c r="S49" s="8">
        <v>6943.2681000000002</v>
      </c>
      <c r="T49" s="8">
        <v>6971.1192000000001</v>
      </c>
      <c r="U49" s="8">
        <v>6531.4465</v>
      </c>
      <c r="V49" s="8">
        <v>6581.3531999999996</v>
      </c>
      <c r="W49" s="8">
        <v>7299.6954000000005</v>
      </c>
      <c r="X49" s="8">
        <v>7187.9107999999997</v>
      </c>
      <c r="Y49" s="8">
        <v>9135.4752000000008</v>
      </c>
      <c r="Z49" s="8">
        <v>9099.9652000000006</v>
      </c>
      <c r="AA49" s="8">
        <v>8878.9233999999997</v>
      </c>
      <c r="AB49" s="8">
        <v>8962.2443000000003</v>
      </c>
      <c r="AC49" s="8">
        <v>9007.1464999999989</v>
      </c>
      <c r="AD49"/>
      <c r="AE49"/>
      <c r="AF49"/>
      <c r="AG49"/>
      <c r="AH49"/>
      <c r="AI49"/>
      <c r="AJ49"/>
      <c r="AK49"/>
    </row>
    <row r="50" spans="1:37" s="19" customFormat="1">
      <c r="A50" s="16" t="s">
        <v>94</v>
      </c>
      <c r="B50" s="16" t="s">
        <v>101</v>
      </c>
      <c r="C50" s="16" t="s">
        <v>136</v>
      </c>
      <c r="D50" s="16" t="s">
        <v>9</v>
      </c>
      <c r="E50" s="8">
        <v>9.5347974999999998E-7</v>
      </c>
      <c r="F50" s="8">
        <v>9.3714361999999994E-7</v>
      </c>
      <c r="G50" s="8">
        <v>1.7806827000000001E-6</v>
      </c>
      <c r="H50" s="8">
        <v>5.9047249E-5</v>
      </c>
      <c r="I50" s="8">
        <v>6.1609732000000002E-5</v>
      </c>
      <c r="J50" s="8">
        <v>5.5057195000000005E-5</v>
      </c>
      <c r="K50" s="8">
        <v>5.9238318999999997E-5</v>
      </c>
      <c r="L50" s="8">
        <v>5.6709831999999998E-5</v>
      </c>
      <c r="M50" s="8">
        <v>5.2789387999999994E-5</v>
      </c>
      <c r="N50" s="8">
        <v>5.4392511999999998E-5</v>
      </c>
      <c r="O50" s="8">
        <v>4.8747059000000001E-5</v>
      </c>
      <c r="P50" s="8">
        <v>5.9657007999999997E-5</v>
      </c>
      <c r="Q50" s="8">
        <v>6.1204376000000007E-5</v>
      </c>
      <c r="R50" s="8">
        <v>6.0275110999999998E-5</v>
      </c>
      <c r="S50" s="8">
        <v>5.4967278000000005E-5</v>
      </c>
      <c r="T50" s="8">
        <v>5.6785389000000003E-5</v>
      </c>
      <c r="U50" s="8">
        <v>5.4825452000000001E-5</v>
      </c>
      <c r="V50" s="8">
        <v>5.1336437999999996E-5</v>
      </c>
      <c r="W50" s="8">
        <v>4.9890337999999996E-5</v>
      </c>
      <c r="X50" s="8">
        <v>4.7061054000000003E-5</v>
      </c>
      <c r="Y50" s="8">
        <v>180.42613568428601</v>
      </c>
      <c r="Z50" s="8">
        <v>183.22990587088998</v>
      </c>
      <c r="AA50" s="8">
        <v>180.30293420537402</v>
      </c>
      <c r="AB50" s="8">
        <v>167.84605092499001</v>
      </c>
      <c r="AC50" s="8">
        <v>176.783296684475</v>
      </c>
      <c r="AD50"/>
      <c r="AE50"/>
      <c r="AF50"/>
      <c r="AG50"/>
      <c r="AH50"/>
      <c r="AI50"/>
      <c r="AJ50"/>
      <c r="AK50"/>
    </row>
    <row r="51" spans="1:37" s="19" customFormat="1">
      <c r="A51" s="16" t="s">
        <v>94</v>
      </c>
      <c r="B51" s="16" t="s">
        <v>102</v>
      </c>
      <c r="C51" s="16" t="s">
        <v>27</v>
      </c>
      <c r="D51" s="16" t="s">
        <v>9</v>
      </c>
      <c r="E51" s="8">
        <v>4800.6925010388386</v>
      </c>
      <c r="F51" s="8">
        <v>5024.5824511660248</v>
      </c>
      <c r="G51" s="8">
        <v>5104.4025525443294</v>
      </c>
      <c r="H51" s="8">
        <v>13925.181079999998</v>
      </c>
      <c r="I51" s="8">
        <v>14698.682520000002</v>
      </c>
      <c r="J51" s="8">
        <v>13817.50864</v>
      </c>
      <c r="K51" s="8">
        <v>14679.561600000001</v>
      </c>
      <c r="L51" s="8">
        <v>14024.801530000001</v>
      </c>
      <c r="M51" s="8">
        <v>15627.6345</v>
      </c>
      <c r="N51" s="8">
        <v>16188.681400000001</v>
      </c>
      <c r="O51" s="8">
        <v>16335.535899999999</v>
      </c>
      <c r="P51" s="8">
        <v>16566.4535</v>
      </c>
      <c r="Q51" s="8">
        <v>16059.60593</v>
      </c>
      <c r="R51" s="8">
        <v>16311.189849999999</v>
      </c>
      <c r="S51" s="8">
        <v>14975.687399999999</v>
      </c>
      <c r="T51" s="8">
        <v>16456.860539999998</v>
      </c>
      <c r="U51" s="8">
        <v>18674.814420000002</v>
      </c>
      <c r="V51" s="8">
        <v>18160.182200000003</v>
      </c>
      <c r="W51" s="8">
        <v>17622.477920000001</v>
      </c>
      <c r="X51" s="8">
        <v>17585.773539999998</v>
      </c>
      <c r="Y51" s="8">
        <v>17882.90004</v>
      </c>
      <c r="Z51" s="8">
        <v>17115.103429999999</v>
      </c>
      <c r="AA51" s="8">
        <v>17168.760340000001</v>
      </c>
      <c r="AB51" s="8">
        <v>16261.869439999999</v>
      </c>
      <c r="AC51" s="8">
        <v>17816.398379999999</v>
      </c>
      <c r="AD51"/>
      <c r="AE51"/>
      <c r="AF51"/>
      <c r="AG51"/>
      <c r="AH51"/>
      <c r="AI51"/>
      <c r="AJ51"/>
      <c r="AK51"/>
    </row>
    <row r="52" spans="1:37" s="19" customFormat="1">
      <c r="A52" s="16" t="s">
        <v>94</v>
      </c>
      <c r="B52" s="16" t="s">
        <v>103</v>
      </c>
      <c r="C52" s="16" t="s">
        <v>137</v>
      </c>
      <c r="D52" s="16" t="s">
        <v>9</v>
      </c>
      <c r="E52" s="8">
        <v>9.5191439999999998E-7</v>
      </c>
      <c r="F52" s="8">
        <v>9.8491813E-7</v>
      </c>
      <c r="G52" s="8">
        <v>1.5645952000000002E-6</v>
      </c>
      <c r="H52" s="8">
        <v>4.56063678E-5</v>
      </c>
      <c r="I52" s="8">
        <v>4.7669967999999995E-5</v>
      </c>
      <c r="J52" s="8">
        <v>4.4192730700000005E-5</v>
      </c>
      <c r="K52" s="8">
        <v>4.7420686600000003E-5</v>
      </c>
      <c r="L52" s="8">
        <v>4.4427506400000004E-5</v>
      </c>
      <c r="M52" s="8">
        <v>4.6872259999999999E-5</v>
      </c>
      <c r="N52" s="8">
        <v>4.8305030499999999E-5</v>
      </c>
      <c r="O52" s="8">
        <v>4.5363920400000002E-5</v>
      </c>
      <c r="P52" s="8">
        <v>1249.9574091575639</v>
      </c>
      <c r="Q52" s="8">
        <v>1230.110708968999</v>
      </c>
      <c r="R52" s="8">
        <v>1249.778608921064</v>
      </c>
      <c r="S52" s="8">
        <v>1180.11960844589</v>
      </c>
      <c r="T52" s="8">
        <v>1248.811614710306</v>
      </c>
      <c r="U52" s="8">
        <v>1155.3363134210595</v>
      </c>
      <c r="V52" s="8">
        <v>1166.9870138937561</v>
      </c>
      <c r="W52" s="8">
        <v>1190.4462126847961</v>
      </c>
      <c r="X52" s="8">
        <v>1135.281112889983</v>
      </c>
      <c r="Y52" s="8">
        <v>2200.592323114422</v>
      </c>
      <c r="Z52" s="8">
        <v>2157.0276217235369</v>
      </c>
      <c r="AA52" s="8">
        <v>2167.738821539207</v>
      </c>
      <c r="AB52" s="8">
        <v>2079.5867209118769</v>
      </c>
      <c r="AC52" s="8">
        <v>2195.5183235284112</v>
      </c>
      <c r="AD52"/>
      <c r="AE52"/>
      <c r="AF52"/>
      <c r="AG52"/>
      <c r="AH52"/>
      <c r="AI52"/>
      <c r="AJ52"/>
      <c r="AK52"/>
    </row>
    <row r="53" spans="1:37" s="19" customFormat="1">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c r="A54" s="16" t="s">
        <v>164</v>
      </c>
      <c r="B54" s="16" t="s">
        <v>105</v>
      </c>
      <c r="C54" s="16" t="s">
        <v>139</v>
      </c>
      <c r="D54" s="16" t="s">
        <v>9</v>
      </c>
      <c r="E54" s="8">
        <v>1250.132473649581</v>
      </c>
      <c r="F54" s="8">
        <v>2110.54063</v>
      </c>
      <c r="G54" s="8">
        <v>6317.5295900000001</v>
      </c>
      <c r="H54" s="8">
        <v>8707.155780000001</v>
      </c>
      <c r="I54" s="8">
        <v>9201.0943100000004</v>
      </c>
      <c r="J54" s="8">
        <v>8849.8988100000006</v>
      </c>
      <c r="K54" s="8">
        <v>9372.0681999999997</v>
      </c>
      <c r="L54" s="8">
        <v>9112.8574900000003</v>
      </c>
      <c r="M54" s="8">
        <v>9054.5217200000006</v>
      </c>
      <c r="N54" s="8">
        <v>9484.4219699999994</v>
      </c>
      <c r="O54" s="8">
        <v>17335.04667</v>
      </c>
      <c r="P54" s="8">
        <v>24150.882010000001</v>
      </c>
      <c r="Q54" s="8">
        <v>21437.942299999999</v>
      </c>
      <c r="R54" s="8">
        <v>21975.767500000002</v>
      </c>
      <c r="S54" s="8">
        <v>20521.621039999998</v>
      </c>
      <c r="T54" s="8">
        <v>21711.497199999998</v>
      </c>
      <c r="U54" s="8">
        <v>20794.159599999999</v>
      </c>
      <c r="V54" s="8">
        <v>19586.0785</v>
      </c>
      <c r="W54" s="8">
        <v>20587.598299999998</v>
      </c>
      <c r="X54" s="8">
        <v>21380.3786</v>
      </c>
      <c r="Y54" s="8">
        <v>22858.284599999999</v>
      </c>
      <c r="Z54" s="8">
        <v>20229.898700000002</v>
      </c>
      <c r="AA54" s="8">
        <v>20564.421000000002</v>
      </c>
      <c r="AB54" s="8">
        <v>19112.442999999999</v>
      </c>
      <c r="AC54" s="8">
        <v>20465.153699999999</v>
      </c>
      <c r="AD54"/>
      <c r="AE54"/>
      <c r="AF54"/>
      <c r="AG54"/>
      <c r="AH54"/>
      <c r="AI54"/>
      <c r="AJ54"/>
      <c r="AK54"/>
    </row>
    <row r="55" spans="1:37" s="19" customFormat="1">
      <c r="A55" s="16" t="s">
        <v>164</v>
      </c>
      <c r="B55" s="16" t="s">
        <v>106</v>
      </c>
      <c r="C55" s="16" t="s">
        <v>140</v>
      </c>
      <c r="D55" s="16" t="s">
        <v>9</v>
      </c>
      <c r="E55" s="8">
        <v>1926.4690886998319</v>
      </c>
      <c r="F55" s="8">
        <v>2302.7886600000002</v>
      </c>
      <c r="G55" s="8">
        <v>3166.0330000000004</v>
      </c>
      <c r="H55" s="8">
        <v>4287.7175800000005</v>
      </c>
      <c r="I55" s="8">
        <v>4371.8845000000001</v>
      </c>
      <c r="J55" s="8">
        <v>4254.1329700000006</v>
      </c>
      <c r="K55" s="8">
        <v>4456.0568999999996</v>
      </c>
      <c r="L55" s="8">
        <v>4334.0624399999997</v>
      </c>
      <c r="M55" s="8">
        <v>4313.0574999999999</v>
      </c>
      <c r="N55" s="8">
        <v>4615.5913500000006</v>
      </c>
      <c r="O55" s="8">
        <v>4608.6695199999995</v>
      </c>
      <c r="P55" s="8">
        <v>4446.0861500000001</v>
      </c>
      <c r="Q55" s="8">
        <v>4170.1239500000001</v>
      </c>
      <c r="R55" s="8">
        <v>4129.9755599999999</v>
      </c>
      <c r="S55" s="8">
        <v>4001.19715</v>
      </c>
      <c r="T55" s="8">
        <v>4258.7883600000005</v>
      </c>
      <c r="U55" s="8">
        <v>4089.0940999999998</v>
      </c>
      <c r="V55" s="8">
        <v>3931.2139699999998</v>
      </c>
      <c r="W55" s="8">
        <v>4147.1984200000006</v>
      </c>
      <c r="X55" s="8">
        <v>4324.87</v>
      </c>
      <c r="Y55" s="8">
        <v>4298.7107999999998</v>
      </c>
      <c r="Z55" s="8">
        <v>3915.7274699999998</v>
      </c>
      <c r="AA55" s="8">
        <v>3860.6828</v>
      </c>
      <c r="AB55" s="8">
        <v>3489.5415000000003</v>
      </c>
      <c r="AC55" s="8">
        <v>3707.0622000000003</v>
      </c>
      <c r="AD55"/>
      <c r="AE55"/>
      <c r="AF55"/>
      <c r="AG55"/>
      <c r="AH55"/>
      <c r="AI55"/>
      <c r="AJ55"/>
      <c r="AK55"/>
    </row>
    <row r="56" spans="1:37" s="19" customFormat="1">
      <c r="A56" s="16" t="s">
        <v>164</v>
      </c>
      <c r="B56" s="16" t="s">
        <v>107</v>
      </c>
      <c r="C56" s="16" t="s">
        <v>141</v>
      </c>
      <c r="D56" s="16" t="s">
        <v>9</v>
      </c>
      <c r="E56" s="8">
        <v>632.99170330503432</v>
      </c>
      <c r="F56" s="8">
        <v>626.37160402568543</v>
      </c>
      <c r="G56" s="8">
        <v>589.83410380565556</v>
      </c>
      <c r="H56" s="8">
        <v>631.58659955116207</v>
      </c>
      <c r="I56" s="8">
        <v>655.69554965710904</v>
      </c>
      <c r="J56" s="8">
        <v>663.35405073476056</v>
      </c>
      <c r="K56" s="8">
        <v>635.08769888318409</v>
      </c>
      <c r="L56" s="8">
        <v>603.00004859702676</v>
      </c>
      <c r="M56" s="8">
        <v>610.59334505455035</v>
      </c>
      <c r="N56" s="8">
        <v>651.82548994433546</v>
      </c>
      <c r="O56" s="8">
        <v>636.34814934035808</v>
      </c>
      <c r="P56" s="8">
        <v>594.60649418022399</v>
      </c>
      <c r="Q56" s="8">
        <v>623.14084752909412</v>
      </c>
      <c r="R56" s="8">
        <v>629.34397856489898</v>
      </c>
      <c r="S56" s="8">
        <v>630.62255142049196</v>
      </c>
      <c r="T56" s="8">
        <v>611.49094821577899</v>
      </c>
      <c r="U56" s="8">
        <v>569.71110813865494</v>
      </c>
      <c r="V56" s="8">
        <v>4.420876E-5</v>
      </c>
      <c r="W56" s="8">
        <v>4.7132229000000002E-5</v>
      </c>
      <c r="X56" s="8">
        <v>5.2132038956090003</v>
      </c>
      <c r="Y56" s="8">
        <v>75.903566031732012</v>
      </c>
      <c r="Z56" s="8">
        <v>79.252647075092</v>
      </c>
      <c r="AA56" s="8">
        <v>78.17014562856599</v>
      </c>
      <c r="AB56" s="8">
        <v>80.661967886412</v>
      </c>
      <c r="AC56" s="8">
        <v>77.627697279509988</v>
      </c>
      <c r="AD56"/>
      <c r="AE56"/>
      <c r="AF56"/>
      <c r="AG56"/>
      <c r="AH56"/>
      <c r="AI56"/>
      <c r="AJ56"/>
      <c r="AK56"/>
    </row>
    <row r="57" spans="1:37" s="19" customFormat="1">
      <c r="A57" s="16" t="s">
        <v>164</v>
      </c>
      <c r="B57" s="16" t="s">
        <v>108</v>
      </c>
      <c r="C57" s="16" t="s">
        <v>142</v>
      </c>
      <c r="D57" s="16" t="s">
        <v>9</v>
      </c>
      <c r="E57" s="8">
        <v>3.4249597000000002E-6</v>
      </c>
      <c r="F57" s="8">
        <v>4.6507108999999995E-6</v>
      </c>
      <c r="G57" s="8">
        <v>3.9574595999999998E-6</v>
      </c>
      <c r="H57" s="8">
        <v>3.4878332000000002E-5</v>
      </c>
      <c r="I57" s="8">
        <v>3.4804795000000002E-5</v>
      </c>
      <c r="J57" s="8">
        <v>3.6784788000000001E-5</v>
      </c>
      <c r="K57" s="8">
        <v>3.3740518999999999E-5</v>
      </c>
      <c r="L57" s="8">
        <v>3.3752494999999999E-5</v>
      </c>
      <c r="M57" s="8">
        <v>3.2947792999999997E-5</v>
      </c>
      <c r="N57" s="8">
        <v>3.6283023999999997E-5</v>
      </c>
      <c r="O57" s="8">
        <v>3.5836824999999997E-5</v>
      </c>
      <c r="P57" s="8">
        <v>2.8403871999999998E-5</v>
      </c>
      <c r="Q57" s="8">
        <v>3.0685455E-5</v>
      </c>
      <c r="R57" s="8">
        <v>3.0387095000000002E-5</v>
      </c>
      <c r="S57" s="8">
        <v>4.8755007999999998E-5</v>
      </c>
      <c r="T57" s="8">
        <v>4.2996521999999994E-5</v>
      </c>
      <c r="U57" s="8">
        <v>4.3777957000000002E-5</v>
      </c>
      <c r="V57" s="8">
        <v>4.2319800999999997E-5</v>
      </c>
      <c r="W57" s="8">
        <v>5.6212320000000005E-5</v>
      </c>
      <c r="X57" s="8">
        <v>1.07235349E-4</v>
      </c>
      <c r="Y57" s="8">
        <v>8.9057598000000007E-5</v>
      </c>
      <c r="Z57" s="8">
        <v>9.3896666999999988E-5</v>
      </c>
      <c r="AA57" s="8">
        <v>9.168252999999999E-5</v>
      </c>
      <c r="AB57" s="8">
        <v>1.0323025E-4</v>
      </c>
      <c r="AC57" s="8">
        <v>9.5207464000000001E-5</v>
      </c>
      <c r="AD57"/>
      <c r="AE57"/>
      <c r="AF57"/>
      <c r="AG57"/>
      <c r="AH57"/>
      <c r="AI57"/>
      <c r="AJ57"/>
      <c r="AK57"/>
    </row>
    <row r="58" spans="1:37" s="19" customFormat="1">
      <c r="A58" s="16" t="s">
        <v>164</v>
      </c>
      <c r="B58" s="16" t="s">
        <v>109</v>
      </c>
      <c r="C58" s="16" t="s">
        <v>143</v>
      </c>
      <c r="D58" s="16" t="s">
        <v>9</v>
      </c>
      <c r="E58" s="8">
        <v>2.6063444000000001E-6</v>
      </c>
      <c r="F58" s="8">
        <v>3.5955236999999997E-6</v>
      </c>
      <c r="G58" s="8">
        <v>3.4300405000000001E-6</v>
      </c>
      <c r="H58" s="8">
        <v>1.21752143E-5</v>
      </c>
      <c r="I58" s="8">
        <v>1.1513787300000001E-5</v>
      </c>
      <c r="J58" s="8">
        <v>1.2049192399999999E-5</v>
      </c>
      <c r="K58" s="8">
        <v>1.1829899000000001E-5</v>
      </c>
      <c r="L58" s="8">
        <v>1.1846883E-5</v>
      </c>
      <c r="M58" s="8">
        <v>1.0538817499999999E-5</v>
      </c>
      <c r="N58" s="8">
        <v>1.1892810399999999E-5</v>
      </c>
      <c r="O58" s="8">
        <v>1.15200047E-5</v>
      </c>
      <c r="P58" s="8">
        <v>1.00058028E-5</v>
      </c>
      <c r="Q58" s="8">
        <v>1.02341493E-5</v>
      </c>
      <c r="R58" s="8">
        <v>9.6460427999999999E-6</v>
      </c>
      <c r="S58" s="8">
        <v>1.4256114599999999E-5</v>
      </c>
      <c r="T58" s="8">
        <v>1.32855582E-5</v>
      </c>
      <c r="U58" s="8">
        <v>1.4125070000000001E-5</v>
      </c>
      <c r="V58" s="8">
        <v>1.2441168600000001E-5</v>
      </c>
      <c r="W58" s="8">
        <v>1.6457885300000001E-5</v>
      </c>
      <c r="X58" s="8">
        <v>2.2202424999999998E-5</v>
      </c>
      <c r="Y58" s="8">
        <v>2.0868859000000001E-5</v>
      </c>
      <c r="Z58" s="8">
        <v>2.3664916999999998E-5</v>
      </c>
      <c r="AA58" s="8">
        <v>2.2213735999999999E-5</v>
      </c>
      <c r="AB58" s="8">
        <v>2.7837404999999999E-5</v>
      </c>
      <c r="AC58" s="8">
        <v>2.6881242000000001E-5</v>
      </c>
      <c r="AD58"/>
      <c r="AE58"/>
      <c r="AF58"/>
      <c r="AG58"/>
      <c r="AH58"/>
      <c r="AI58"/>
      <c r="AJ58"/>
      <c r="AK58"/>
    </row>
    <row r="59" spans="1:37" s="19" customFormat="1">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c r="A60" s="16" t="s">
        <v>164</v>
      </c>
      <c r="B60" s="16" t="s">
        <v>111</v>
      </c>
      <c r="C60" s="16" t="s">
        <v>145</v>
      </c>
      <c r="D60" s="16" t="s">
        <v>9</v>
      </c>
      <c r="E60" s="8">
        <v>712.72725600000001</v>
      </c>
      <c r="F60" s="8">
        <v>1097.1129700000001</v>
      </c>
      <c r="G60" s="8">
        <v>1088.3108299999999</v>
      </c>
      <c r="H60" s="8">
        <v>1150.9713400000001</v>
      </c>
      <c r="I60" s="8">
        <v>1250.37444</v>
      </c>
      <c r="J60" s="8">
        <v>1291.6307899999999</v>
      </c>
      <c r="K60" s="8">
        <v>1157.21666</v>
      </c>
      <c r="L60" s="8">
        <v>1191.7943299999999</v>
      </c>
      <c r="M60" s="8">
        <v>1180.7636600000001</v>
      </c>
      <c r="N60" s="8">
        <v>1266.34195</v>
      </c>
      <c r="O60" s="8">
        <v>1175.8233999999998</v>
      </c>
      <c r="P60" s="8">
        <v>1149.9514799999999</v>
      </c>
      <c r="Q60" s="8">
        <v>1128.7610400000001</v>
      </c>
      <c r="R60" s="8">
        <v>1252.29763</v>
      </c>
      <c r="S60" s="8">
        <v>1168.3110100000001</v>
      </c>
      <c r="T60" s="8">
        <v>1081.2781599999998</v>
      </c>
      <c r="U60" s="8">
        <v>1114.9368300000001</v>
      </c>
      <c r="V60" s="8">
        <v>1044.37213</v>
      </c>
      <c r="W60" s="8">
        <v>1121.72234</v>
      </c>
      <c r="X60" s="8">
        <v>1084.29367</v>
      </c>
      <c r="Y60" s="8">
        <v>1091.9724799999999</v>
      </c>
      <c r="Z60" s="8">
        <v>1049.6042499999999</v>
      </c>
      <c r="AA60" s="8">
        <v>1087.9275299999999</v>
      </c>
      <c r="AB60" s="8">
        <v>1106.29396</v>
      </c>
      <c r="AC60" s="8">
        <v>1023.91547</v>
      </c>
      <c r="AD60"/>
      <c r="AE60"/>
      <c r="AF60"/>
      <c r="AG60"/>
      <c r="AH60"/>
      <c r="AI60"/>
      <c r="AJ60"/>
      <c r="AK60"/>
    </row>
    <row r="61" spans="1:37" s="19" customFormat="1">
      <c r="A61" s="16" t="s">
        <v>164</v>
      </c>
      <c r="B61" s="16" t="s">
        <v>189</v>
      </c>
      <c r="C61" s="16" t="s">
        <v>190</v>
      </c>
      <c r="D61" s="16" t="s">
        <v>9</v>
      </c>
      <c r="E61" s="8">
        <v>925.61848123059542</v>
      </c>
      <c r="F61" s="8">
        <v>2001.6674566079839</v>
      </c>
      <c r="G61" s="8">
        <v>1927.3617467331192</v>
      </c>
      <c r="H61" s="8">
        <v>3662.0109000000002</v>
      </c>
      <c r="I61" s="8">
        <v>4086.5239000000001</v>
      </c>
      <c r="J61" s="8">
        <v>4012.2116999999998</v>
      </c>
      <c r="K61" s="8">
        <v>3925.5306999999998</v>
      </c>
      <c r="L61" s="8">
        <v>4080.7578999999996</v>
      </c>
      <c r="M61" s="8">
        <v>3978.9075000000003</v>
      </c>
      <c r="N61" s="8">
        <v>4266.2848000000004</v>
      </c>
      <c r="O61" s="8">
        <v>4827.3784999999998</v>
      </c>
      <c r="P61" s="8">
        <v>4679.2415000000001</v>
      </c>
      <c r="Q61" s="8">
        <v>4266.5087400000002</v>
      </c>
      <c r="R61" s="8">
        <v>4483.7857999999997</v>
      </c>
      <c r="S61" s="8">
        <v>4330.1049000000003</v>
      </c>
      <c r="T61" s="8">
        <v>4357.7493400000003</v>
      </c>
      <c r="U61" s="8">
        <v>4450.3729000000003</v>
      </c>
      <c r="V61" s="8">
        <v>4153.9504999999999</v>
      </c>
      <c r="W61" s="8">
        <v>4397.0768000000007</v>
      </c>
      <c r="X61" s="8">
        <v>4494.5303999999996</v>
      </c>
      <c r="Y61" s="8">
        <v>4792.0277499999993</v>
      </c>
      <c r="Z61" s="8">
        <v>4214.3287099999998</v>
      </c>
      <c r="AA61" s="8">
        <v>4360.75126</v>
      </c>
      <c r="AB61" s="8">
        <v>4209.9719999999998</v>
      </c>
      <c r="AC61" s="8">
        <v>4304.5761000000002</v>
      </c>
      <c r="AD61"/>
      <c r="AE61"/>
      <c r="AF61"/>
      <c r="AG61"/>
      <c r="AH61"/>
      <c r="AI61"/>
      <c r="AJ61"/>
      <c r="AK61"/>
    </row>
    <row r="62" spans="1:37" s="19" customFormat="1">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c r="A64" s="16" t="s">
        <v>165</v>
      </c>
      <c r="B64" s="16" t="s">
        <v>114</v>
      </c>
      <c r="C64" s="16" t="s">
        <v>148</v>
      </c>
      <c r="D64" s="16" t="s">
        <v>9</v>
      </c>
      <c r="E64" s="8">
        <v>4972.1044653616136</v>
      </c>
      <c r="F64" s="8">
        <v>5110.2867622764443</v>
      </c>
      <c r="G64" s="8">
        <v>4800.4081509130674</v>
      </c>
      <c r="H64" s="8">
        <v>7980.2943239999995</v>
      </c>
      <c r="I64" s="8">
        <v>7577.0750100000005</v>
      </c>
      <c r="J64" s="8">
        <v>8401.2022300000008</v>
      </c>
      <c r="K64" s="8">
        <v>7433.1315039999999</v>
      </c>
      <c r="L64" s="8">
        <v>7498.8022299999993</v>
      </c>
      <c r="M64" s="8">
        <v>7056.6278560000001</v>
      </c>
      <c r="N64" s="8">
        <v>7500.8448199999993</v>
      </c>
      <c r="O64" s="8">
        <v>7666.7413560000005</v>
      </c>
      <c r="P64" s="8">
        <v>6807.0331839999999</v>
      </c>
      <c r="Q64" s="8">
        <v>7128.242174</v>
      </c>
      <c r="R64" s="8">
        <v>6842.0884140000007</v>
      </c>
      <c r="S64" s="8">
        <v>7589.2530899999992</v>
      </c>
      <c r="T64" s="8">
        <v>6689.1644999999999</v>
      </c>
      <c r="U64" s="8">
        <v>6681.4716040000003</v>
      </c>
      <c r="V64" s="8">
        <v>6402.1323499999999</v>
      </c>
      <c r="W64" s="8">
        <v>5626.8317950000001</v>
      </c>
      <c r="X64" s="8">
        <v>5871.3262000000004</v>
      </c>
      <c r="Y64" s="8">
        <v>5159.4807199999996</v>
      </c>
      <c r="Z64" s="8">
        <v>4774.4771950000004</v>
      </c>
      <c r="AA64" s="8">
        <v>4566.9040300000006</v>
      </c>
      <c r="AB64" s="8">
        <v>3469.0854100000001</v>
      </c>
      <c r="AC64" s="8">
        <v>3116.1981400000004</v>
      </c>
      <c r="AD64"/>
      <c r="AE64"/>
      <c r="AF64"/>
      <c r="AG64"/>
      <c r="AH64"/>
      <c r="AI64"/>
      <c r="AJ64"/>
      <c r="AK64"/>
    </row>
    <row r="65" spans="1:32" s="19" customFormat="1">
      <c r="A65" s="16" t="s">
        <v>165</v>
      </c>
      <c r="B65" s="16" t="s">
        <v>115</v>
      </c>
      <c r="C65" s="16" t="s">
        <v>149</v>
      </c>
      <c r="D65" s="16" t="s">
        <v>9</v>
      </c>
      <c r="E65" s="8">
        <v>9178.5409657004529</v>
      </c>
      <c r="F65" s="8">
        <v>9351.9191231336608</v>
      </c>
      <c r="G65" s="8">
        <v>8521.9045616555013</v>
      </c>
      <c r="H65" s="8">
        <v>10839.086405</v>
      </c>
      <c r="I65" s="8">
        <v>10383.764639999999</v>
      </c>
      <c r="J65" s="8">
        <v>11646.03887</v>
      </c>
      <c r="K65" s="8">
        <v>10003.877952000001</v>
      </c>
      <c r="L65" s="8">
        <v>10195.239257000001</v>
      </c>
      <c r="M65" s="8">
        <v>10641.169758</v>
      </c>
      <c r="N65" s="8">
        <v>11285.719779999999</v>
      </c>
      <c r="O65" s="8">
        <v>11573.219347</v>
      </c>
      <c r="P65" s="8">
        <v>10078.545999999998</v>
      </c>
      <c r="Q65" s="8">
        <v>9728.7938259999992</v>
      </c>
      <c r="R65" s="8">
        <v>9236.1538550000005</v>
      </c>
      <c r="S65" s="8">
        <v>9821.7968760000003</v>
      </c>
      <c r="T65" s="8">
        <v>8388.1289959999995</v>
      </c>
      <c r="U65" s="8">
        <v>8516.17965</v>
      </c>
      <c r="V65" s="8">
        <v>8478.172340000001</v>
      </c>
      <c r="W65" s="8">
        <v>8980.5912399999997</v>
      </c>
      <c r="X65" s="8">
        <v>7413.1753700000008</v>
      </c>
      <c r="Y65" s="8">
        <v>7234.0578500000001</v>
      </c>
      <c r="Z65" s="8">
        <v>8708.1227799999997</v>
      </c>
      <c r="AA65" s="8">
        <v>8311.0800600000002</v>
      </c>
      <c r="AB65" s="8">
        <v>9410.8634700000002</v>
      </c>
      <c r="AC65" s="8">
        <v>8065.5344500000001</v>
      </c>
      <c r="AD65"/>
      <c r="AE65"/>
      <c r="AF65"/>
    </row>
    <row r="66" spans="1:32" s="19" customFormat="1">
      <c r="A66" s="16" t="s">
        <v>165</v>
      </c>
      <c r="B66" s="16" t="s">
        <v>116</v>
      </c>
      <c r="C66" s="16" t="s">
        <v>150</v>
      </c>
      <c r="D66" s="16" t="s">
        <v>9</v>
      </c>
      <c r="E66" s="8">
        <v>1.3320455E-6</v>
      </c>
      <c r="F66" s="8">
        <v>2.3385563000000002E-6</v>
      </c>
      <c r="G66" s="8">
        <v>3.7486283999999997E-6</v>
      </c>
      <c r="H66" s="8">
        <v>1516.9895128963528</v>
      </c>
      <c r="I66" s="8">
        <v>1459.633912345816</v>
      </c>
      <c r="J66" s="8">
        <v>1616.0261135963556</v>
      </c>
      <c r="K66" s="8">
        <v>1462.0330126916579</v>
      </c>
      <c r="L66" s="8">
        <v>1459.635112432039</v>
      </c>
      <c r="M66" s="8">
        <v>1527.8383113816569</v>
      </c>
      <c r="N66" s="8">
        <v>1549.346611399347</v>
      </c>
      <c r="O66" s="8">
        <v>1694.4760122587641</v>
      </c>
      <c r="P66" s="8">
        <v>1479.6205104276421</v>
      </c>
      <c r="Q66" s="8">
        <v>1482.5845107100658</v>
      </c>
      <c r="R66" s="8">
        <v>1424.017309815114</v>
      </c>
      <c r="S66" s="8">
        <v>1569.4054105215641</v>
      </c>
      <c r="T66" s="8">
        <v>1417.7053096549441</v>
      </c>
      <c r="U66" s="8">
        <v>1417.8450098062381</v>
      </c>
      <c r="V66" s="8">
        <v>1472.0016096565191</v>
      </c>
      <c r="W66" s="8">
        <v>1497.864709644743</v>
      </c>
      <c r="X66" s="8">
        <v>1664.920311138887</v>
      </c>
      <c r="Y66" s="8">
        <v>1437.2245149654511</v>
      </c>
      <c r="Z66" s="8">
        <v>1432.198116086171</v>
      </c>
      <c r="AA66" s="8">
        <v>1380.6781149184781</v>
      </c>
      <c r="AB66" s="8">
        <v>1532.6136163644578</v>
      </c>
      <c r="AC66" s="8">
        <v>1377.4062149622064</v>
      </c>
      <c r="AD66"/>
      <c r="AE66"/>
      <c r="AF66"/>
    </row>
    <row r="67" spans="1:32" s="19" customFormat="1">
      <c r="A67" s="16" t="s">
        <v>165</v>
      </c>
      <c r="B67" s="16" t="s">
        <v>117</v>
      </c>
      <c r="C67" s="16" t="s">
        <v>151</v>
      </c>
      <c r="D67" s="16" t="s">
        <v>9</v>
      </c>
      <c r="E67" s="8">
        <v>1.1693665E-6</v>
      </c>
      <c r="F67" s="8">
        <v>1.6524266E-6</v>
      </c>
      <c r="G67" s="8">
        <v>2.4952083999999998E-6</v>
      </c>
      <c r="H67" s="8">
        <v>4.7769426999999998E-5</v>
      </c>
      <c r="I67" s="8">
        <v>4.7132921499999999E-5</v>
      </c>
      <c r="J67" s="8">
        <v>5.0797239999999998E-5</v>
      </c>
      <c r="K67" s="8">
        <v>5.0580519E-5</v>
      </c>
      <c r="L67" s="8">
        <v>5.0387166000000005E-5</v>
      </c>
      <c r="M67" s="8">
        <v>4.2927206000000001E-5</v>
      </c>
      <c r="N67" s="8">
        <v>4.7719063000000001E-5</v>
      </c>
      <c r="O67" s="8">
        <v>4.5903982500000002E-5</v>
      </c>
      <c r="P67" s="8">
        <v>3.9550045000000002E-5</v>
      </c>
      <c r="Q67" s="8">
        <v>4.1402853999999997E-5</v>
      </c>
      <c r="R67" s="8">
        <v>3.8341889000000003E-5</v>
      </c>
      <c r="S67" s="8">
        <v>4.0402755000000002E-5</v>
      </c>
      <c r="T67" s="8">
        <v>4.0060981500000001E-5</v>
      </c>
      <c r="U67" s="8">
        <v>4.1154837999999998E-5</v>
      </c>
      <c r="V67" s="8">
        <v>3.6256275999999995E-5</v>
      </c>
      <c r="W67" s="8">
        <v>3.9530209999999997E-5</v>
      </c>
      <c r="X67" s="8">
        <v>4.0633943999999998E-5</v>
      </c>
      <c r="Y67" s="8">
        <v>3.6367771999999998E-5</v>
      </c>
      <c r="Z67" s="8">
        <v>4.3372411000000002E-5</v>
      </c>
      <c r="AA67" s="8">
        <v>4.0596628999999996E-5</v>
      </c>
      <c r="AB67" s="8">
        <v>4.6525544999999997E-5</v>
      </c>
      <c r="AC67" s="8">
        <v>4.6373686999999997E-5</v>
      </c>
      <c r="AD67"/>
      <c r="AE67"/>
      <c r="AF67"/>
    </row>
    <row r="68" spans="1:32" s="19" customFormat="1">
      <c r="A68" s="16" t="s">
        <v>166</v>
      </c>
      <c r="B68" s="16" t="s">
        <v>118</v>
      </c>
      <c r="C68" s="16" t="s">
        <v>152</v>
      </c>
      <c r="D68" s="16" t="s">
        <v>9</v>
      </c>
      <c r="E68" s="8">
        <v>680.84889123239509</v>
      </c>
      <c r="F68" s="8">
        <v>768.68079790447757</v>
      </c>
      <c r="G68" s="8">
        <v>640.67466750304584</v>
      </c>
      <c r="H68" s="8">
        <v>616.26581415479643</v>
      </c>
      <c r="I68" s="8">
        <v>610.00824333906701</v>
      </c>
      <c r="J68" s="8">
        <v>728.65379437459967</v>
      </c>
      <c r="K68" s="8">
        <v>630.78744345604491</v>
      </c>
      <c r="L68" s="8">
        <v>621.67908354949805</v>
      </c>
      <c r="M68" s="8">
        <v>650.65758644696018</v>
      </c>
      <c r="N68" s="8">
        <v>439.794916387527</v>
      </c>
      <c r="O68" s="8">
        <v>454.05927556208195</v>
      </c>
      <c r="P68" s="8">
        <v>372.241300459603</v>
      </c>
      <c r="Q68" s="8">
        <v>644.50952794163811</v>
      </c>
      <c r="R68" s="8">
        <v>623.638375580564</v>
      </c>
      <c r="S68" s="8">
        <v>624.77389646254505</v>
      </c>
      <c r="T68" s="8">
        <v>560.533172052292</v>
      </c>
      <c r="U68" s="8">
        <v>916.45596241677799</v>
      </c>
      <c r="V68" s="8">
        <v>868.18289035271198</v>
      </c>
      <c r="W68" s="8">
        <v>946.69243270607296</v>
      </c>
      <c r="X68" s="8">
        <v>994.11113425144993</v>
      </c>
      <c r="Y68" s="8">
        <v>856.82265988365702</v>
      </c>
      <c r="Z68" s="8">
        <v>910.19434709505003</v>
      </c>
      <c r="AA68" s="8">
        <v>843.15269360284196</v>
      </c>
      <c r="AB68" s="8">
        <v>945.53304845141702</v>
      </c>
      <c r="AC68" s="8">
        <v>852.16068383990694</v>
      </c>
      <c r="AD68"/>
      <c r="AE68"/>
      <c r="AF68"/>
    </row>
    <row r="69" spans="1:32" s="19" customFormat="1">
      <c r="A69" s="16" t="s">
        <v>166</v>
      </c>
      <c r="B69" s="16" t="s">
        <v>119</v>
      </c>
      <c r="C69" s="16" t="s">
        <v>153</v>
      </c>
      <c r="D69" s="16" t="s">
        <v>9</v>
      </c>
      <c r="E69" s="8">
        <v>9.6506982999999991E-7</v>
      </c>
      <c r="F69" s="8">
        <v>1.21932956E-6</v>
      </c>
      <c r="G69" s="8">
        <v>1.4004652999999999E-6</v>
      </c>
      <c r="H69" s="8">
        <v>3.8259969999999996E-6</v>
      </c>
      <c r="I69" s="8">
        <v>3.7014821999999999E-6</v>
      </c>
      <c r="J69" s="8">
        <v>3.7795313000000004E-6</v>
      </c>
      <c r="K69" s="8">
        <v>3.5346832000000003E-6</v>
      </c>
      <c r="L69" s="8">
        <v>3.7249839E-6</v>
      </c>
      <c r="M69" s="8">
        <v>3.3530731E-6</v>
      </c>
      <c r="N69" s="8">
        <v>8.3006030000000013E-6</v>
      </c>
      <c r="O69" s="8">
        <v>8.0766575000000005E-6</v>
      </c>
      <c r="P69" s="8">
        <v>6.7488794999999996E-6</v>
      </c>
      <c r="Q69" s="8">
        <v>8.6807003999999995E-6</v>
      </c>
      <c r="R69" s="8">
        <v>8.9846402999999996E-6</v>
      </c>
      <c r="S69" s="8">
        <v>1.1125686700000001E-5</v>
      </c>
      <c r="T69" s="8">
        <v>9.7851870000000002E-6</v>
      </c>
      <c r="U69" s="8">
        <v>1.1077934299999999E-5</v>
      </c>
      <c r="V69" s="8">
        <v>1.0200531999999999E-5</v>
      </c>
      <c r="W69" s="8">
        <v>1.5470705999999997E-5</v>
      </c>
      <c r="X69" s="8">
        <v>1.50811333E-5</v>
      </c>
      <c r="Y69" s="8">
        <v>1.2951356300000001E-5</v>
      </c>
      <c r="Z69" s="8">
        <v>1.7313648000000001E-5</v>
      </c>
      <c r="AA69" s="8">
        <v>1.6772324000000001E-5</v>
      </c>
      <c r="AB69" s="8">
        <v>1.8112669999999998E-5</v>
      </c>
      <c r="AC69" s="8">
        <v>1.5949188E-5</v>
      </c>
      <c r="AD69"/>
      <c r="AE69"/>
      <c r="AF69"/>
    </row>
    <row r="70" spans="1:32" s="19" customFormat="1">
      <c r="A70" s="16" t="s">
        <v>166</v>
      </c>
      <c r="B70" s="16" t="s">
        <v>120</v>
      </c>
      <c r="C70" s="16" t="s">
        <v>154</v>
      </c>
      <c r="D70" s="16" t="s">
        <v>9</v>
      </c>
      <c r="E70" s="8">
        <v>5172.1195508476412</v>
      </c>
      <c r="F70" s="8">
        <v>5573.8999412005696</v>
      </c>
      <c r="G70" s="8">
        <v>5235.1235319779053</v>
      </c>
      <c r="H70" s="8">
        <v>5171.4768500000009</v>
      </c>
      <c r="I70" s="8">
        <v>5194.0362100000002</v>
      </c>
      <c r="J70" s="8">
        <v>5551.9749300000003</v>
      </c>
      <c r="K70" s="8">
        <v>4939.075875999999</v>
      </c>
      <c r="L70" s="8">
        <v>4856.7330999999995</v>
      </c>
      <c r="M70" s="8">
        <v>4544.1517800000001</v>
      </c>
      <c r="N70" s="8">
        <v>5601.5235799999991</v>
      </c>
      <c r="O70" s="8">
        <v>5025.0353700000005</v>
      </c>
      <c r="P70" s="8">
        <v>4549.5369500000006</v>
      </c>
      <c r="Q70" s="8">
        <v>4797.09328</v>
      </c>
      <c r="R70" s="8">
        <v>3942.5284099999999</v>
      </c>
      <c r="S70" s="8">
        <v>4230.24874</v>
      </c>
      <c r="T70" s="8">
        <v>3750.3795399999999</v>
      </c>
      <c r="U70" s="8">
        <v>3919.44596</v>
      </c>
      <c r="V70" s="8">
        <v>3066.1772300000002</v>
      </c>
      <c r="W70" s="8">
        <v>3847.3980899999997</v>
      </c>
      <c r="X70" s="8">
        <v>3795.4828500000003</v>
      </c>
      <c r="Y70" s="8">
        <v>3348.2329200000004</v>
      </c>
      <c r="Z70" s="8">
        <v>3427.7724500000004</v>
      </c>
      <c r="AA70" s="8">
        <v>3373.73353</v>
      </c>
      <c r="AB70" s="8">
        <v>3619.7332699999997</v>
      </c>
      <c r="AC70" s="8">
        <v>3289.2454500000003</v>
      </c>
      <c r="AD70"/>
      <c r="AE70"/>
      <c r="AF70"/>
    </row>
    <row r="71" spans="1:32" s="19" customFormat="1">
      <c r="A71" s="16" t="s">
        <v>166</v>
      </c>
      <c r="B71" s="16" t="s">
        <v>121</v>
      </c>
      <c r="C71" s="16" t="s">
        <v>155</v>
      </c>
      <c r="D71" s="16" t="s">
        <v>9</v>
      </c>
      <c r="E71" s="8">
        <v>225.42978133952039</v>
      </c>
      <c r="F71" s="8">
        <v>256.24730176428204</v>
      </c>
      <c r="G71" s="8">
        <v>251.74450269240279</v>
      </c>
      <c r="H71" s="8">
        <v>233.31799762282341</v>
      </c>
      <c r="I71" s="8">
        <v>225.62211710747499</v>
      </c>
      <c r="J71" s="8">
        <v>1.8957536699999999E-5</v>
      </c>
      <c r="K71" s="8">
        <v>1.70336843E-5</v>
      </c>
      <c r="L71" s="8">
        <v>1.8002069299999998E-5</v>
      </c>
      <c r="M71" s="8">
        <v>1.60903686E-5</v>
      </c>
      <c r="N71" s="8">
        <v>2.8769760000000001E-5</v>
      </c>
      <c r="O71" s="8">
        <v>2.6270830000000001E-5</v>
      </c>
      <c r="P71" s="8">
        <v>2.391301E-5</v>
      </c>
      <c r="Q71" s="8">
        <v>3.8450997999999996E-5</v>
      </c>
      <c r="R71" s="8">
        <v>7.3972083499999994E-5</v>
      </c>
      <c r="S71" s="8">
        <v>8.6301688000000001E-5</v>
      </c>
      <c r="T71" s="8">
        <v>7.3665812000000002E-5</v>
      </c>
      <c r="U71" s="8">
        <v>7.9001919999999995E-5</v>
      </c>
      <c r="V71" s="8">
        <v>7.1595280999999997E-5</v>
      </c>
      <c r="W71" s="8">
        <v>9.7408453000000006E-5</v>
      </c>
      <c r="X71" s="8">
        <v>9.3399632999999996E-5</v>
      </c>
      <c r="Y71" s="8">
        <v>8.5206659999999989E-5</v>
      </c>
      <c r="Z71" s="8">
        <v>8.9669518999999998E-5</v>
      </c>
      <c r="AA71" s="8">
        <v>8.3740722999999992E-5</v>
      </c>
      <c r="AB71" s="8">
        <v>9.549871799999999E-5</v>
      </c>
      <c r="AC71" s="8">
        <v>8.3093654999999997E-5</v>
      </c>
      <c r="AD71"/>
      <c r="AE71"/>
      <c r="AF71"/>
    </row>
    <row r="72" spans="1:32" s="19" customFormat="1">
      <c r="A72" s="16" t="s">
        <v>166</v>
      </c>
      <c r="B72" s="16" t="s">
        <v>122</v>
      </c>
      <c r="C72" s="16" t="s">
        <v>156</v>
      </c>
      <c r="D72" s="16" t="s">
        <v>9</v>
      </c>
      <c r="E72" s="8">
        <v>1235.15236</v>
      </c>
      <c r="F72" s="8">
        <v>1359.5048000000002</v>
      </c>
      <c r="G72" s="8">
        <v>1281.0942499999999</v>
      </c>
      <c r="H72" s="8">
        <v>1224.76223</v>
      </c>
      <c r="I72" s="8">
        <v>1249.9535000000001</v>
      </c>
      <c r="J72" s="8">
        <v>1265.7559799999999</v>
      </c>
      <c r="K72" s="8">
        <v>1146.2660099999998</v>
      </c>
      <c r="L72" s="8">
        <v>1199.3957399999999</v>
      </c>
      <c r="M72" s="8">
        <v>1174.1149500000001</v>
      </c>
      <c r="N72" s="8">
        <v>1286.1376399999999</v>
      </c>
      <c r="O72" s="8">
        <v>1311.56149</v>
      </c>
      <c r="P72" s="8">
        <v>1197.9414299999999</v>
      </c>
      <c r="Q72" s="8">
        <v>1202.79639</v>
      </c>
      <c r="R72" s="8">
        <v>1236.5666799999999</v>
      </c>
      <c r="S72" s="8">
        <v>1259.03738</v>
      </c>
      <c r="T72" s="8">
        <v>1116.9448</v>
      </c>
      <c r="U72" s="8">
        <v>1165.0951</v>
      </c>
      <c r="V72" s="8">
        <v>1108.6989699999999</v>
      </c>
      <c r="W72" s="8">
        <v>1203.2435399999999</v>
      </c>
      <c r="X72" s="8">
        <v>576.32245</v>
      </c>
      <c r="Y72" s="8">
        <v>466.88846000000001</v>
      </c>
      <c r="Z72" s="8">
        <v>467.1558</v>
      </c>
      <c r="AA72" s="8">
        <v>477.72859999999997</v>
      </c>
      <c r="AB72" s="8">
        <v>520.31964000000005</v>
      </c>
      <c r="AC72" s="8">
        <v>475.28064000000001</v>
      </c>
      <c r="AD72"/>
      <c r="AE72"/>
      <c r="AF72"/>
    </row>
    <row r="73" spans="1:32" s="19" customFormat="1">
      <c r="A73" s="16" t="s">
        <v>166</v>
      </c>
      <c r="B73" s="16" t="s">
        <v>123</v>
      </c>
      <c r="C73" s="16" t="s">
        <v>157</v>
      </c>
      <c r="D73" s="16" t="s">
        <v>9</v>
      </c>
      <c r="E73" s="8">
        <v>1.5811670999999999E-6</v>
      </c>
      <c r="F73" s="8">
        <v>2.2554747E-6</v>
      </c>
      <c r="G73" s="8">
        <v>376.10852357941582</v>
      </c>
      <c r="H73" s="8">
        <v>4307.2289999999994</v>
      </c>
      <c r="I73" s="8">
        <v>4339.8965000000007</v>
      </c>
      <c r="J73" s="8">
        <v>4419.3463000000002</v>
      </c>
      <c r="K73" s="8">
        <v>4224.8019999999997</v>
      </c>
      <c r="L73" s="8">
        <v>4125.0699000000004</v>
      </c>
      <c r="M73" s="8">
        <v>3947.7006000000001</v>
      </c>
      <c r="N73" s="8">
        <v>4236.7846</v>
      </c>
      <c r="O73" s="8">
        <v>4194.7829999999994</v>
      </c>
      <c r="P73" s="8">
        <v>4363.8477999999996</v>
      </c>
      <c r="Q73" s="8">
        <v>4215.6543000000001</v>
      </c>
      <c r="R73" s="8">
        <v>4286.3989999999994</v>
      </c>
      <c r="S73" s="8">
        <v>4359.2986999999994</v>
      </c>
      <c r="T73" s="8">
        <v>4118.0034999999998</v>
      </c>
      <c r="U73" s="8">
        <v>3999.7201</v>
      </c>
      <c r="V73" s="8">
        <v>3738.6610999999998</v>
      </c>
      <c r="W73" s="8">
        <v>3963.6361999999999</v>
      </c>
      <c r="X73" s="8">
        <v>3936.1133</v>
      </c>
      <c r="Y73" s="8">
        <v>6429.5813999999991</v>
      </c>
      <c r="Z73" s="8">
        <v>6214.9381000000003</v>
      </c>
      <c r="AA73" s="8">
        <v>6166.7844000000005</v>
      </c>
      <c r="AB73" s="8">
        <v>6246.2974999999997</v>
      </c>
      <c r="AC73" s="8">
        <v>6019.4057000000003</v>
      </c>
      <c r="AD73"/>
      <c r="AE73"/>
      <c r="AF73"/>
    </row>
    <row r="74" spans="1:32" s="19" customFormat="1">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c r="A75" s="16" t="s">
        <v>166</v>
      </c>
      <c r="B75" s="16" t="s">
        <v>125</v>
      </c>
      <c r="C75" s="16" t="s">
        <v>159</v>
      </c>
      <c r="D75" s="16" t="s">
        <v>9</v>
      </c>
      <c r="E75" s="8">
        <v>308.29875145388144</v>
      </c>
      <c r="F75" s="8">
        <v>336.89120189687537</v>
      </c>
      <c r="G75" s="8">
        <v>354.60225362030349</v>
      </c>
      <c r="H75" s="8">
        <v>333.01811227910997</v>
      </c>
      <c r="I75" s="8">
        <v>170.64433169753499</v>
      </c>
      <c r="J75" s="8">
        <v>158.992347549101</v>
      </c>
      <c r="K75" s="8">
        <v>134.600920703311</v>
      </c>
      <c r="L75" s="8">
        <v>136.209642133496</v>
      </c>
      <c r="M75" s="8">
        <v>137.550306674187</v>
      </c>
      <c r="N75" s="8">
        <v>6.4996485999999995E-5</v>
      </c>
      <c r="O75" s="8">
        <v>5.9626895000000003E-5</v>
      </c>
      <c r="P75" s="8">
        <v>5.7636309E-5</v>
      </c>
      <c r="Q75" s="8">
        <v>2.0096046999999999E-4</v>
      </c>
      <c r="R75" s="8">
        <v>513.66652234501998</v>
      </c>
      <c r="S75" s="8">
        <v>572.38380519061002</v>
      </c>
      <c r="T75" s="8">
        <v>486.42165534567999</v>
      </c>
      <c r="U75" s="8">
        <v>503.87741825822002</v>
      </c>
      <c r="V75" s="8">
        <v>462.14292959284597</v>
      </c>
      <c r="W75" s="8">
        <v>528.87435763677001</v>
      </c>
      <c r="X75" s="8">
        <v>501.79876724219997</v>
      </c>
      <c r="Y75" s="8">
        <v>479.34813677</v>
      </c>
      <c r="Z75" s="8">
        <v>491.86142387689</v>
      </c>
      <c r="AA75" s="8">
        <v>479.82593078311999</v>
      </c>
      <c r="AB75" s="8">
        <v>530.0808312396</v>
      </c>
      <c r="AC75" s="8">
        <v>462.19801200955004</v>
      </c>
      <c r="AD75"/>
      <c r="AE75"/>
      <c r="AF75"/>
    </row>
    <row r="76" spans="1:32" s="19" customFormat="1">
      <c r="A76" s="16" t="s">
        <v>166</v>
      </c>
      <c r="B76" s="16" t="s">
        <v>126</v>
      </c>
      <c r="C76" s="16" t="s">
        <v>160</v>
      </c>
      <c r="D76" s="16" t="s">
        <v>9</v>
      </c>
      <c r="E76" s="8">
        <v>1.29310661E-6</v>
      </c>
      <c r="F76" s="8">
        <v>1.6176724099999999E-6</v>
      </c>
      <c r="G76" s="8">
        <v>2.7391819999999999E-6</v>
      </c>
      <c r="H76" s="8">
        <v>1.3463622499999999E-5</v>
      </c>
      <c r="I76" s="8">
        <v>1.3123348699999999E-5</v>
      </c>
      <c r="J76" s="8">
        <v>1.413847E-5</v>
      </c>
      <c r="K76" s="8">
        <v>1.31817465E-5</v>
      </c>
      <c r="L76" s="8">
        <v>1.3209512999999998E-5</v>
      </c>
      <c r="M76" s="8">
        <v>1.16430722E-5</v>
      </c>
      <c r="N76" s="8">
        <v>1.6544633299999999E-5</v>
      </c>
      <c r="O76" s="8">
        <v>1.6587815000000002E-5</v>
      </c>
      <c r="P76" s="8">
        <v>1.65080748E-5</v>
      </c>
      <c r="Q76" s="8">
        <v>1.7861581E-5</v>
      </c>
      <c r="R76" s="8">
        <v>2.764572E-5</v>
      </c>
      <c r="S76" s="8">
        <v>4.2486662000000004E-5</v>
      </c>
      <c r="T76" s="8">
        <v>3.7440141499999998E-5</v>
      </c>
      <c r="U76" s="8">
        <v>3.8492195000000004E-5</v>
      </c>
      <c r="V76" s="8">
        <v>3.3972551E-5</v>
      </c>
      <c r="W76" s="8">
        <v>4.1084119999999997E-5</v>
      </c>
      <c r="X76" s="8">
        <v>3.9727103999999999E-5</v>
      </c>
      <c r="Y76" s="8">
        <v>3.8067413999999999E-5</v>
      </c>
      <c r="Z76" s="8">
        <v>3.8594531999999999E-5</v>
      </c>
      <c r="AA76" s="8">
        <v>3.7022341000000005E-5</v>
      </c>
      <c r="AB76" s="8">
        <v>4.1927773000000001E-5</v>
      </c>
      <c r="AC76" s="8">
        <v>3.7517065499999996E-5</v>
      </c>
      <c r="AD76"/>
      <c r="AE76"/>
      <c r="AF76"/>
    </row>
    <row r="77" spans="1:32" s="19" customFormat="1">
      <c r="A77" s="16" t="s">
        <v>167</v>
      </c>
      <c r="B77" s="16" t="s">
        <v>127</v>
      </c>
      <c r="C77" s="16" t="s">
        <v>161</v>
      </c>
      <c r="D77" s="16" t="s">
        <v>9</v>
      </c>
      <c r="E77" s="8">
        <v>534.29650482914201</v>
      </c>
      <c r="F77" s="8">
        <v>550.00619430026973</v>
      </c>
      <c r="G77" s="8">
        <v>512.58193064291402</v>
      </c>
      <c r="H77" s="8">
        <v>446.6479299621945</v>
      </c>
      <c r="I77" s="8">
        <v>422.84099906475086</v>
      </c>
      <c r="J77" s="8">
        <v>479.82669072505757</v>
      </c>
      <c r="K77" s="8">
        <v>449.42700058278649</v>
      </c>
      <c r="L77" s="8">
        <v>460.48178340565602</v>
      </c>
      <c r="M77" s="8">
        <v>490.85290365768196</v>
      </c>
      <c r="N77" s="8">
        <v>479.88665869374699</v>
      </c>
      <c r="O77" s="8">
        <v>495.64613190505099</v>
      </c>
      <c r="P77" s="8">
        <v>467.27663624864101</v>
      </c>
      <c r="Q77" s="8">
        <v>429.28502143080397</v>
      </c>
      <c r="R77" s="8">
        <v>392.45531827810498</v>
      </c>
      <c r="S77" s="8">
        <v>433.28547533475296</v>
      </c>
      <c r="T77" s="8">
        <v>405.095701000232</v>
      </c>
      <c r="U77" s="8">
        <v>415.63128995942498</v>
      </c>
      <c r="V77" s="8">
        <v>459.82410762589001</v>
      </c>
      <c r="W77" s="8">
        <v>446.24908312945502</v>
      </c>
      <c r="X77" s="8">
        <v>470.74740856325502</v>
      </c>
      <c r="Y77" s="8">
        <v>435.37215841608003</v>
      </c>
      <c r="Z77" s="8">
        <v>420.47964411594603</v>
      </c>
      <c r="AA77" s="8">
        <v>384.566341795683</v>
      </c>
      <c r="AB77" s="8">
        <v>442.900044457658</v>
      </c>
      <c r="AC77" s="8">
        <v>3.2196547489999998E-3</v>
      </c>
      <c r="AD77"/>
      <c r="AE77"/>
      <c r="AF77"/>
    </row>
    <row r="78" spans="1:32" s="19" customFormat="1">
      <c r="A78" s="16" t="s">
        <v>167</v>
      </c>
      <c r="B78" s="16" t="s">
        <v>128</v>
      </c>
      <c r="C78" s="16" t="s">
        <v>162</v>
      </c>
      <c r="D78" s="16" t="s">
        <v>9</v>
      </c>
      <c r="E78" s="8">
        <v>847.29627319319547</v>
      </c>
      <c r="F78" s="8">
        <v>840.95715655198046</v>
      </c>
      <c r="G78" s="8">
        <v>758.50486708997835</v>
      </c>
      <c r="H78" s="8">
        <v>694.37251674082393</v>
      </c>
      <c r="I78" s="8">
        <v>693.10743740610474</v>
      </c>
      <c r="J78" s="8">
        <v>829.99370330394595</v>
      </c>
      <c r="K78" s="8">
        <v>1277.543602091001</v>
      </c>
      <c r="L78" s="8">
        <v>1266.6154409823218</v>
      </c>
      <c r="M78" s="8">
        <v>1279.2711804610749</v>
      </c>
      <c r="N78" s="8">
        <v>1887.1447350042899</v>
      </c>
      <c r="O78" s="8">
        <v>1915.9954444621042</v>
      </c>
      <c r="P78" s="8">
        <v>2232.9972472164204</v>
      </c>
      <c r="Q78" s="8">
        <v>2675.8026785057718</v>
      </c>
      <c r="R78" s="8">
        <v>2821.9682228552401</v>
      </c>
      <c r="S78" s="8">
        <v>3027.3146946586799</v>
      </c>
      <c r="T78" s="8">
        <v>2995.8541842641603</v>
      </c>
      <c r="U78" s="8">
        <v>2889.01245301877</v>
      </c>
      <c r="V78" s="8">
        <v>2998.5479024419274</v>
      </c>
      <c r="W78" s="8">
        <v>3161.9196532714232</v>
      </c>
      <c r="X78" s="8">
        <v>3273.2536546233141</v>
      </c>
      <c r="Y78" s="8">
        <v>3072.759574374807</v>
      </c>
      <c r="Z78" s="8">
        <v>3050.3644560740777</v>
      </c>
      <c r="AA78" s="8">
        <v>2752.2118511851181</v>
      </c>
      <c r="AB78" s="8">
        <v>3025.84885428597</v>
      </c>
      <c r="AC78" s="8">
        <v>2650.4428835694061</v>
      </c>
      <c r="AD78"/>
      <c r="AE78"/>
      <c r="AF78"/>
    </row>
    <row r="79" spans="1:32" s="19" customFormat="1">
      <c r="A79" s="16" t="s">
        <v>167</v>
      </c>
      <c r="B79" s="16" t="s">
        <v>129</v>
      </c>
      <c r="C79" s="16" t="s">
        <v>163</v>
      </c>
      <c r="D79" s="16" t="s">
        <v>9</v>
      </c>
      <c r="E79" s="8">
        <v>1827.9315117323879</v>
      </c>
      <c r="F79" s="8">
        <v>3208.7330367439499</v>
      </c>
      <c r="G79" s="8">
        <v>3428.6741966846698</v>
      </c>
      <c r="H79" s="8">
        <v>5522.8210400000007</v>
      </c>
      <c r="I79" s="8">
        <v>5533.3282499999996</v>
      </c>
      <c r="J79" s="8">
        <v>6338.64084</v>
      </c>
      <c r="K79" s="8">
        <v>6286.4874</v>
      </c>
      <c r="L79" s="8">
        <v>6592.4248200000002</v>
      </c>
      <c r="M79" s="8">
        <v>7278.6706600000007</v>
      </c>
      <c r="N79" s="8">
        <v>7367.3971300000003</v>
      </c>
      <c r="O79" s="8">
        <v>8385.6495799999993</v>
      </c>
      <c r="P79" s="8">
        <v>7894.5741400000006</v>
      </c>
      <c r="Q79" s="8">
        <v>7951.0007999999998</v>
      </c>
      <c r="R79" s="8">
        <v>7128.2394999999997</v>
      </c>
      <c r="S79" s="8">
        <v>7395.0322999999999</v>
      </c>
      <c r="T79" s="8">
        <v>7155.0295999999998</v>
      </c>
      <c r="U79" s="8">
        <v>7007.9917700000005</v>
      </c>
      <c r="V79" s="8">
        <v>7341.5434999999998</v>
      </c>
      <c r="W79" s="8">
        <v>6950.3518000000004</v>
      </c>
      <c r="X79" s="8">
        <v>7637.1654999999992</v>
      </c>
      <c r="Y79" s="8">
        <v>7079.8006000000005</v>
      </c>
      <c r="Z79" s="8">
        <v>7254.5048999999999</v>
      </c>
      <c r="AA79" s="8">
        <v>6492.7939000000006</v>
      </c>
      <c r="AB79" s="8">
        <v>6862.6464999999998</v>
      </c>
      <c r="AC79" s="8">
        <v>6782.2021999999997</v>
      </c>
      <c r="AD79"/>
      <c r="AE79"/>
      <c r="AF79"/>
    </row>
    <row r="80" spans="1:32" s="19" customFormat="1">
      <c r="AD80"/>
      <c r="AE80"/>
      <c r="AF80"/>
    </row>
    <row r="81" spans="1:32" s="19" customFormat="1">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c r="A82" s="16" t="s">
        <v>164</v>
      </c>
      <c r="B82" s="16" t="s">
        <v>175</v>
      </c>
      <c r="C82" s="16" t="s">
        <v>169</v>
      </c>
      <c r="D82" s="16" t="s">
        <v>168</v>
      </c>
      <c r="E82" s="8">
        <v>2.5374732000000002E-7</v>
      </c>
      <c r="F82" s="8">
        <v>2.9493924000000002E-7</v>
      </c>
      <c r="G82" s="8">
        <v>3.1253495000000002E-7</v>
      </c>
      <c r="H82" s="8">
        <v>6.2053970000000005E-7</v>
      </c>
      <c r="I82" s="8">
        <v>6.0461183999999996E-7</v>
      </c>
      <c r="J82" s="8">
        <v>5.3488969999999996E-7</v>
      </c>
      <c r="K82" s="8">
        <v>6.2958650000000002E-7</v>
      </c>
      <c r="L82" s="8">
        <v>7.9961126000000002E-7</v>
      </c>
      <c r="M82" s="8">
        <v>7.7518810000000004E-7</v>
      </c>
      <c r="N82" s="8">
        <v>7.6442233999999998E-7</v>
      </c>
      <c r="O82" s="8">
        <v>7.8676594999999997E-7</v>
      </c>
      <c r="P82" s="8">
        <v>9.0502294000000001E-7</v>
      </c>
      <c r="Q82" s="8">
        <v>7.5790270000000003E-7</v>
      </c>
      <c r="R82" s="8">
        <v>9.5098390000000002E-7</v>
      </c>
      <c r="S82" s="8">
        <v>8.6721789999999996E-7</v>
      </c>
      <c r="T82" s="8">
        <v>1.1036924000000001E-6</v>
      </c>
      <c r="U82" s="8">
        <v>1.4317753999999999E-6</v>
      </c>
      <c r="V82" s="8">
        <v>1.4513967000000001E-6</v>
      </c>
      <c r="W82" s="8">
        <v>1.4452041E-6</v>
      </c>
      <c r="X82" s="8">
        <v>1.6952657999999999E-6</v>
      </c>
      <c r="Y82" s="8">
        <v>2.1774565000000001E-6</v>
      </c>
      <c r="Z82" s="8">
        <v>1.8037167E-6</v>
      </c>
      <c r="AA82" s="8">
        <v>2.3228500000000001E-6</v>
      </c>
      <c r="AB82" s="8">
        <v>2.1168830000000002E-6</v>
      </c>
      <c r="AC82" s="8">
        <v>2.1752849E-6</v>
      </c>
      <c r="AD82"/>
      <c r="AE82"/>
      <c r="AF82"/>
    </row>
    <row r="83" spans="1:32">
      <c r="A83" s="16" t="s">
        <v>164</v>
      </c>
      <c r="B83" s="16" t="s">
        <v>176</v>
      </c>
      <c r="C83" s="16" t="s">
        <v>170</v>
      </c>
      <c r="D83" s="16" t="s">
        <v>168</v>
      </c>
      <c r="E83" s="8">
        <v>2.09370777E-6</v>
      </c>
      <c r="F83" s="8">
        <v>1.9904875800000001E-6</v>
      </c>
      <c r="G83" s="8">
        <v>2.1657531399999999E-6</v>
      </c>
      <c r="H83" s="8">
        <v>3.1893367000000003E-6</v>
      </c>
      <c r="I83" s="8">
        <v>3.1031883999999996E-6</v>
      </c>
      <c r="J83" s="8">
        <v>3.0500231E-6</v>
      </c>
      <c r="K83" s="8">
        <v>3.0413196E-6</v>
      </c>
      <c r="L83" s="8">
        <v>3.1642580600000003E-6</v>
      </c>
      <c r="M83" s="8">
        <v>2.8971402999999998E-6</v>
      </c>
      <c r="N83" s="8">
        <v>3.11708734E-6</v>
      </c>
      <c r="O83" s="8">
        <v>2.8344277499999996E-6</v>
      </c>
      <c r="P83" s="8">
        <v>3.1111052999999999E-6</v>
      </c>
      <c r="Q83" s="8">
        <v>2.8726632999999999E-6</v>
      </c>
      <c r="R83" s="8">
        <v>3.5684187000000001E-6</v>
      </c>
      <c r="S83" s="8">
        <v>3.8014750999999998E-6</v>
      </c>
      <c r="T83" s="8">
        <v>4.2122570000000002E-6</v>
      </c>
      <c r="U83" s="8">
        <v>4.4289684999999999E-6</v>
      </c>
      <c r="V83" s="8">
        <v>4.1812774000000003E-6</v>
      </c>
      <c r="W83" s="8">
        <v>4.6932564999999998E-6</v>
      </c>
      <c r="X83" s="8">
        <v>4.5566864999999997E-6</v>
      </c>
      <c r="Y83" s="8">
        <v>7.6668719999999995E-6</v>
      </c>
      <c r="Z83" s="8">
        <v>6.9870386999999995E-6</v>
      </c>
      <c r="AA83" s="8">
        <v>8.3334473000000006E-6</v>
      </c>
      <c r="AB83" s="8">
        <v>8.5367093000000002E-6</v>
      </c>
      <c r="AC83" s="8">
        <v>8.1929574999999997E-6</v>
      </c>
    </row>
    <row r="84" spans="1:32">
      <c r="A84" s="16" t="s">
        <v>165</v>
      </c>
      <c r="B84" s="16" t="s">
        <v>177</v>
      </c>
      <c r="C84" s="16" t="s">
        <v>171</v>
      </c>
      <c r="D84" s="16" t="s">
        <v>168</v>
      </c>
      <c r="E84" s="8">
        <v>8.4552383999999997E-7</v>
      </c>
      <c r="F84" s="8">
        <v>9.3213856000000005E-7</v>
      </c>
      <c r="G84" s="8">
        <v>1515.832600383789</v>
      </c>
      <c r="H84" s="8">
        <v>5863.0030009260172</v>
      </c>
      <c r="I84" s="8">
        <v>5789.1360007885405</v>
      </c>
      <c r="J84" s="8">
        <v>6353.8850008533036</v>
      </c>
      <c r="K84" s="8">
        <v>7699.0337011234078</v>
      </c>
      <c r="L84" s="8">
        <v>10039.621001389893</v>
      </c>
      <c r="M84" s="8">
        <v>12911.610001448456</v>
      </c>
      <c r="N84" s="8">
        <v>13214.420001482955</v>
      </c>
      <c r="O84" s="8">
        <v>12582.589001607352</v>
      </c>
      <c r="P84" s="8">
        <v>11941.255001977343</v>
      </c>
      <c r="Q84" s="8">
        <v>11869.440002069397</v>
      </c>
      <c r="R84" s="8">
        <v>12971.39300287146</v>
      </c>
      <c r="S84" s="8">
        <v>13881.172003066233</v>
      </c>
      <c r="T84" s="8">
        <v>13126.308002681808</v>
      </c>
      <c r="U84" s="8">
        <v>13999.617002971598</v>
      </c>
      <c r="V84" s="8">
        <v>13974.181002944495</v>
      </c>
      <c r="W84" s="8">
        <v>14360.411002948837</v>
      </c>
      <c r="X84" s="8">
        <v>14655.283002917937</v>
      </c>
      <c r="Y84" s="8">
        <v>14180.269002839363</v>
      </c>
      <c r="Z84" s="8">
        <v>14055.365002995717</v>
      </c>
      <c r="AA84" s="8">
        <v>13355.556002809226</v>
      </c>
      <c r="AB84" s="8">
        <v>14696.067003030897</v>
      </c>
      <c r="AC84" s="8">
        <v>13733.441002594191</v>
      </c>
    </row>
    <row r="85" spans="1:32">
      <c r="A85" s="16" t="s">
        <v>167</v>
      </c>
      <c r="B85" s="16" t="s">
        <v>178</v>
      </c>
      <c r="C85" s="16" t="s">
        <v>174</v>
      </c>
      <c r="D85" s="16" t="s">
        <v>168</v>
      </c>
      <c r="E85" s="8">
        <v>1.3859732599999999E-6</v>
      </c>
      <c r="F85" s="8">
        <v>1.4350475199999998E-6</v>
      </c>
      <c r="G85" s="8">
        <v>1.42738823E-6</v>
      </c>
      <c r="H85" s="8">
        <v>1.5703903999999999E-6</v>
      </c>
      <c r="I85" s="8">
        <v>1.5555092000000001E-6</v>
      </c>
      <c r="J85" s="8">
        <v>2.1494109699999999E-6</v>
      </c>
      <c r="K85" s="8">
        <v>2.1979952400000001E-6</v>
      </c>
      <c r="L85" s="8">
        <v>2.4146694700000004E-6</v>
      </c>
      <c r="M85" s="8">
        <v>2.2078463000000001E-6</v>
      </c>
      <c r="N85" s="8">
        <v>2.40095694E-6</v>
      </c>
      <c r="O85" s="8">
        <v>2.30033146E-6</v>
      </c>
      <c r="P85" s="8">
        <v>2.2527350599999997E-6</v>
      </c>
      <c r="Q85" s="8">
        <v>2.6202137000000001E-6</v>
      </c>
      <c r="R85" s="8">
        <v>3.5374124999999998E-6</v>
      </c>
      <c r="S85" s="8">
        <v>3.8462792999999998E-6</v>
      </c>
      <c r="T85" s="8">
        <v>3.4243640000000001E-6</v>
      </c>
      <c r="U85" s="8">
        <v>3.6276729999999999E-6</v>
      </c>
      <c r="V85" s="8">
        <v>3.4783968999999998E-6</v>
      </c>
      <c r="W85" s="8">
        <v>3.6975000000000002E-6</v>
      </c>
      <c r="X85" s="8">
        <v>3.6684349000000003E-6</v>
      </c>
      <c r="Y85" s="8">
        <v>3.8909000000000003E-6</v>
      </c>
      <c r="Z85" s="8">
        <v>5.3697794999999996E-6</v>
      </c>
      <c r="AA85" s="8">
        <v>5.0083025000000001E-6</v>
      </c>
      <c r="AB85" s="8">
        <v>5.7079018999999997E-6</v>
      </c>
      <c r="AC85" s="8">
        <v>4.8730639999999998E-6</v>
      </c>
    </row>
    <row r="86" spans="1:32">
      <c r="A86" s="16" t="s">
        <v>165</v>
      </c>
      <c r="B86" s="16" t="s">
        <v>179</v>
      </c>
      <c r="C86" s="16" t="s">
        <v>172</v>
      </c>
      <c r="D86" s="16" t="s">
        <v>168</v>
      </c>
      <c r="E86" s="8">
        <v>7.3049620000000002E-7</v>
      </c>
      <c r="F86" s="8">
        <v>8.2970705999999996E-7</v>
      </c>
      <c r="G86" s="8">
        <v>5.6342475400000003E-6</v>
      </c>
      <c r="H86" s="8">
        <v>28.965020722953248</v>
      </c>
      <c r="I86" s="8">
        <v>28.095793613392001</v>
      </c>
      <c r="J86" s="8">
        <v>30.2175546664477</v>
      </c>
      <c r="K86" s="8">
        <v>26.5385328947815</v>
      </c>
      <c r="L86" s="8">
        <v>27.202660953443701</v>
      </c>
      <c r="M86" s="8">
        <v>945.21326107109928</v>
      </c>
      <c r="N86" s="8">
        <v>2074.0505011517985</v>
      </c>
      <c r="O86" s="8">
        <v>4895.8990013897892</v>
      </c>
      <c r="P86" s="8">
        <v>7244.6970015853285</v>
      </c>
      <c r="Q86" s="8">
        <v>10867.969001985774</v>
      </c>
      <c r="R86" s="8">
        <v>10432.848003077954</v>
      </c>
      <c r="S86" s="8">
        <v>10786.981003172525</v>
      </c>
      <c r="T86" s="8">
        <v>9942.4570028111848</v>
      </c>
      <c r="U86" s="8">
        <v>10312.892002887585</v>
      </c>
      <c r="V86" s="8">
        <v>10110.518002863435</v>
      </c>
      <c r="W86" s="8">
        <v>10596.487002911643</v>
      </c>
      <c r="X86" s="8">
        <v>11278.436003048611</v>
      </c>
      <c r="Y86" s="8">
        <v>10675.486002887166</v>
      </c>
      <c r="Z86" s="8">
        <v>11437.031003248936</v>
      </c>
      <c r="AA86" s="8">
        <v>10625.815002969355</v>
      </c>
      <c r="AB86" s="8">
        <v>11413.550003071696</v>
      </c>
      <c r="AC86" s="8">
        <v>10379.384002684783</v>
      </c>
    </row>
    <row r="87" spans="1:32">
      <c r="A87" s="16" t="s">
        <v>166</v>
      </c>
      <c r="B87" s="16" t="s">
        <v>180</v>
      </c>
      <c r="C87" s="16" t="s">
        <v>173</v>
      </c>
      <c r="D87" s="16" t="s">
        <v>168</v>
      </c>
      <c r="E87" s="8">
        <v>6.4172212999999995E-7</v>
      </c>
      <c r="F87" s="8">
        <v>7.4574330000000007E-7</v>
      </c>
      <c r="G87" s="8">
        <v>8.1417149999999993E-7</v>
      </c>
      <c r="H87" s="8">
        <v>1.9947000999999997E-6</v>
      </c>
      <c r="I87" s="8">
        <v>1.7259855E-6</v>
      </c>
      <c r="J87" s="8">
        <v>1.7944936E-6</v>
      </c>
      <c r="K87" s="8">
        <v>1.7918104999999999E-6</v>
      </c>
      <c r="L87" s="8">
        <v>1.90587284E-6</v>
      </c>
      <c r="M87" s="8">
        <v>1.7736507600000002E-6</v>
      </c>
      <c r="N87" s="8">
        <v>1.8307521999999999E-6</v>
      </c>
      <c r="O87" s="8">
        <v>1.8652319E-6</v>
      </c>
      <c r="P87" s="8">
        <v>1.7995823699999999E-6</v>
      </c>
      <c r="Q87" s="8">
        <v>2.3126257000000002E-6</v>
      </c>
      <c r="R87" s="8">
        <v>2.3531321999999999E-6</v>
      </c>
      <c r="S87" s="8">
        <v>2.7634859999999999E-6</v>
      </c>
      <c r="T87" s="8">
        <v>2.7615677000000001E-6</v>
      </c>
      <c r="U87" s="8">
        <v>3.2115884000000002E-6</v>
      </c>
      <c r="V87" s="8">
        <v>3.3946753000000005E-6</v>
      </c>
      <c r="W87" s="8">
        <v>3.5742454999999999E-6</v>
      </c>
      <c r="X87" s="8">
        <v>3.9291003E-6</v>
      </c>
      <c r="Y87" s="8">
        <v>3.8707720000000004E-6</v>
      </c>
      <c r="Z87" s="8">
        <v>5.7020405999999997E-6</v>
      </c>
      <c r="AA87" s="8">
        <v>5.3512874999999999E-6</v>
      </c>
      <c r="AB87" s="8">
        <v>5.7381351E-6</v>
      </c>
      <c r="AC87" s="8">
        <v>5.1490704000000006E-6</v>
      </c>
    </row>
  </sheetData>
  <sheetProtection algorithmName="SHA-512" hashValue="6OcjNoIsBtQR1OlB/keDGoO2uhsCApgdl/bA9SzVt8Jl5l2jqZv9JtVaePMgaI5h0wQ49y1cH7yYdb7i8Yr6UA==" saltValue="YYBA66ln8e25K8g46fN8Bw=="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FE2D0-DF96-4110-99F2-566B87E841FC}">
  <sheetPr codeName="Sheet108">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73" t="s">
        <v>238</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513.99700164794797</v>
      </c>
      <c r="L8" s="8">
        <v>840.00417164794794</v>
      </c>
      <c r="M8" s="8">
        <v>840.00417164794794</v>
      </c>
      <c r="N8" s="8">
        <v>840.00417164794794</v>
      </c>
      <c r="O8" s="8">
        <v>840.00417164794794</v>
      </c>
      <c r="P8" s="8">
        <v>840.00417164794794</v>
      </c>
      <c r="Q8" s="8">
        <v>840.00417164794794</v>
      </c>
      <c r="R8" s="8">
        <v>840.00417164794794</v>
      </c>
      <c r="S8" s="8">
        <v>840.00417164794794</v>
      </c>
      <c r="T8" s="8">
        <v>847.09414164794794</v>
      </c>
      <c r="U8" s="8">
        <v>1491.540701647948</v>
      </c>
      <c r="V8" s="8">
        <v>1599.873301647948</v>
      </c>
      <c r="W8" s="8">
        <v>1610.1537016479481</v>
      </c>
      <c r="X8" s="8">
        <v>1610.1537016479481</v>
      </c>
      <c r="Y8" s="8">
        <v>2759.3537016479477</v>
      </c>
      <c r="Z8" s="8">
        <v>2648.9537001220697</v>
      </c>
      <c r="AA8" s="8">
        <v>2777.4630001220698</v>
      </c>
      <c r="AB8" s="8">
        <v>2777.4630001220698</v>
      </c>
      <c r="AC8" s="8">
        <v>2644.866</v>
      </c>
    </row>
    <row r="9" spans="1:29">
      <c r="A9" s="16" t="s">
        <v>94</v>
      </c>
      <c r="B9" s="16" t="s">
        <v>98</v>
      </c>
      <c r="C9" s="16" t="s">
        <v>133</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440.29201999999998</v>
      </c>
      <c r="AB9" s="8">
        <v>282.79201999999998</v>
      </c>
      <c r="AC9" s="8">
        <v>256.79201999999998</v>
      </c>
    </row>
    <row r="10" spans="1:29">
      <c r="A10" s="16" t="s">
        <v>94</v>
      </c>
      <c r="B10" s="16" t="s">
        <v>99</v>
      </c>
      <c r="C10" s="16" t="s">
        <v>134</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62.121250000000003</v>
      </c>
      <c r="X10" s="8">
        <v>62.121250000000003</v>
      </c>
      <c r="Y10" s="8">
        <v>62.121250000000003</v>
      </c>
      <c r="Z10" s="8">
        <v>62.121250000000003</v>
      </c>
      <c r="AA10" s="8">
        <v>75.096199999999996</v>
      </c>
      <c r="AB10" s="8">
        <v>75.096199999999996</v>
      </c>
      <c r="AC10" s="8">
        <v>75.096199999999996</v>
      </c>
    </row>
    <row r="11" spans="1:29">
      <c r="A11" s="16" t="s">
        <v>94</v>
      </c>
      <c r="B11" s="16" t="s">
        <v>100</v>
      </c>
      <c r="C11" s="16" t="s">
        <v>135</v>
      </c>
      <c r="D11" s="16" t="s">
        <v>10</v>
      </c>
      <c r="E11" s="8">
        <v>401.5</v>
      </c>
      <c r="F11" s="8">
        <v>401.5</v>
      </c>
      <c r="G11" s="8">
        <v>401.5</v>
      </c>
      <c r="H11" s="8">
        <v>401.5</v>
      </c>
      <c r="I11" s="8">
        <v>401.5</v>
      </c>
      <c r="J11" s="8">
        <v>401.5</v>
      </c>
      <c r="K11" s="8">
        <v>401.5</v>
      </c>
      <c r="L11" s="8">
        <v>421.11647399999998</v>
      </c>
      <c r="M11" s="8">
        <v>2547.3806</v>
      </c>
      <c r="N11" s="8">
        <v>2547.3806</v>
      </c>
      <c r="O11" s="8">
        <v>2547.3806</v>
      </c>
      <c r="P11" s="8">
        <v>2547.3806</v>
      </c>
      <c r="Q11" s="8">
        <v>2547.3806</v>
      </c>
      <c r="R11" s="8">
        <v>2547.3806</v>
      </c>
      <c r="S11" s="8">
        <v>2547.3806</v>
      </c>
      <c r="T11" s="8">
        <v>2595.1952999999999</v>
      </c>
      <c r="U11" s="8">
        <v>2993.5154000000002</v>
      </c>
      <c r="V11" s="8">
        <v>3408.2492999999999</v>
      </c>
      <c r="W11" s="8">
        <v>3724.2334000000001</v>
      </c>
      <c r="X11" s="8">
        <v>3724.2334000000001</v>
      </c>
      <c r="Y11" s="8">
        <v>6133.0054</v>
      </c>
      <c r="Z11" s="8">
        <v>6133.0054</v>
      </c>
      <c r="AA11" s="8">
        <v>6133.0054</v>
      </c>
      <c r="AB11" s="8">
        <v>6133.0054</v>
      </c>
      <c r="AC11" s="8">
        <v>6133.0054</v>
      </c>
    </row>
    <row r="12" spans="1:29">
      <c r="A12" s="16" t="s">
        <v>94</v>
      </c>
      <c r="B12" s="16" t="s">
        <v>101</v>
      </c>
      <c r="C12" s="16" t="s">
        <v>136</v>
      </c>
      <c r="D12" s="16" t="s">
        <v>10</v>
      </c>
      <c r="E12" s="8">
        <v>607.83000564575013</v>
      </c>
      <c r="F12" s="8">
        <v>607.83000564575013</v>
      </c>
      <c r="G12" s="8">
        <v>607.83000564575013</v>
      </c>
      <c r="H12" s="8">
        <v>636.18849964575008</v>
      </c>
      <c r="I12" s="8">
        <v>636.18849964575008</v>
      </c>
      <c r="J12" s="8">
        <v>636.18849964575008</v>
      </c>
      <c r="K12" s="8">
        <v>636.18849964575008</v>
      </c>
      <c r="L12" s="8">
        <v>636.18849964575008</v>
      </c>
      <c r="M12" s="8">
        <v>638.51009164575009</v>
      </c>
      <c r="N12" s="8">
        <v>638.51009164575009</v>
      </c>
      <c r="O12" s="8">
        <v>638.51009164575009</v>
      </c>
      <c r="P12" s="8">
        <v>638.51009164575009</v>
      </c>
      <c r="Q12" s="8">
        <v>638.51009164575009</v>
      </c>
      <c r="R12" s="8">
        <v>638.51009164575009</v>
      </c>
      <c r="S12" s="8">
        <v>638.51009164575009</v>
      </c>
      <c r="T12" s="8">
        <v>721.51354564575013</v>
      </c>
      <c r="U12" s="8">
        <v>728.25801564575011</v>
      </c>
      <c r="V12" s="8">
        <v>769.5773156457501</v>
      </c>
      <c r="W12" s="8">
        <v>771.51433564575018</v>
      </c>
      <c r="X12" s="8">
        <v>772.59778564575015</v>
      </c>
      <c r="Y12" s="8">
        <v>1397.8493056457501</v>
      </c>
      <c r="Z12" s="8">
        <v>1397.8493056457501</v>
      </c>
      <c r="AA12" s="8">
        <v>1436.2266756457502</v>
      </c>
      <c r="AB12" s="8">
        <v>1350.2401045776351</v>
      </c>
      <c r="AC12" s="8">
        <v>1350.2401045776351</v>
      </c>
    </row>
    <row r="13" spans="1:29">
      <c r="A13" s="16" t="s">
        <v>94</v>
      </c>
      <c r="B13" s="16" t="s">
        <v>102</v>
      </c>
      <c r="C13" s="16" t="s">
        <v>27</v>
      </c>
      <c r="D13" s="16" t="s">
        <v>10</v>
      </c>
      <c r="E13" s="8">
        <v>1476.5579986572259</v>
      </c>
      <c r="F13" s="8">
        <v>1476.5579986572259</v>
      </c>
      <c r="G13" s="8">
        <v>1476.5579986572259</v>
      </c>
      <c r="H13" s="8">
        <v>2388.0243986572259</v>
      </c>
      <c r="I13" s="8">
        <v>2388.0243986572259</v>
      </c>
      <c r="J13" s="8">
        <v>2388.0243986572259</v>
      </c>
      <c r="K13" s="8">
        <v>2388.0243986572259</v>
      </c>
      <c r="L13" s="8">
        <v>2388.0243986572259</v>
      </c>
      <c r="M13" s="8">
        <v>2434.2606986572259</v>
      </c>
      <c r="N13" s="8">
        <v>2434.2606986572259</v>
      </c>
      <c r="O13" s="8">
        <v>2313.2606986572259</v>
      </c>
      <c r="P13" s="8">
        <v>2313.2606986572259</v>
      </c>
      <c r="Q13" s="8">
        <v>2313.2606986572259</v>
      </c>
      <c r="R13" s="8">
        <v>2313.2606986572259</v>
      </c>
      <c r="S13" s="8">
        <v>2313.2606986572259</v>
      </c>
      <c r="T13" s="8">
        <v>3219.779598657226</v>
      </c>
      <c r="U13" s="8">
        <v>5128.0367986572255</v>
      </c>
      <c r="V13" s="8">
        <v>6759.2139986572256</v>
      </c>
      <c r="W13" s="8">
        <v>6656.2539995727539</v>
      </c>
      <c r="X13" s="8">
        <v>7111.8139994812009</v>
      </c>
      <c r="Y13" s="8">
        <v>7538.1399993896484</v>
      </c>
      <c r="Z13" s="8">
        <v>7538.1399993896484</v>
      </c>
      <c r="AA13" s="8">
        <v>7503.6399993896484</v>
      </c>
      <c r="AB13" s="8">
        <v>7448</v>
      </c>
      <c r="AC13" s="8">
        <v>7448</v>
      </c>
    </row>
    <row r="14" spans="1:29">
      <c r="A14" s="16" t="s">
        <v>94</v>
      </c>
      <c r="B14" s="16" t="s">
        <v>103</v>
      </c>
      <c r="C14" s="16" t="s">
        <v>137</v>
      </c>
      <c r="D14" s="16" t="s">
        <v>10</v>
      </c>
      <c r="E14" s="8">
        <v>0</v>
      </c>
      <c r="F14" s="8">
        <v>0</v>
      </c>
      <c r="G14" s="8">
        <v>0</v>
      </c>
      <c r="H14" s="8">
        <v>2601.4517000000001</v>
      </c>
      <c r="I14" s="8">
        <v>2601.4517000000001</v>
      </c>
      <c r="J14" s="8">
        <v>2601.4517000000001</v>
      </c>
      <c r="K14" s="8">
        <v>2601.4517000000001</v>
      </c>
      <c r="L14" s="8">
        <v>2601.4517000000001</v>
      </c>
      <c r="M14" s="8">
        <v>2601.4517000000001</v>
      </c>
      <c r="N14" s="8">
        <v>2601.4517000000001</v>
      </c>
      <c r="O14" s="8">
        <v>2601.4517000000001</v>
      </c>
      <c r="P14" s="8">
        <v>2601.4517000000001</v>
      </c>
      <c r="Q14" s="8">
        <v>2601.4517000000001</v>
      </c>
      <c r="R14" s="8">
        <v>2601.4517000000001</v>
      </c>
      <c r="S14" s="8">
        <v>5611.1576999999997</v>
      </c>
      <c r="T14" s="8">
        <v>6100</v>
      </c>
      <c r="U14" s="8">
        <v>6100</v>
      </c>
      <c r="V14" s="8">
        <v>6100</v>
      </c>
      <c r="W14" s="8">
        <v>6100</v>
      </c>
      <c r="X14" s="8">
        <v>6100</v>
      </c>
      <c r="Y14" s="8">
        <v>6524.1509999999998</v>
      </c>
      <c r="Z14" s="8">
        <v>6524.1509999999998</v>
      </c>
      <c r="AA14" s="8">
        <v>7412.4260000000004</v>
      </c>
      <c r="AB14" s="8">
        <v>7412.4260000000004</v>
      </c>
      <c r="AC14" s="8">
        <v>7412.4260000000004</v>
      </c>
    </row>
    <row r="15" spans="1:29">
      <c r="A15" s="16" t="s">
        <v>164</v>
      </c>
      <c r="B15" s="16" t="s">
        <v>104</v>
      </c>
      <c r="C15" s="16" t="s">
        <v>138</v>
      </c>
      <c r="D15" s="16" t="s">
        <v>10</v>
      </c>
      <c r="E15" s="8">
        <v>227.418488</v>
      </c>
      <c r="F15" s="8">
        <v>227.418488</v>
      </c>
      <c r="G15" s="8">
        <v>227.418488</v>
      </c>
      <c r="H15" s="8">
        <v>227.418488</v>
      </c>
      <c r="I15" s="8">
        <v>227.418488</v>
      </c>
      <c r="J15" s="8">
        <v>227.418488</v>
      </c>
      <c r="K15" s="8">
        <v>227.418488</v>
      </c>
      <c r="L15" s="8">
        <v>227.418488</v>
      </c>
      <c r="M15" s="8">
        <v>227.418488</v>
      </c>
      <c r="N15" s="8">
        <v>227.418488</v>
      </c>
      <c r="O15" s="8">
        <v>227.418488</v>
      </c>
      <c r="P15" s="8">
        <v>227.418488</v>
      </c>
      <c r="Q15" s="8">
        <v>227.418488</v>
      </c>
      <c r="R15" s="8">
        <v>227.418488</v>
      </c>
      <c r="S15" s="8">
        <v>231.134964</v>
      </c>
      <c r="T15" s="8">
        <v>237.53078499999998</v>
      </c>
      <c r="U15" s="8">
        <v>237.53078499999998</v>
      </c>
      <c r="V15" s="8">
        <v>257.42626999999999</v>
      </c>
      <c r="W15" s="8">
        <v>257.42626999999999</v>
      </c>
      <c r="X15" s="8">
        <v>257.42626999999999</v>
      </c>
      <c r="Y15" s="8">
        <v>254.42308</v>
      </c>
      <c r="Z15" s="8">
        <v>260.86040000000003</v>
      </c>
      <c r="AA15" s="8">
        <v>260.86040000000003</v>
      </c>
      <c r="AB15" s="8">
        <v>260.86040000000003</v>
      </c>
      <c r="AC15" s="8">
        <v>260.86040000000003</v>
      </c>
    </row>
    <row r="16" spans="1:29">
      <c r="A16" s="16" t="s">
        <v>164</v>
      </c>
      <c r="B16" s="16" t="s">
        <v>105</v>
      </c>
      <c r="C16" s="16" t="s">
        <v>139</v>
      </c>
      <c r="D16" s="16" t="s">
        <v>10</v>
      </c>
      <c r="E16" s="8">
        <v>808.87617</v>
      </c>
      <c r="F16" s="8">
        <v>808.87617</v>
      </c>
      <c r="G16" s="8">
        <v>808.87617</v>
      </c>
      <c r="H16" s="8">
        <v>808.87617</v>
      </c>
      <c r="I16" s="8">
        <v>808.87617</v>
      </c>
      <c r="J16" s="8">
        <v>808.87617</v>
      </c>
      <c r="K16" s="8">
        <v>808.87617</v>
      </c>
      <c r="L16" s="8">
        <v>808.87617</v>
      </c>
      <c r="M16" s="8">
        <v>808.87617</v>
      </c>
      <c r="N16" s="8">
        <v>808.87617</v>
      </c>
      <c r="O16" s="8">
        <v>808.87617</v>
      </c>
      <c r="P16" s="8">
        <v>808.87617</v>
      </c>
      <c r="Q16" s="8">
        <v>808.87617</v>
      </c>
      <c r="R16" s="8">
        <v>808.87617</v>
      </c>
      <c r="S16" s="8">
        <v>1408.5171</v>
      </c>
      <c r="T16" s="8">
        <v>1408.5171</v>
      </c>
      <c r="U16" s="8">
        <v>3540</v>
      </c>
      <c r="V16" s="8">
        <v>3520</v>
      </c>
      <c r="W16" s="8">
        <v>3520</v>
      </c>
      <c r="X16" s="8">
        <v>3520</v>
      </c>
      <c r="Y16" s="8">
        <v>3520</v>
      </c>
      <c r="Z16" s="8">
        <v>3520</v>
      </c>
      <c r="AA16" s="8">
        <v>3520</v>
      </c>
      <c r="AB16" s="8">
        <v>3520</v>
      </c>
      <c r="AC16" s="8">
        <v>3520</v>
      </c>
    </row>
    <row r="17" spans="1:29">
      <c r="A17" s="16" t="s">
        <v>164</v>
      </c>
      <c r="B17" s="16" t="s">
        <v>106</v>
      </c>
      <c r="C17" s="16" t="s">
        <v>140</v>
      </c>
      <c r="D17" s="16" t="s">
        <v>10</v>
      </c>
      <c r="E17" s="8">
        <v>1739.0950012207015</v>
      </c>
      <c r="F17" s="8">
        <v>1739.0950012207015</v>
      </c>
      <c r="G17" s="8">
        <v>1739.0950012207015</v>
      </c>
      <c r="H17" s="8">
        <v>2094.5120012207017</v>
      </c>
      <c r="I17" s="8">
        <v>2094.5120012207017</v>
      </c>
      <c r="J17" s="8">
        <v>2094.5120012207017</v>
      </c>
      <c r="K17" s="8">
        <v>2094.5120012207017</v>
      </c>
      <c r="L17" s="8">
        <v>2094.5120012207017</v>
      </c>
      <c r="M17" s="8">
        <v>2094.5120012207017</v>
      </c>
      <c r="N17" s="8">
        <v>2094.5120012207017</v>
      </c>
      <c r="O17" s="8">
        <v>2094.5120012207017</v>
      </c>
      <c r="P17" s="8">
        <v>2094.5120012207017</v>
      </c>
      <c r="Q17" s="8">
        <v>2094.5120012207017</v>
      </c>
      <c r="R17" s="8">
        <v>2094.5120012207017</v>
      </c>
      <c r="S17" s="8">
        <v>2094.5120012207017</v>
      </c>
      <c r="T17" s="8">
        <v>3913.3455012207014</v>
      </c>
      <c r="U17" s="8">
        <v>3811.3204996948234</v>
      </c>
      <c r="V17" s="8">
        <v>7229.2144996948236</v>
      </c>
      <c r="W17" s="8">
        <v>7229.2144996948236</v>
      </c>
      <c r="X17" s="8">
        <v>7193.134497863769</v>
      </c>
      <c r="Y17" s="8">
        <v>7193.134497863769</v>
      </c>
      <c r="Z17" s="8">
        <v>7613.9899978637686</v>
      </c>
      <c r="AA17" s="8">
        <v>7563.9899978637686</v>
      </c>
      <c r="AB17" s="8">
        <v>7360.9499969482422</v>
      </c>
      <c r="AC17" s="8">
        <v>7291.1999969482422</v>
      </c>
    </row>
    <row r="18" spans="1:29">
      <c r="A18" s="16" t="s">
        <v>164</v>
      </c>
      <c r="B18" s="16" t="s">
        <v>107</v>
      </c>
      <c r="C18" s="16" t="s">
        <v>141</v>
      </c>
      <c r="D18" s="16" t="s">
        <v>10</v>
      </c>
      <c r="E18" s="8">
        <v>201.92513</v>
      </c>
      <c r="F18" s="8">
        <v>201.92513</v>
      </c>
      <c r="G18" s="8">
        <v>201.92513</v>
      </c>
      <c r="H18" s="8">
        <v>201.92513</v>
      </c>
      <c r="I18" s="8">
        <v>201.92513</v>
      </c>
      <c r="J18" s="8">
        <v>201.92513</v>
      </c>
      <c r="K18" s="8">
        <v>201.92513</v>
      </c>
      <c r="L18" s="8">
        <v>201.92513</v>
      </c>
      <c r="M18" s="8">
        <v>201.92513</v>
      </c>
      <c r="N18" s="8">
        <v>201.92513</v>
      </c>
      <c r="O18" s="8">
        <v>201.92513</v>
      </c>
      <c r="P18" s="8">
        <v>201.92513</v>
      </c>
      <c r="Q18" s="8">
        <v>201.92513</v>
      </c>
      <c r="R18" s="8">
        <v>201.92513</v>
      </c>
      <c r="S18" s="8">
        <v>201.92513</v>
      </c>
      <c r="T18" s="8">
        <v>201.92513</v>
      </c>
      <c r="U18" s="8">
        <v>201.92513</v>
      </c>
      <c r="V18" s="8">
        <v>351.1191</v>
      </c>
      <c r="W18" s="8">
        <v>358.09530000000001</v>
      </c>
      <c r="X18" s="8">
        <v>358.09530000000001</v>
      </c>
      <c r="Y18" s="8">
        <v>358.71224999999998</v>
      </c>
      <c r="Z18" s="8">
        <v>358.71224999999998</v>
      </c>
      <c r="AA18" s="8">
        <v>358.71224999999998</v>
      </c>
      <c r="AB18" s="8">
        <v>358.71224999999998</v>
      </c>
      <c r="AC18" s="8">
        <v>358.71224999999998</v>
      </c>
    </row>
    <row r="19" spans="1:29">
      <c r="A19" s="16" t="s">
        <v>164</v>
      </c>
      <c r="B19" s="16" t="s">
        <v>108</v>
      </c>
      <c r="C19" s="16" t="s">
        <v>142</v>
      </c>
      <c r="D19" s="16" t="s">
        <v>10</v>
      </c>
      <c r="E19" s="8">
        <v>1876.5760938964813</v>
      </c>
      <c r="F19" s="8">
        <v>2518.2361938964814</v>
      </c>
      <c r="G19" s="8">
        <v>2518.2361938964814</v>
      </c>
      <c r="H19" s="8">
        <v>2518.2361938964814</v>
      </c>
      <c r="I19" s="8">
        <v>2518.2361938964814</v>
      </c>
      <c r="J19" s="8">
        <v>2518.2361938964814</v>
      </c>
      <c r="K19" s="8">
        <v>2518.2361938964814</v>
      </c>
      <c r="L19" s="8">
        <v>2518.2361938964814</v>
      </c>
      <c r="M19" s="8">
        <v>2518.2361938964814</v>
      </c>
      <c r="N19" s="8">
        <v>2518.2361938964814</v>
      </c>
      <c r="O19" s="8">
        <v>2518.2361938964814</v>
      </c>
      <c r="P19" s="8">
        <v>2518.2361938964814</v>
      </c>
      <c r="Q19" s="8">
        <v>2518.2361938964814</v>
      </c>
      <c r="R19" s="8">
        <v>2518.2361938964814</v>
      </c>
      <c r="S19" s="8">
        <v>2518.2361938964814</v>
      </c>
      <c r="T19" s="8">
        <v>2518.2361938964814</v>
      </c>
      <c r="U19" s="8">
        <v>2518.2361938964814</v>
      </c>
      <c r="V19" s="8">
        <v>2367.9361908447245</v>
      </c>
      <c r="W19" s="8">
        <v>2367.9361908447245</v>
      </c>
      <c r="X19" s="8">
        <v>2367.9361908447245</v>
      </c>
      <c r="Y19" s="8">
        <v>4900.6851908447243</v>
      </c>
      <c r="Z19" s="8">
        <v>4900.6851908447243</v>
      </c>
      <c r="AA19" s="8">
        <v>4900.6851908447243</v>
      </c>
      <c r="AB19" s="8">
        <v>4509.5251871826167</v>
      </c>
      <c r="AC19" s="8">
        <v>4260.5451876403804</v>
      </c>
    </row>
    <row r="20" spans="1:29">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165</v>
      </c>
      <c r="B24" s="16" t="s">
        <v>112</v>
      </c>
      <c r="C24" s="16" t="s">
        <v>146</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row>
    <row r="25" spans="1:29">
      <c r="A25" s="16" t="s">
        <v>165</v>
      </c>
      <c r="B25" s="16" t="s">
        <v>113</v>
      </c>
      <c r="C25" s="16" t="s">
        <v>147</v>
      </c>
      <c r="D25" s="16" t="s">
        <v>10</v>
      </c>
      <c r="E25" s="8">
        <v>774.09299850463776</v>
      </c>
      <c r="F25" s="8">
        <v>774.09299850463776</v>
      </c>
      <c r="G25" s="8">
        <v>774.09299850463776</v>
      </c>
      <c r="H25" s="8">
        <v>3055.0158985046378</v>
      </c>
      <c r="I25" s="8">
        <v>3055.0158985046378</v>
      </c>
      <c r="J25" s="8">
        <v>3055.0158985046378</v>
      </c>
      <c r="K25" s="8">
        <v>3055.0158985046378</v>
      </c>
      <c r="L25" s="8">
        <v>3055.0158985046378</v>
      </c>
      <c r="M25" s="8">
        <v>3642.0172985046379</v>
      </c>
      <c r="N25" s="8">
        <v>3642.0172985046379</v>
      </c>
      <c r="O25" s="8">
        <v>3642.0172985046379</v>
      </c>
      <c r="P25" s="8">
        <v>3642.0172985046379</v>
      </c>
      <c r="Q25" s="8">
        <v>3642.0172985046379</v>
      </c>
      <c r="R25" s="8">
        <v>3642.0172985046379</v>
      </c>
      <c r="S25" s="8">
        <v>3642.0172985046379</v>
      </c>
      <c r="T25" s="8">
        <v>3642.0172985046379</v>
      </c>
      <c r="U25" s="8">
        <v>3642.0172985046379</v>
      </c>
      <c r="V25" s="8">
        <v>3956.0402985046376</v>
      </c>
      <c r="W25" s="8">
        <v>3956.0402985046376</v>
      </c>
      <c r="X25" s="8">
        <v>3924.9372978637684</v>
      </c>
      <c r="Y25" s="8">
        <v>4289.4699978637691</v>
      </c>
      <c r="Z25" s="8">
        <v>4508.9823978637687</v>
      </c>
      <c r="AA25" s="8">
        <v>4451.4620945068355</v>
      </c>
      <c r="AB25" s="8">
        <v>4054.0120975585937</v>
      </c>
      <c r="AC25" s="8">
        <v>3961.4521</v>
      </c>
    </row>
    <row r="26" spans="1:29">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165</v>
      </c>
      <c r="B29" s="16" t="s">
        <v>117</v>
      </c>
      <c r="C29" s="16" t="s">
        <v>151</v>
      </c>
      <c r="D29" s="16" t="s">
        <v>10</v>
      </c>
      <c r="E29" s="8">
        <v>622.48000335693303</v>
      </c>
      <c r="F29" s="8">
        <v>622.48000335693303</v>
      </c>
      <c r="G29" s="8">
        <v>622.48000335693303</v>
      </c>
      <c r="H29" s="8">
        <v>746.08776335693301</v>
      </c>
      <c r="I29" s="8">
        <v>746.08776335693301</v>
      </c>
      <c r="J29" s="8">
        <v>746.08776335693301</v>
      </c>
      <c r="K29" s="8">
        <v>746.08776335693301</v>
      </c>
      <c r="L29" s="8">
        <v>746.08776335693301</v>
      </c>
      <c r="M29" s="8">
        <v>746.08776335693301</v>
      </c>
      <c r="N29" s="8">
        <v>746.08776335693301</v>
      </c>
      <c r="O29" s="8">
        <v>746.08776335693301</v>
      </c>
      <c r="P29" s="8">
        <v>746.08776335693301</v>
      </c>
      <c r="Q29" s="8">
        <v>746.08776335693301</v>
      </c>
      <c r="R29" s="8">
        <v>746.08776335693301</v>
      </c>
      <c r="S29" s="8">
        <v>746.08776335693301</v>
      </c>
      <c r="T29" s="8">
        <v>746.08776335693301</v>
      </c>
      <c r="U29" s="8">
        <v>746.08776335693301</v>
      </c>
      <c r="V29" s="8">
        <v>746.08776335693301</v>
      </c>
      <c r="W29" s="8">
        <v>635.60775999999998</v>
      </c>
      <c r="X29" s="8">
        <v>635.60775999999998</v>
      </c>
      <c r="Y29" s="8">
        <v>670.9434</v>
      </c>
      <c r="Z29" s="8">
        <v>670.9434</v>
      </c>
      <c r="AA29" s="8">
        <v>670.9434</v>
      </c>
      <c r="AB29" s="8">
        <v>670.9434</v>
      </c>
      <c r="AC29" s="8">
        <v>670.9434</v>
      </c>
    </row>
    <row r="30" spans="1:29">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166</v>
      </c>
      <c r="B31" s="16" t="s">
        <v>119</v>
      </c>
      <c r="C31" s="16" t="s">
        <v>153</v>
      </c>
      <c r="D31" s="16" t="s">
        <v>10</v>
      </c>
      <c r="E31" s="8">
        <v>55.260000228881808</v>
      </c>
      <c r="F31" s="8">
        <v>55.260000228881808</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c r="A35" s="16" t="s">
        <v>166</v>
      </c>
      <c r="B35" s="16" t="s">
        <v>123</v>
      </c>
      <c r="C35" s="16" t="s">
        <v>157</v>
      </c>
      <c r="D35" s="16" t="s">
        <v>10</v>
      </c>
      <c r="E35" s="8">
        <v>0</v>
      </c>
      <c r="F35" s="8">
        <v>0</v>
      </c>
      <c r="G35" s="8">
        <v>0</v>
      </c>
      <c r="H35" s="8">
        <v>959.19219999999996</v>
      </c>
      <c r="I35" s="8">
        <v>959.19219999999996</v>
      </c>
      <c r="J35" s="8">
        <v>959.19219999999996</v>
      </c>
      <c r="K35" s="8">
        <v>959.19219999999996</v>
      </c>
      <c r="L35" s="8">
        <v>959.19219999999996</v>
      </c>
      <c r="M35" s="8">
        <v>959.19219999999996</v>
      </c>
      <c r="N35" s="8">
        <v>959.19219999999996</v>
      </c>
      <c r="O35" s="8">
        <v>959.19219999999996</v>
      </c>
      <c r="P35" s="8">
        <v>2173.4623999999999</v>
      </c>
      <c r="Q35" s="8">
        <v>2173.4623999999999</v>
      </c>
      <c r="R35" s="8">
        <v>2173.4623999999999</v>
      </c>
      <c r="S35" s="8">
        <v>2254.7253000000001</v>
      </c>
      <c r="T35" s="8">
        <v>3616.7808</v>
      </c>
      <c r="U35" s="8">
        <v>3616.7808</v>
      </c>
      <c r="V35" s="8">
        <v>5483.1025</v>
      </c>
      <c r="W35" s="8">
        <v>5726.2885999999999</v>
      </c>
      <c r="X35" s="8">
        <v>5726.2885999999999</v>
      </c>
      <c r="Y35" s="8">
        <v>5726.2885999999999</v>
      </c>
      <c r="Z35" s="8">
        <v>5726.2885999999999</v>
      </c>
      <c r="AA35" s="8">
        <v>5726.2885999999999</v>
      </c>
      <c r="AB35" s="8">
        <v>5726.2885999999999</v>
      </c>
      <c r="AC35" s="8">
        <v>5726.2885999999999</v>
      </c>
    </row>
    <row r="36" spans="1:29">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c r="A44" s="16" t="s">
        <v>94</v>
      </c>
      <c r="B44" s="16" t="s">
        <v>95</v>
      </c>
      <c r="C44" s="16" t="s">
        <v>130</v>
      </c>
      <c r="D44" s="16" t="s">
        <v>9</v>
      </c>
      <c r="E44" s="8">
        <v>330.31800842284997</v>
      </c>
      <c r="F44" s="8">
        <v>330.31800842284997</v>
      </c>
      <c r="G44" s="8">
        <v>330.31800842284997</v>
      </c>
      <c r="H44" s="8">
        <v>830.31790842285</v>
      </c>
      <c r="I44" s="8">
        <v>830.31790842285</v>
      </c>
      <c r="J44" s="8">
        <v>830.31790842285</v>
      </c>
      <c r="K44" s="8">
        <v>830.31790842285</v>
      </c>
      <c r="L44" s="8">
        <v>830.31790842285</v>
      </c>
      <c r="M44" s="8">
        <v>830.31790842285</v>
      </c>
      <c r="N44" s="8">
        <v>830.31790842285</v>
      </c>
      <c r="O44" s="8">
        <v>830.31790842285</v>
      </c>
      <c r="P44" s="8">
        <v>830.31790842285</v>
      </c>
      <c r="Q44" s="8">
        <v>830.31790842285</v>
      </c>
      <c r="R44" s="8">
        <v>830.31790842285</v>
      </c>
      <c r="S44" s="8">
        <v>830.31790842285</v>
      </c>
      <c r="T44" s="8">
        <v>830.31790842285</v>
      </c>
      <c r="U44" s="8">
        <v>830.31790842285</v>
      </c>
      <c r="V44" s="8">
        <v>649.79990305175704</v>
      </c>
      <c r="W44" s="8">
        <v>649.79990305175704</v>
      </c>
      <c r="X44" s="8">
        <v>649.79990305175704</v>
      </c>
      <c r="Y44" s="8">
        <v>649.79990305175704</v>
      </c>
      <c r="Z44" s="8">
        <v>649.79990305175704</v>
      </c>
      <c r="AA44" s="8">
        <v>499.99990000000003</v>
      </c>
      <c r="AB44" s="8">
        <v>499.99990000000003</v>
      </c>
      <c r="AC44" s="8">
        <v>499.99990000000003</v>
      </c>
    </row>
    <row r="45" spans="1:29">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94</v>
      </c>
      <c r="B47" s="16" t="s">
        <v>98</v>
      </c>
      <c r="C47" s="16" t="s">
        <v>133</v>
      </c>
      <c r="D47" s="16" t="s">
        <v>9</v>
      </c>
      <c r="E47" s="8">
        <v>450</v>
      </c>
      <c r="F47" s="8">
        <v>450</v>
      </c>
      <c r="G47" s="8">
        <v>450</v>
      </c>
      <c r="H47" s="8">
        <v>1450</v>
      </c>
      <c r="I47" s="8">
        <v>1450</v>
      </c>
      <c r="J47" s="8">
        <v>1450</v>
      </c>
      <c r="K47" s="8">
        <v>1450</v>
      </c>
      <c r="L47" s="8">
        <v>1450</v>
      </c>
      <c r="M47" s="8">
        <v>1674.2878000000001</v>
      </c>
      <c r="N47" s="8">
        <v>1674.2878000000001</v>
      </c>
      <c r="O47" s="8">
        <v>1674.2878000000001</v>
      </c>
      <c r="P47" s="8">
        <v>1674.2878000000001</v>
      </c>
      <c r="Q47" s="8">
        <v>1674.2878000000001</v>
      </c>
      <c r="R47" s="8">
        <v>1674.2878000000001</v>
      </c>
      <c r="S47" s="8">
        <v>1674.2878000000001</v>
      </c>
      <c r="T47" s="8">
        <v>1674.2878000000001</v>
      </c>
      <c r="U47" s="8">
        <v>1674.2878000000001</v>
      </c>
      <c r="V47" s="8">
        <v>1674.2878000000001</v>
      </c>
      <c r="W47" s="8">
        <v>1674.2878000000001</v>
      </c>
      <c r="X47" s="8">
        <v>1674.2878000000001</v>
      </c>
      <c r="Y47" s="8">
        <v>1674.2878000000001</v>
      </c>
      <c r="Z47" s="8">
        <v>1674.2878000000001</v>
      </c>
      <c r="AA47" s="8">
        <v>1674.2878000000001</v>
      </c>
      <c r="AB47" s="8">
        <v>1674.2878000000001</v>
      </c>
      <c r="AC47" s="8">
        <v>1674.2878000000001</v>
      </c>
    </row>
    <row r="48" spans="1:29">
      <c r="A48" s="16" t="s">
        <v>94</v>
      </c>
      <c r="B48" s="16" t="s">
        <v>99</v>
      </c>
      <c r="C48" s="16" t="s">
        <v>134</v>
      </c>
      <c r="D48" s="16" t="s">
        <v>9</v>
      </c>
      <c r="E48" s="8">
        <v>0</v>
      </c>
      <c r="F48" s="8">
        <v>0</v>
      </c>
      <c r="G48" s="8">
        <v>0</v>
      </c>
      <c r="H48" s="8">
        <v>0</v>
      </c>
      <c r="I48" s="8">
        <v>0</v>
      </c>
      <c r="J48" s="8">
        <v>0</v>
      </c>
      <c r="K48" s="8">
        <v>0</v>
      </c>
      <c r="L48" s="8">
        <v>0</v>
      </c>
      <c r="M48" s="8">
        <v>107.009094</v>
      </c>
      <c r="N48" s="8">
        <v>107.009094</v>
      </c>
      <c r="O48" s="8">
        <v>107.009094</v>
      </c>
      <c r="P48" s="8">
        <v>109.49656</v>
      </c>
      <c r="Q48" s="8">
        <v>109.49656</v>
      </c>
      <c r="R48" s="8">
        <v>109.49656</v>
      </c>
      <c r="S48" s="8">
        <v>109.49656</v>
      </c>
      <c r="T48" s="8">
        <v>109.49656</v>
      </c>
      <c r="U48" s="8">
        <v>109.49656</v>
      </c>
      <c r="V48" s="8">
        <v>110.61297999999999</v>
      </c>
      <c r="W48" s="8">
        <v>110.61297999999999</v>
      </c>
      <c r="X48" s="8">
        <v>110.61297999999999</v>
      </c>
      <c r="Y48" s="8">
        <v>110.61297999999999</v>
      </c>
      <c r="Z48" s="8">
        <v>110.61297999999999</v>
      </c>
      <c r="AA48" s="8">
        <v>110.61297999999999</v>
      </c>
      <c r="AB48" s="8">
        <v>110.61297999999999</v>
      </c>
      <c r="AC48" s="8">
        <v>110.61297999999999</v>
      </c>
    </row>
    <row r="49" spans="1:29">
      <c r="A49" s="16" t="s">
        <v>94</v>
      </c>
      <c r="B49" s="16" t="s">
        <v>100</v>
      </c>
      <c r="C49" s="16" t="s">
        <v>135</v>
      </c>
      <c r="D49" s="16" t="s">
        <v>9</v>
      </c>
      <c r="E49" s="8">
        <v>0</v>
      </c>
      <c r="F49" s="8">
        <v>0</v>
      </c>
      <c r="G49" s="8">
        <v>0</v>
      </c>
      <c r="H49" s="8">
        <v>900</v>
      </c>
      <c r="I49" s="8">
        <v>900</v>
      </c>
      <c r="J49" s="8">
        <v>900</v>
      </c>
      <c r="K49" s="8">
        <v>900</v>
      </c>
      <c r="L49" s="8">
        <v>900</v>
      </c>
      <c r="M49" s="8">
        <v>1514.25073</v>
      </c>
      <c r="N49" s="8">
        <v>1514.25073</v>
      </c>
      <c r="O49" s="8">
        <v>1514.25073</v>
      </c>
      <c r="P49" s="8">
        <v>2459.8274000000001</v>
      </c>
      <c r="Q49" s="8">
        <v>2459.8274000000001</v>
      </c>
      <c r="R49" s="8">
        <v>2459.8274000000001</v>
      </c>
      <c r="S49" s="8">
        <v>2523.9409999999998</v>
      </c>
      <c r="T49" s="8">
        <v>2523.9409999999998</v>
      </c>
      <c r="U49" s="8">
        <v>2523.9409999999998</v>
      </c>
      <c r="V49" s="8">
        <v>2523.9409999999998</v>
      </c>
      <c r="W49" s="8">
        <v>2978.1550000000002</v>
      </c>
      <c r="X49" s="8">
        <v>2978.1550000000002</v>
      </c>
      <c r="Y49" s="8">
        <v>3500</v>
      </c>
      <c r="Z49" s="8">
        <v>3500</v>
      </c>
      <c r="AA49" s="8">
        <v>3500</v>
      </c>
      <c r="AB49" s="8">
        <v>3500</v>
      </c>
      <c r="AC49" s="8">
        <v>3500</v>
      </c>
    </row>
    <row r="50" spans="1:29">
      <c r="A50" s="16" t="s">
        <v>94</v>
      </c>
      <c r="B50" s="16" t="s">
        <v>101</v>
      </c>
      <c r="C50" s="16" t="s">
        <v>136</v>
      </c>
      <c r="D50" s="16" t="s">
        <v>9</v>
      </c>
      <c r="E50" s="8">
        <v>0</v>
      </c>
      <c r="F50" s="8">
        <v>0</v>
      </c>
      <c r="G50" s="8">
        <v>0</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
        <v>80.397760000000005</v>
      </c>
      <c r="Z50" s="8">
        <v>80.397760000000005</v>
      </c>
      <c r="AA50" s="8">
        <v>80.397760000000005</v>
      </c>
      <c r="AB50" s="8">
        <v>80.397760000000005</v>
      </c>
      <c r="AC50" s="8">
        <v>80.397760000000005</v>
      </c>
    </row>
    <row r="51" spans="1:29">
      <c r="A51" s="16" t="s">
        <v>94</v>
      </c>
      <c r="B51" s="16" t="s">
        <v>102</v>
      </c>
      <c r="C51" s="16" t="s">
        <v>27</v>
      </c>
      <c r="D51" s="16" t="s">
        <v>9</v>
      </c>
      <c r="E51" s="8">
        <v>1800.890014648437</v>
      </c>
      <c r="F51" s="8">
        <v>1800.890014648437</v>
      </c>
      <c r="G51" s="8">
        <v>1800.890014648437</v>
      </c>
      <c r="H51" s="8">
        <v>5099.5118146484365</v>
      </c>
      <c r="I51" s="8">
        <v>5099.5118146484365</v>
      </c>
      <c r="J51" s="8">
        <v>5099.5118146484365</v>
      </c>
      <c r="K51" s="8">
        <v>5099.5118146484365</v>
      </c>
      <c r="L51" s="8">
        <v>5099.5118146484365</v>
      </c>
      <c r="M51" s="8">
        <v>5919.7147146484367</v>
      </c>
      <c r="N51" s="8">
        <v>5919.7147146484367</v>
      </c>
      <c r="O51" s="8">
        <v>5919.7147146484367</v>
      </c>
      <c r="P51" s="8">
        <v>5919.7147146484367</v>
      </c>
      <c r="Q51" s="8">
        <v>5919.7147146484367</v>
      </c>
      <c r="R51" s="8">
        <v>5919.7147146484367</v>
      </c>
      <c r="S51" s="8">
        <v>5919.7147146484367</v>
      </c>
      <c r="T51" s="8">
        <v>5919.7147146484367</v>
      </c>
      <c r="U51" s="8">
        <v>7148.8900146484375</v>
      </c>
      <c r="V51" s="8">
        <v>7148.8900146484375</v>
      </c>
      <c r="W51" s="8">
        <v>6696</v>
      </c>
      <c r="X51" s="8">
        <v>6696</v>
      </c>
      <c r="Y51" s="8">
        <v>6696</v>
      </c>
      <c r="Z51" s="8">
        <v>6696</v>
      </c>
      <c r="AA51" s="8">
        <v>6696</v>
      </c>
      <c r="AB51" s="8">
        <v>6696</v>
      </c>
      <c r="AC51" s="8">
        <v>6696</v>
      </c>
    </row>
    <row r="52" spans="1:29">
      <c r="A52" s="16" t="s">
        <v>94</v>
      </c>
      <c r="B52" s="16" t="s">
        <v>103</v>
      </c>
      <c r="C52" s="16" t="s">
        <v>137</v>
      </c>
      <c r="D52" s="16" t="s">
        <v>9</v>
      </c>
      <c r="E52" s="8">
        <v>0</v>
      </c>
      <c r="F52" s="8">
        <v>0</v>
      </c>
      <c r="G52" s="8">
        <v>0</v>
      </c>
      <c r="H52" s="8">
        <v>0</v>
      </c>
      <c r="I52" s="8">
        <v>0</v>
      </c>
      <c r="J52" s="8">
        <v>0</v>
      </c>
      <c r="K52" s="8">
        <v>0</v>
      </c>
      <c r="L52" s="8">
        <v>0</v>
      </c>
      <c r="M52" s="8">
        <v>0</v>
      </c>
      <c r="N52" s="8">
        <v>0</v>
      </c>
      <c r="O52" s="8">
        <v>0</v>
      </c>
      <c r="P52" s="8">
        <v>499.16257000000002</v>
      </c>
      <c r="Q52" s="8">
        <v>499.16257000000002</v>
      </c>
      <c r="R52" s="8">
        <v>499.16257000000002</v>
      </c>
      <c r="S52" s="8">
        <v>499.16257000000002</v>
      </c>
      <c r="T52" s="8">
        <v>499.16257000000002</v>
      </c>
      <c r="U52" s="8">
        <v>499.16257000000002</v>
      </c>
      <c r="V52" s="8">
        <v>499.16257000000002</v>
      </c>
      <c r="W52" s="8">
        <v>499.16257000000002</v>
      </c>
      <c r="X52" s="8">
        <v>499.16257000000002</v>
      </c>
      <c r="Y52" s="8">
        <v>900</v>
      </c>
      <c r="Z52" s="8">
        <v>900</v>
      </c>
      <c r="AA52" s="8">
        <v>900</v>
      </c>
      <c r="AB52" s="8">
        <v>900</v>
      </c>
      <c r="AC52" s="8">
        <v>900</v>
      </c>
    </row>
    <row r="53" spans="1:29">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164</v>
      </c>
      <c r="B54" s="16" t="s">
        <v>105</v>
      </c>
      <c r="C54" s="16" t="s">
        <v>139</v>
      </c>
      <c r="D54" s="16" t="s">
        <v>9</v>
      </c>
      <c r="E54" s="8">
        <v>442.47999572753901</v>
      </c>
      <c r="F54" s="8">
        <v>696.58179772753897</v>
      </c>
      <c r="G54" s="8">
        <v>2051.7703257275389</v>
      </c>
      <c r="H54" s="8">
        <v>3021.755525727539</v>
      </c>
      <c r="I54" s="8">
        <v>3021.755525727539</v>
      </c>
      <c r="J54" s="8">
        <v>3021.755525727539</v>
      </c>
      <c r="K54" s="8">
        <v>3021.755525727539</v>
      </c>
      <c r="L54" s="8">
        <v>3021.755525727539</v>
      </c>
      <c r="M54" s="8">
        <v>3021.755525727539</v>
      </c>
      <c r="N54" s="8">
        <v>3021.755525727539</v>
      </c>
      <c r="O54" s="8">
        <v>5597.8483257275393</v>
      </c>
      <c r="P54" s="8">
        <v>7575.9985957275394</v>
      </c>
      <c r="Q54" s="8">
        <v>7403.5186000000003</v>
      </c>
      <c r="R54" s="8">
        <v>7403.5186000000003</v>
      </c>
      <c r="S54" s="8">
        <v>7403.5186000000003</v>
      </c>
      <c r="T54" s="8">
        <v>7403.5186000000003</v>
      </c>
      <c r="U54" s="8">
        <v>7403.5186000000003</v>
      </c>
      <c r="V54" s="8">
        <v>7133.5186000000003</v>
      </c>
      <c r="W54" s="8">
        <v>7400</v>
      </c>
      <c r="X54" s="8">
        <v>7400</v>
      </c>
      <c r="Y54" s="8">
        <v>7400</v>
      </c>
      <c r="Z54" s="8">
        <v>7400</v>
      </c>
      <c r="AA54" s="8">
        <v>7400</v>
      </c>
      <c r="AB54" s="8">
        <v>7400</v>
      </c>
      <c r="AC54" s="8">
        <v>7400</v>
      </c>
    </row>
    <row r="55" spans="1:29">
      <c r="A55" s="16" t="s">
        <v>164</v>
      </c>
      <c r="B55" s="16" t="s">
        <v>106</v>
      </c>
      <c r="C55" s="16" t="s">
        <v>140</v>
      </c>
      <c r="D55" s="16" t="s">
        <v>9</v>
      </c>
      <c r="E55" s="8">
        <v>731.19000244140602</v>
      </c>
      <c r="F55" s="8">
        <v>866.27182244140602</v>
      </c>
      <c r="G55" s="8">
        <v>1114.4786024414061</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164</v>
      </c>
      <c r="B56" s="16" t="s">
        <v>107</v>
      </c>
      <c r="C56" s="16" t="s">
        <v>141</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2.1036229999999998</v>
      </c>
      <c r="Y56" s="8">
        <v>32.255920000000003</v>
      </c>
      <c r="Z56" s="8">
        <v>32.255920000000003</v>
      </c>
      <c r="AA56" s="8">
        <v>32.255920000000003</v>
      </c>
      <c r="AB56" s="8">
        <v>32.255920000000003</v>
      </c>
      <c r="AC56" s="8">
        <v>32.255920000000003</v>
      </c>
    </row>
    <row r="57" spans="1:29">
      <c r="A57" s="16" t="s">
        <v>164</v>
      </c>
      <c r="B57" s="16" t="s">
        <v>108</v>
      </c>
      <c r="C57" s="16" t="s">
        <v>142</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row>
    <row r="58" spans="1:29">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164</v>
      </c>
      <c r="B60" s="16" t="s">
        <v>111</v>
      </c>
      <c r="C60" s="16" t="s">
        <v>145</v>
      </c>
      <c r="D60" s="16" t="s">
        <v>9</v>
      </c>
      <c r="E60" s="8">
        <v>232.76123799999999</v>
      </c>
      <c r="F60" s="8">
        <v>371.98946999999998</v>
      </c>
      <c r="G60" s="8">
        <v>371.98946999999998</v>
      </c>
      <c r="H60" s="8">
        <v>390.00656000000004</v>
      </c>
      <c r="I60" s="8">
        <v>390.00656000000004</v>
      </c>
      <c r="J60" s="8">
        <v>390.00656000000004</v>
      </c>
      <c r="K60" s="8">
        <v>390.00656000000004</v>
      </c>
      <c r="L60" s="8">
        <v>390.00656000000004</v>
      </c>
      <c r="M60" s="8">
        <v>390.00656000000004</v>
      </c>
      <c r="N60" s="8">
        <v>390.00656000000004</v>
      </c>
      <c r="O60" s="8">
        <v>390.00656000000004</v>
      </c>
      <c r="P60" s="8">
        <v>390.00656000000004</v>
      </c>
      <c r="Q60" s="8">
        <v>390.00656000000004</v>
      </c>
      <c r="R60" s="8">
        <v>413</v>
      </c>
      <c r="S60" s="8">
        <v>368.42102</v>
      </c>
      <c r="T60" s="8">
        <v>368.42102</v>
      </c>
      <c r="U60" s="8">
        <v>368.42102</v>
      </c>
      <c r="V60" s="8">
        <v>368.42102</v>
      </c>
      <c r="W60" s="8">
        <v>368.42102</v>
      </c>
      <c r="X60" s="8">
        <v>368.42102</v>
      </c>
      <c r="Y60" s="8">
        <v>371.68265000000002</v>
      </c>
      <c r="Z60" s="8">
        <v>371.68265000000002</v>
      </c>
      <c r="AA60" s="8">
        <v>371.68265000000002</v>
      </c>
      <c r="AB60" s="8">
        <v>371.68265000000002</v>
      </c>
      <c r="AC60" s="8">
        <v>371.68265000000002</v>
      </c>
    </row>
    <row r="61" spans="1:29">
      <c r="A61" s="16" t="s">
        <v>164</v>
      </c>
      <c r="B61" s="16" t="s">
        <v>189</v>
      </c>
      <c r="C61" s="16" t="s">
        <v>190</v>
      </c>
      <c r="D61" s="16" t="s">
        <v>9</v>
      </c>
      <c r="E61" s="8">
        <v>516</v>
      </c>
      <c r="F61" s="8">
        <v>913.51751999999999</v>
      </c>
      <c r="G61" s="8">
        <v>916</v>
      </c>
      <c r="H61" s="8">
        <v>1631.0673000000002</v>
      </c>
      <c r="I61" s="8">
        <v>1631.0673000000002</v>
      </c>
      <c r="J61" s="8">
        <v>1631.0673000000002</v>
      </c>
      <c r="K61" s="8">
        <v>1631.0673000000002</v>
      </c>
      <c r="L61" s="8">
        <v>1631.0673000000002</v>
      </c>
      <c r="M61" s="8">
        <v>1631.0673000000002</v>
      </c>
      <c r="N61" s="8">
        <v>1631.0673000000002</v>
      </c>
      <c r="O61" s="8">
        <v>1916</v>
      </c>
      <c r="P61" s="8">
        <v>1916</v>
      </c>
      <c r="Q61" s="8">
        <v>1916</v>
      </c>
      <c r="R61" s="8">
        <v>1916</v>
      </c>
      <c r="S61" s="8">
        <v>1916</v>
      </c>
      <c r="T61" s="8">
        <v>1916</v>
      </c>
      <c r="U61" s="8">
        <v>1916</v>
      </c>
      <c r="V61" s="8">
        <v>1916</v>
      </c>
      <c r="W61" s="8">
        <v>1916</v>
      </c>
      <c r="X61" s="8">
        <v>1916</v>
      </c>
      <c r="Y61" s="8">
        <v>2040.375</v>
      </c>
      <c r="Z61" s="8">
        <v>2040.375</v>
      </c>
      <c r="AA61" s="8">
        <v>2040.375</v>
      </c>
      <c r="AB61" s="8">
        <v>2040.375</v>
      </c>
      <c r="AC61" s="8">
        <v>2040.375</v>
      </c>
    </row>
    <row r="62" spans="1:29">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165</v>
      </c>
      <c r="B64" s="16" t="s">
        <v>114</v>
      </c>
      <c r="C64" s="16" t="s">
        <v>148</v>
      </c>
      <c r="D64" s="16" t="s">
        <v>9</v>
      </c>
      <c r="E64" s="8">
        <v>1934.499977111815</v>
      </c>
      <c r="F64" s="8">
        <v>1934.499977111815</v>
      </c>
      <c r="G64" s="8">
        <v>1934.499977111815</v>
      </c>
      <c r="H64" s="8">
        <v>2805.8084171118148</v>
      </c>
      <c r="I64" s="8">
        <v>2753.3084171118148</v>
      </c>
      <c r="J64" s="8">
        <v>2753.3084171118148</v>
      </c>
      <c r="K64" s="8">
        <v>2753.3084171118148</v>
      </c>
      <c r="L64" s="8">
        <v>2753.3084171118148</v>
      </c>
      <c r="M64" s="8">
        <v>2561.3084171118148</v>
      </c>
      <c r="N64" s="8">
        <v>2561.3084171118148</v>
      </c>
      <c r="O64" s="8">
        <v>2561.3084171118148</v>
      </c>
      <c r="P64" s="8">
        <v>2561.3084171118148</v>
      </c>
      <c r="Q64" s="8">
        <v>2561.3084171118148</v>
      </c>
      <c r="R64" s="8">
        <v>2561.3084171118148</v>
      </c>
      <c r="S64" s="8">
        <v>2561.3084171118148</v>
      </c>
      <c r="T64" s="8">
        <v>2561.3084171118148</v>
      </c>
      <c r="U64" s="8">
        <v>2530.2584178747543</v>
      </c>
      <c r="V64" s="8">
        <v>2399.0584209265126</v>
      </c>
      <c r="W64" s="8">
        <v>2007.1084239782706</v>
      </c>
      <c r="X64" s="8">
        <v>2007.1084239782706</v>
      </c>
      <c r="Y64" s="8">
        <v>2007.1084239782706</v>
      </c>
      <c r="Z64" s="8">
        <v>1738.4084232153311</v>
      </c>
      <c r="AA64" s="8">
        <v>1738.4084232153311</v>
      </c>
      <c r="AB64" s="8">
        <v>1080.30844</v>
      </c>
      <c r="AC64" s="8">
        <v>1080.30844</v>
      </c>
    </row>
    <row r="65" spans="1:29">
      <c r="A65" s="16" t="s">
        <v>165</v>
      </c>
      <c r="B65" s="16" t="s">
        <v>115</v>
      </c>
      <c r="C65" s="16" t="s">
        <v>149</v>
      </c>
      <c r="D65" s="16" t="s">
        <v>9</v>
      </c>
      <c r="E65" s="8">
        <v>3170.6600036621071</v>
      </c>
      <c r="F65" s="8">
        <v>3170.6600036621071</v>
      </c>
      <c r="G65" s="8">
        <v>3170.6600036621071</v>
      </c>
      <c r="H65" s="8">
        <v>3701.1090036621072</v>
      </c>
      <c r="I65" s="8">
        <v>3701.1090036621072</v>
      </c>
      <c r="J65" s="8">
        <v>3701.1090036621072</v>
      </c>
      <c r="K65" s="8">
        <v>3701.1090036621072</v>
      </c>
      <c r="L65" s="8">
        <v>3701.1090036621072</v>
      </c>
      <c r="M65" s="8">
        <v>3701.1090036621072</v>
      </c>
      <c r="N65" s="8">
        <v>3701.1090036621072</v>
      </c>
      <c r="O65" s="8">
        <v>3701.1090036621072</v>
      </c>
      <c r="P65" s="8">
        <v>3633.909006713865</v>
      </c>
      <c r="Q65" s="8">
        <v>3213.909006713865</v>
      </c>
      <c r="R65" s="8">
        <v>3213.909006713865</v>
      </c>
      <c r="S65" s="8">
        <v>3032.2090097656228</v>
      </c>
      <c r="T65" s="8">
        <v>3032.2090097656228</v>
      </c>
      <c r="U65" s="8">
        <v>3012.7090097656228</v>
      </c>
      <c r="V65" s="8">
        <v>2864.010503662108</v>
      </c>
      <c r="W65" s="8">
        <v>2864.010503662108</v>
      </c>
      <c r="X65" s="8">
        <v>2244.784706103515</v>
      </c>
      <c r="Y65" s="8">
        <v>2548.1662061035149</v>
      </c>
      <c r="Z65" s="8">
        <v>2971.2599061035153</v>
      </c>
      <c r="AA65" s="8">
        <v>2971.2599061035153</v>
      </c>
      <c r="AB65" s="8">
        <v>2971.2599061035153</v>
      </c>
      <c r="AC65" s="8">
        <v>2971.2599061035153</v>
      </c>
    </row>
    <row r="66" spans="1:29">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v>
      </c>
      <c r="Y66" s="8">
        <v>500</v>
      </c>
      <c r="Z66" s="8">
        <v>500</v>
      </c>
      <c r="AA66" s="8">
        <v>500</v>
      </c>
      <c r="AB66" s="8">
        <v>500</v>
      </c>
      <c r="AC66" s="8">
        <v>500</v>
      </c>
    </row>
    <row r="67" spans="1:29">
      <c r="A67" s="16" t="s">
        <v>165</v>
      </c>
      <c r="B67" s="16" t="s">
        <v>117</v>
      </c>
      <c r="C67" s="16" t="s">
        <v>151</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v>
      </c>
      <c r="P68" s="8">
        <v>198</v>
      </c>
      <c r="Q68" s="8">
        <v>249.19698</v>
      </c>
      <c r="R68" s="8">
        <v>249.19698</v>
      </c>
      <c r="S68" s="8">
        <v>210.19698</v>
      </c>
      <c r="T68" s="8">
        <v>210.19698</v>
      </c>
      <c r="U68" s="8">
        <v>344.94623000000001</v>
      </c>
      <c r="V68" s="8">
        <v>344.94623000000001</v>
      </c>
      <c r="W68" s="8">
        <v>344.94623000000001</v>
      </c>
      <c r="X68" s="8">
        <v>344.94623000000001</v>
      </c>
      <c r="Y68" s="8">
        <v>344.94623000000001</v>
      </c>
      <c r="Z68" s="8">
        <v>344.94623000000001</v>
      </c>
      <c r="AA68" s="8">
        <v>344.94623000000001</v>
      </c>
      <c r="AB68" s="8">
        <v>344.94623000000001</v>
      </c>
      <c r="AC68" s="8">
        <v>344.94623000000001</v>
      </c>
    </row>
    <row r="69" spans="1:29">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166</v>
      </c>
      <c r="B70" s="16" t="s">
        <v>120</v>
      </c>
      <c r="C70" s="16" t="s">
        <v>154</v>
      </c>
      <c r="D70" s="16" t="s">
        <v>9</v>
      </c>
      <c r="E70" s="8">
        <v>1756.0600090026815</v>
      </c>
      <c r="F70" s="8">
        <v>1756.0600090026815</v>
      </c>
      <c r="G70" s="8">
        <v>1756.0600090026815</v>
      </c>
      <c r="H70" s="8">
        <v>1810.5190990026815</v>
      </c>
      <c r="I70" s="8">
        <v>1810.5190990026815</v>
      </c>
      <c r="J70" s="8">
        <v>1810.5190990026815</v>
      </c>
      <c r="K70" s="8">
        <v>1810.5190990026815</v>
      </c>
      <c r="L70" s="8">
        <v>1711.8191020544393</v>
      </c>
      <c r="M70" s="8">
        <v>1711.8191020544393</v>
      </c>
      <c r="N70" s="8">
        <v>1832.0538505285604</v>
      </c>
      <c r="O70" s="8">
        <v>1662.8773074768035</v>
      </c>
      <c r="P70" s="8">
        <v>1662.8773074768035</v>
      </c>
      <c r="Q70" s="8">
        <v>1738.6225274768035</v>
      </c>
      <c r="R70" s="8">
        <v>1411.922526713864</v>
      </c>
      <c r="S70" s="8">
        <v>1411.922526713864</v>
      </c>
      <c r="T70" s="8">
        <v>1411.922526713864</v>
      </c>
      <c r="U70" s="8">
        <v>1411.922526713864</v>
      </c>
      <c r="V70" s="8">
        <v>1198.0625261035129</v>
      </c>
      <c r="W70" s="8">
        <v>1317.4337461035129</v>
      </c>
      <c r="X70" s="8">
        <v>1317.4337461035129</v>
      </c>
      <c r="Y70" s="8">
        <v>1317.4337461035129</v>
      </c>
      <c r="Z70" s="8">
        <v>1317.806026103513</v>
      </c>
      <c r="AA70" s="8">
        <v>1317.806026103513</v>
      </c>
      <c r="AB70" s="8">
        <v>1317.806026103513</v>
      </c>
      <c r="AC70" s="8">
        <v>1317.806026103513</v>
      </c>
    </row>
    <row r="71" spans="1:29">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166</v>
      </c>
      <c r="B73" s="16" t="s">
        <v>123</v>
      </c>
      <c r="C73" s="16" t="s">
        <v>157</v>
      </c>
      <c r="D73" s="16" t="s">
        <v>9</v>
      </c>
      <c r="E73" s="8">
        <v>0</v>
      </c>
      <c r="F73" s="8">
        <v>0</v>
      </c>
      <c r="G73" s="8">
        <v>111.52614</v>
      </c>
      <c r="H73" s="8">
        <v>1451.0805</v>
      </c>
      <c r="I73" s="8">
        <v>1451.0805</v>
      </c>
      <c r="J73" s="8">
        <v>1451.0805</v>
      </c>
      <c r="K73" s="8">
        <v>1451.0805</v>
      </c>
      <c r="L73" s="8">
        <v>1451.0805</v>
      </c>
      <c r="M73" s="8">
        <v>1451.0805</v>
      </c>
      <c r="N73" s="8">
        <v>1451.0805</v>
      </c>
      <c r="O73" s="8">
        <v>1451.0805</v>
      </c>
      <c r="P73" s="8">
        <v>1451.0805</v>
      </c>
      <c r="Q73" s="8">
        <v>1451.0805</v>
      </c>
      <c r="R73" s="8">
        <v>1451.0805</v>
      </c>
      <c r="S73" s="8">
        <v>1451.0805</v>
      </c>
      <c r="T73" s="8">
        <v>1451.0805</v>
      </c>
      <c r="U73" s="8">
        <v>1451.0805</v>
      </c>
      <c r="V73" s="8">
        <v>1451.0805</v>
      </c>
      <c r="W73" s="8">
        <v>1451.0805</v>
      </c>
      <c r="X73" s="8">
        <v>1451.0805</v>
      </c>
      <c r="Y73" s="8">
        <v>2271.2190000000001</v>
      </c>
      <c r="Z73" s="8">
        <v>2271.2190000000001</v>
      </c>
      <c r="AA73" s="8">
        <v>2271.2190000000001</v>
      </c>
      <c r="AB73" s="8">
        <v>2271.2190000000001</v>
      </c>
      <c r="AC73" s="8">
        <v>2271.2190000000001</v>
      </c>
    </row>
    <row r="74" spans="1:29">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166</v>
      </c>
      <c r="B75" s="16" t="s">
        <v>125</v>
      </c>
      <c r="C75" s="16" t="s">
        <v>159</v>
      </c>
      <c r="D75" s="16" t="s">
        <v>9</v>
      </c>
      <c r="E75" s="8">
        <v>136</v>
      </c>
      <c r="F75" s="8">
        <v>136</v>
      </c>
      <c r="G75" s="8">
        <v>136</v>
      </c>
      <c r="H75" s="8">
        <v>136</v>
      </c>
      <c r="I75" s="8">
        <v>70</v>
      </c>
      <c r="J75" s="8">
        <v>70</v>
      </c>
      <c r="K75" s="8">
        <v>70</v>
      </c>
      <c r="L75" s="8">
        <v>70</v>
      </c>
      <c r="M75" s="8">
        <v>70</v>
      </c>
      <c r="N75" s="8">
        <v>0</v>
      </c>
      <c r="O75" s="8">
        <v>0</v>
      </c>
      <c r="P75" s="8">
        <v>0</v>
      </c>
      <c r="Q75" s="8">
        <v>0</v>
      </c>
      <c r="R75" s="8">
        <v>200.26979</v>
      </c>
      <c r="S75" s="8">
        <v>200.26979</v>
      </c>
      <c r="T75" s="8">
        <v>200.26979</v>
      </c>
      <c r="U75" s="8">
        <v>200.26979</v>
      </c>
      <c r="V75" s="8">
        <v>200.26979</v>
      </c>
      <c r="W75" s="8">
        <v>200.26989784448</v>
      </c>
      <c r="X75" s="8">
        <v>200.26989784560399</v>
      </c>
      <c r="Y75" s="8">
        <v>200.26989784907499</v>
      </c>
      <c r="Z75" s="8">
        <v>200.26989785314001</v>
      </c>
      <c r="AA75" s="8">
        <v>200.269897854394</v>
      </c>
      <c r="AB75" s="8">
        <v>200.26989785516</v>
      </c>
      <c r="AC75" s="8">
        <v>200.26989785563001</v>
      </c>
    </row>
    <row r="76" spans="1:29">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167</v>
      </c>
      <c r="B77" s="16" t="s">
        <v>127</v>
      </c>
      <c r="C77" s="16" t="s">
        <v>161</v>
      </c>
      <c r="D77" s="16" t="s">
        <v>9</v>
      </c>
      <c r="E77" s="8">
        <v>168</v>
      </c>
      <c r="F77" s="8">
        <v>168</v>
      </c>
      <c r="G77" s="8">
        <v>168</v>
      </c>
      <c r="H77" s="8">
        <v>168</v>
      </c>
      <c r="I77" s="8">
        <v>168</v>
      </c>
      <c r="J77" s="8">
        <v>168</v>
      </c>
      <c r="K77" s="8">
        <v>168</v>
      </c>
      <c r="L77" s="8">
        <v>168</v>
      </c>
      <c r="M77" s="8">
        <v>168</v>
      </c>
      <c r="N77" s="8">
        <v>168</v>
      </c>
      <c r="O77" s="8">
        <v>168</v>
      </c>
      <c r="P77" s="8">
        <v>168.0011132132</v>
      </c>
      <c r="Q77" s="8">
        <v>168.0011132171</v>
      </c>
      <c r="R77" s="8">
        <v>168.00111322149999</v>
      </c>
      <c r="S77" s="8">
        <v>168.00111322160001</v>
      </c>
      <c r="T77" s="8">
        <v>168.0011132217</v>
      </c>
      <c r="U77" s="8">
        <v>168.0011132219</v>
      </c>
      <c r="V77" s="8">
        <v>168.0011132219</v>
      </c>
      <c r="W77" s="8">
        <v>168.00111322199999</v>
      </c>
      <c r="X77" s="8">
        <v>168.0011132221</v>
      </c>
      <c r="Y77" s="8">
        <v>168.0011132226</v>
      </c>
      <c r="Z77" s="8">
        <v>168.00111322340001</v>
      </c>
      <c r="AA77" s="8">
        <v>168.00111322379999</v>
      </c>
      <c r="AB77" s="8">
        <v>168.00111322410001</v>
      </c>
      <c r="AC77" s="8">
        <v>1.1132243E-3</v>
      </c>
    </row>
    <row r="78" spans="1:29">
      <c r="A78" s="16" t="s">
        <v>167</v>
      </c>
      <c r="B78" s="16" t="s">
        <v>128</v>
      </c>
      <c r="C78" s="16" t="s">
        <v>162</v>
      </c>
      <c r="D78" s="16" t="s">
        <v>9</v>
      </c>
      <c r="E78" s="8">
        <v>251.34999847412098</v>
      </c>
      <c r="F78" s="8">
        <v>251.34999847412098</v>
      </c>
      <c r="G78" s="8">
        <v>251.34999847412098</v>
      </c>
      <c r="H78" s="8">
        <v>251.34999847412098</v>
      </c>
      <c r="I78" s="8">
        <v>251.34999847412098</v>
      </c>
      <c r="J78" s="8">
        <v>251.34999847412098</v>
      </c>
      <c r="K78" s="8">
        <v>376.73811847412099</v>
      </c>
      <c r="L78" s="8">
        <v>386.25563847412099</v>
      </c>
      <c r="M78" s="8">
        <v>386.25563847412099</v>
      </c>
      <c r="N78" s="8">
        <v>511.64372847412096</v>
      </c>
      <c r="O78" s="8">
        <v>511.64372847412096</v>
      </c>
      <c r="P78" s="8">
        <v>622.74391847412096</v>
      </c>
      <c r="Q78" s="8">
        <v>748.13199847412102</v>
      </c>
      <c r="R78" s="8">
        <v>873.52009847412103</v>
      </c>
      <c r="S78" s="8">
        <v>873.52009847412103</v>
      </c>
      <c r="T78" s="8">
        <v>873.52009847412103</v>
      </c>
      <c r="U78" s="8">
        <v>873.52009847412103</v>
      </c>
      <c r="V78" s="8">
        <v>873.52009847412103</v>
      </c>
      <c r="W78" s="8">
        <v>873.52009847412103</v>
      </c>
      <c r="X78" s="8">
        <v>873.52009847412103</v>
      </c>
      <c r="Y78" s="8">
        <v>873.52009847412103</v>
      </c>
      <c r="Z78" s="8">
        <v>873.52009847412103</v>
      </c>
      <c r="AA78" s="8">
        <v>873.52009847412103</v>
      </c>
      <c r="AB78" s="8">
        <v>873.52009847412103</v>
      </c>
      <c r="AC78" s="8">
        <v>733.77009847412103</v>
      </c>
    </row>
    <row r="79" spans="1:29">
      <c r="A79" s="16" t="s">
        <v>167</v>
      </c>
      <c r="B79" s="16" t="s">
        <v>129</v>
      </c>
      <c r="C79" s="16" t="s">
        <v>163</v>
      </c>
      <c r="D79" s="16" t="s">
        <v>9</v>
      </c>
      <c r="E79" s="8">
        <v>427.40386999999998</v>
      </c>
      <c r="F79" s="8">
        <v>710.80773999999997</v>
      </c>
      <c r="G79" s="8">
        <v>994.21159999999998</v>
      </c>
      <c r="H79" s="8">
        <v>1290.64769</v>
      </c>
      <c r="I79" s="8">
        <v>1410.3331000000001</v>
      </c>
      <c r="J79" s="8">
        <v>1530.0185000000001</v>
      </c>
      <c r="K79" s="8">
        <v>1530.0185000000001</v>
      </c>
      <c r="L79" s="8">
        <v>1640.6192000000001</v>
      </c>
      <c r="M79" s="8">
        <v>1760.3045999999999</v>
      </c>
      <c r="N79" s="8">
        <v>1760.3045999999999</v>
      </c>
      <c r="O79" s="8">
        <v>1879.99</v>
      </c>
      <c r="P79" s="8">
        <v>1893.6271999999999</v>
      </c>
      <c r="Q79" s="8">
        <v>1893.6271999999999</v>
      </c>
      <c r="R79" s="8">
        <v>1893.6271999999999</v>
      </c>
      <c r="S79" s="8">
        <v>1893.6271999999999</v>
      </c>
      <c r="T79" s="8">
        <v>1893.6271999999999</v>
      </c>
      <c r="U79" s="8">
        <v>1893.6271999999999</v>
      </c>
      <c r="V79" s="8">
        <v>1893.6271999999999</v>
      </c>
      <c r="W79" s="8">
        <v>1749.6271999999999</v>
      </c>
      <c r="X79" s="8">
        <v>1749.6271999999999</v>
      </c>
      <c r="Y79" s="8">
        <v>1749.6271999999999</v>
      </c>
      <c r="Z79" s="8">
        <v>1749.6271999999999</v>
      </c>
      <c r="AA79" s="8">
        <v>1749.6271999999999</v>
      </c>
      <c r="AB79" s="8">
        <v>1749.6271999999999</v>
      </c>
      <c r="AC79" s="8">
        <v>1749.6271999999999</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165</v>
      </c>
      <c r="B84" s="16" t="s">
        <v>177</v>
      </c>
      <c r="C84" s="16" t="s">
        <v>171</v>
      </c>
      <c r="D84" s="16" t="s">
        <v>168</v>
      </c>
      <c r="E84" s="8">
        <v>0</v>
      </c>
      <c r="F84" s="8">
        <v>0</v>
      </c>
      <c r="G84" s="8">
        <v>500</v>
      </c>
      <c r="H84" s="8">
        <v>1990.4208000000001</v>
      </c>
      <c r="I84" s="8">
        <v>1990.4208000000001</v>
      </c>
      <c r="J84" s="8">
        <v>1990.4208000000001</v>
      </c>
      <c r="K84" s="8">
        <v>2657.4207000000001</v>
      </c>
      <c r="L84" s="8">
        <v>3323.4207000000001</v>
      </c>
      <c r="M84" s="8">
        <v>4273.2563</v>
      </c>
      <c r="N84" s="8">
        <v>4273.2563</v>
      </c>
      <c r="O84" s="8">
        <v>4273.2563</v>
      </c>
      <c r="P84" s="8">
        <v>4273.2563</v>
      </c>
      <c r="Q84" s="8">
        <v>4273.2563</v>
      </c>
      <c r="R84" s="8">
        <v>5052</v>
      </c>
      <c r="S84" s="8">
        <v>5052</v>
      </c>
      <c r="T84" s="8">
        <v>5052</v>
      </c>
      <c r="U84" s="8">
        <v>5052</v>
      </c>
      <c r="V84" s="8">
        <v>5052</v>
      </c>
      <c r="W84" s="8">
        <v>5052</v>
      </c>
      <c r="X84" s="8">
        <v>5052</v>
      </c>
      <c r="Y84" s="8">
        <v>5052</v>
      </c>
      <c r="Z84" s="8">
        <v>5052</v>
      </c>
      <c r="AA84" s="8">
        <v>5052</v>
      </c>
      <c r="AB84" s="8">
        <v>5052</v>
      </c>
      <c r="AC84" s="8">
        <v>5052</v>
      </c>
    </row>
    <row r="85" spans="1:29">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165</v>
      </c>
      <c r="B86" s="16" t="s">
        <v>179</v>
      </c>
      <c r="C86" s="16" t="s">
        <v>172</v>
      </c>
      <c r="D86" s="16" t="s">
        <v>168</v>
      </c>
      <c r="E86" s="8">
        <v>0</v>
      </c>
      <c r="F86" s="8">
        <v>0</v>
      </c>
      <c r="G86" s="8">
        <v>0</v>
      </c>
      <c r="H86" s="8">
        <v>9.5792710000000003</v>
      </c>
      <c r="I86" s="8">
        <v>9.5792710000000003</v>
      </c>
      <c r="J86" s="8">
        <v>9.5792710000000003</v>
      </c>
      <c r="K86" s="8">
        <v>9.5792710000000003</v>
      </c>
      <c r="L86" s="8">
        <v>9.5792710000000003</v>
      </c>
      <c r="M86" s="8">
        <v>345.44884999999999</v>
      </c>
      <c r="N86" s="8">
        <v>726.74347</v>
      </c>
      <c r="O86" s="8">
        <v>1726.7434000000001</v>
      </c>
      <c r="P86" s="8">
        <v>2726.7433999999998</v>
      </c>
      <c r="Q86" s="8">
        <v>3726.7433999999998</v>
      </c>
      <c r="R86" s="8">
        <v>3948</v>
      </c>
      <c r="S86" s="8">
        <v>3948</v>
      </c>
      <c r="T86" s="8">
        <v>3948</v>
      </c>
      <c r="U86" s="8">
        <v>3948</v>
      </c>
      <c r="V86" s="8">
        <v>3948</v>
      </c>
      <c r="W86" s="8">
        <v>3948</v>
      </c>
      <c r="X86" s="8">
        <v>3948</v>
      </c>
      <c r="Y86" s="8">
        <v>3948</v>
      </c>
      <c r="Z86" s="8">
        <v>3948</v>
      </c>
      <c r="AA86" s="8">
        <v>3948</v>
      </c>
      <c r="AB86" s="8">
        <v>3948</v>
      </c>
      <c r="AC86" s="8">
        <v>3948</v>
      </c>
    </row>
    <row r="87" spans="1:29">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4lYG+9FLxb4WXRM+kyRuO3uyHF1XjNcEyyBjGO1nByUOJtXQTku9xQ77AoqoMv4nDaKAQNNxG9+quVFl1u+x9A==" saltValue="BUV/a4pNYcgbpWHcBLvZTw=="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5DE6-E39E-4DE2-B090-1BDE87800C86}">
  <sheetPr codeName="Sheet41">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231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343435.89020000002</v>
      </c>
      <c r="D6" s="8">
        <v>307838.90000000002</v>
      </c>
      <c r="E6" s="8">
        <v>286746.49443739752</v>
      </c>
      <c r="F6" s="8">
        <v>86626.901658419723</v>
      </c>
      <c r="G6" s="8">
        <v>97995.223093745881</v>
      </c>
      <c r="H6" s="8">
        <v>85252.329279473211</v>
      </c>
      <c r="I6" s="8">
        <v>83949.733987834392</v>
      </c>
      <c r="J6" s="8">
        <v>66486.524605068786</v>
      </c>
      <c r="K6" s="8">
        <v>52790.00969421232</v>
      </c>
      <c r="L6" s="8">
        <v>45576.129914959361</v>
      </c>
      <c r="M6" s="8">
        <v>38816.537967417651</v>
      </c>
      <c r="N6" s="8">
        <v>38359.747082961672</v>
      </c>
      <c r="O6" s="8">
        <v>27145.474401830994</v>
      </c>
      <c r="P6" s="8">
        <v>25993.853869447714</v>
      </c>
      <c r="Q6" s="8">
        <v>8038.8171906885273</v>
      </c>
      <c r="R6" s="8">
        <v>6643.4742809444078</v>
      </c>
      <c r="S6" s="8">
        <v>1.91545136E-4</v>
      </c>
      <c r="T6" s="8">
        <v>1.58712429E-4</v>
      </c>
      <c r="U6" s="8">
        <v>1.28760145E-4</v>
      </c>
      <c r="V6" s="8">
        <v>9.4677718499999977E-5</v>
      </c>
      <c r="W6" s="8">
        <v>8.6255535999999993E-5</v>
      </c>
      <c r="X6" s="8">
        <v>6.1635029000000008E-5</v>
      </c>
      <c r="Y6" s="8">
        <v>5.8748700999999998E-5</v>
      </c>
      <c r="Z6" s="8">
        <v>5.9427750000000004E-5</v>
      </c>
      <c r="AA6" s="8">
        <v>7.2223938500000007E-5</v>
      </c>
    </row>
    <row r="7" spans="1:27">
      <c r="A7" s="16" t="s">
        <v>16</v>
      </c>
      <c r="B7" s="16" t="s">
        <v>11</v>
      </c>
      <c r="C7" s="8">
        <v>124513.874</v>
      </c>
      <c r="D7" s="8">
        <v>112589.372</v>
      </c>
      <c r="E7" s="8">
        <v>72215.610499999995</v>
      </c>
      <c r="F7" s="8">
        <v>12497.222131466526</v>
      </c>
      <c r="G7" s="8">
        <v>2748.440923754536</v>
      </c>
      <c r="H7" s="8">
        <v>2.4765639500000001E-4</v>
      </c>
      <c r="I7" s="8">
        <v>2.0640276799999997E-4</v>
      </c>
      <c r="J7" s="8">
        <v>2.3162532999999999E-4</v>
      </c>
      <c r="K7" s="8">
        <v>1.07866235E-4</v>
      </c>
      <c r="L7" s="8">
        <v>3.1156097000000003E-5</v>
      </c>
      <c r="M7" s="8">
        <v>2.8000272E-5</v>
      </c>
      <c r="N7" s="8">
        <v>2.6671444000000001E-5</v>
      </c>
      <c r="O7" s="8">
        <v>1.5777705999999999E-5</v>
      </c>
      <c r="P7" s="8">
        <v>1.1180143600000001E-5</v>
      </c>
      <c r="Q7" s="8">
        <v>1.5880413000000004E-5</v>
      </c>
      <c r="R7" s="8">
        <v>1.5022946100000001E-5</v>
      </c>
      <c r="S7" s="8">
        <v>1.3391221000000001E-5</v>
      </c>
      <c r="T7" s="8">
        <v>1.2984280000000001E-5</v>
      </c>
      <c r="U7" s="8">
        <v>1.15112458E-5</v>
      </c>
      <c r="V7" s="8">
        <v>8.2337625999999997E-6</v>
      </c>
      <c r="W7" s="8">
        <v>8.3340420000000001E-6</v>
      </c>
      <c r="X7" s="8">
        <v>0</v>
      </c>
      <c r="Y7" s="8">
        <v>0</v>
      </c>
      <c r="Z7" s="8">
        <v>0</v>
      </c>
      <c r="AA7" s="8">
        <v>0</v>
      </c>
    </row>
    <row r="8" spans="1:27">
      <c r="A8" s="16" t="s">
        <v>16</v>
      </c>
      <c r="B8" s="16" t="s">
        <v>7</v>
      </c>
      <c r="C8" s="8">
        <v>29551.214296067301</v>
      </c>
      <c r="D8" s="8">
        <v>33616.596942508419</v>
      </c>
      <c r="E8" s="8">
        <v>51974.509224599358</v>
      </c>
      <c r="F8" s="8">
        <v>57003.39312151695</v>
      </c>
      <c r="G8" s="8">
        <v>50496.010041698006</v>
      </c>
      <c r="H8" s="8">
        <v>42139.802539013232</v>
      </c>
      <c r="I8" s="8">
        <v>47086.739755402225</v>
      </c>
      <c r="J8" s="8">
        <v>53829.115854199525</v>
      </c>
      <c r="K8" s="8">
        <v>39447.689748063174</v>
      </c>
      <c r="L8" s="8">
        <v>32688.5304447614</v>
      </c>
      <c r="M8" s="8">
        <v>27468.91094143589</v>
      </c>
      <c r="N8" s="8">
        <v>22366.30226491519</v>
      </c>
      <c r="O8" s="8">
        <v>20533.645660582599</v>
      </c>
      <c r="P8" s="8">
        <v>17265.806756028498</v>
      </c>
      <c r="Q8" s="8">
        <v>17277.392252679758</v>
      </c>
      <c r="R8" s="8">
        <v>14611.115548876909</v>
      </c>
      <c r="S8" s="8">
        <v>15225.692646682701</v>
      </c>
      <c r="T8" s="8">
        <v>9425.8304829730459</v>
      </c>
      <c r="U8" s="8">
        <v>6916.8247390006363</v>
      </c>
      <c r="V8" s="8">
        <v>4086.8860371340634</v>
      </c>
      <c r="W8" s="8">
        <v>2176.8490465983837</v>
      </c>
      <c r="X8" s="8">
        <v>1842.8824430418824</v>
      </c>
      <c r="Y8" s="8">
        <v>1815.711944812776</v>
      </c>
      <c r="Z8" s="8">
        <v>1664.346842146118</v>
      </c>
      <c r="AA8" s="8">
        <v>6.9640246699999991E-5</v>
      </c>
    </row>
    <row r="9" spans="1:27">
      <c r="A9" s="16" t="s">
        <v>16</v>
      </c>
      <c r="B9" s="16" t="s">
        <v>12</v>
      </c>
      <c r="C9" s="8">
        <v>120.14105000000001</v>
      </c>
      <c r="D9" s="8">
        <v>86.016170000000002</v>
      </c>
      <c r="E9" s="8">
        <v>909.53499999999997</v>
      </c>
      <c r="F9" s="8">
        <v>562.4923</v>
      </c>
      <c r="G9" s="8">
        <v>1346.298</v>
      </c>
      <c r="H9" s="8">
        <v>969.50106000000005</v>
      </c>
      <c r="I9" s="8">
        <v>1648.8708999999999</v>
      </c>
      <c r="J9" s="8">
        <v>1669.2835</v>
      </c>
      <c r="K9" s="8">
        <v>635.1508</v>
      </c>
      <c r="L9" s="8">
        <v>416.53946999999999</v>
      </c>
      <c r="M9" s="8">
        <v>342.96890000000002</v>
      </c>
      <c r="N9" s="8">
        <v>351.34525000000002</v>
      </c>
      <c r="O9" s="8">
        <v>417.87556000000001</v>
      </c>
      <c r="P9" s="8">
        <v>0</v>
      </c>
      <c r="Q9" s="8">
        <v>0</v>
      </c>
      <c r="R9" s="8">
        <v>0</v>
      </c>
      <c r="S9" s="8">
        <v>0</v>
      </c>
      <c r="T9" s="8">
        <v>0</v>
      </c>
      <c r="U9" s="8">
        <v>0</v>
      </c>
      <c r="V9" s="8">
        <v>0</v>
      </c>
      <c r="W9" s="8">
        <v>0</v>
      </c>
      <c r="X9" s="8">
        <v>0</v>
      </c>
      <c r="Y9" s="8">
        <v>0</v>
      </c>
      <c r="Z9" s="8">
        <v>0</v>
      </c>
      <c r="AA9" s="8">
        <v>0</v>
      </c>
    </row>
    <row r="10" spans="1:27">
      <c r="A10" s="16" t="s">
        <v>16</v>
      </c>
      <c r="B10" s="16" t="s">
        <v>4</v>
      </c>
      <c r="C10" s="8">
        <v>3708.5043495991304</v>
      </c>
      <c r="D10" s="8">
        <v>2674.4532677658808</v>
      </c>
      <c r="E10" s="8">
        <v>21358.743942550522</v>
      </c>
      <c r="F10" s="8">
        <v>60169.361303881</v>
      </c>
      <c r="G10" s="8">
        <v>27426.31745031567</v>
      </c>
      <c r="H10" s="8">
        <v>23406.70795107396</v>
      </c>
      <c r="I10" s="8">
        <v>33119.196778561309</v>
      </c>
      <c r="J10" s="8">
        <v>36079.425688976196</v>
      </c>
      <c r="K10" s="8">
        <v>28701.716600557018</v>
      </c>
      <c r="L10" s="8">
        <v>19652.69747357817</v>
      </c>
      <c r="M10" s="8">
        <v>17753.838754380668</v>
      </c>
      <c r="N10" s="8">
        <v>23499.935232130963</v>
      </c>
      <c r="O10" s="8">
        <v>29120.947417447031</v>
      </c>
      <c r="P10" s="8">
        <v>30823.327711361926</v>
      </c>
      <c r="Q10" s="8">
        <v>39723.823488816059</v>
      </c>
      <c r="R10" s="8">
        <v>29319.220919521857</v>
      </c>
      <c r="S10" s="8">
        <v>23913.401556950103</v>
      </c>
      <c r="T10" s="8">
        <v>32917.590721809618</v>
      </c>
      <c r="U10" s="8">
        <v>21293.091515676864</v>
      </c>
      <c r="V10" s="8">
        <v>23659.063327601729</v>
      </c>
      <c r="W10" s="8">
        <v>24669.92882589834</v>
      </c>
      <c r="X10" s="8">
        <v>21024.436140206064</v>
      </c>
      <c r="Y10" s="8">
        <v>22815.615398619353</v>
      </c>
      <c r="Z10" s="8">
        <v>22026.499483184114</v>
      </c>
      <c r="AA10" s="8">
        <v>23441.61720446976</v>
      </c>
    </row>
    <row r="11" spans="1:27">
      <c r="A11" s="16" t="s">
        <v>16</v>
      </c>
      <c r="B11" s="16" t="s">
        <v>2</v>
      </c>
      <c r="C11" s="8">
        <v>126125.75955999999</v>
      </c>
      <c r="D11" s="8">
        <v>103784.46694000001</v>
      </c>
      <c r="E11" s="8">
        <v>121400.61708000001</v>
      </c>
      <c r="F11" s="8">
        <v>109427.60879</v>
      </c>
      <c r="G11" s="8">
        <v>93796.756370000003</v>
      </c>
      <c r="H11" s="8">
        <v>88000.227160000009</v>
      </c>
      <c r="I11" s="8">
        <v>77503.690440000006</v>
      </c>
      <c r="J11" s="8">
        <v>81702.688540000003</v>
      </c>
      <c r="K11" s="8">
        <v>78943.248639999991</v>
      </c>
      <c r="L11" s="8">
        <v>70415.867740000002</v>
      </c>
      <c r="M11" s="8">
        <v>56978.387659999993</v>
      </c>
      <c r="N11" s="8">
        <v>65171.812559999998</v>
      </c>
      <c r="O11" s="8">
        <v>53728.571130000004</v>
      </c>
      <c r="P11" s="8">
        <v>45893.153270000003</v>
      </c>
      <c r="Q11" s="8">
        <v>41349.935659999996</v>
      </c>
      <c r="R11" s="8">
        <v>36713.122640000001</v>
      </c>
      <c r="S11" s="8">
        <v>38212.630300111166</v>
      </c>
      <c r="T11" s="8">
        <v>36940.702960081027</v>
      </c>
      <c r="U11" s="8">
        <v>32435.531450070481</v>
      </c>
      <c r="V11" s="8">
        <v>28456.020250060996</v>
      </c>
      <c r="W11" s="8">
        <v>33685.521740055643</v>
      </c>
      <c r="X11" s="8">
        <v>27638.027860049486</v>
      </c>
      <c r="Y11" s="8">
        <v>23907.774906800001</v>
      </c>
      <c r="Z11" s="8">
        <v>21938.512096048009</v>
      </c>
      <c r="AA11" s="8">
        <v>21435.393540095603</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3939.0208866463245</v>
      </c>
      <c r="D13" s="8">
        <v>4106.2847661927653</v>
      </c>
      <c r="E13" s="8">
        <v>4170.8855327489182</v>
      </c>
      <c r="F13" s="8">
        <v>6718.8185475052223</v>
      </c>
      <c r="G13" s="8">
        <v>6398.3538648363956</v>
      </c>
      <c r="H13" s="8">
        <v>6295.1681967831455</v>
      </c>
      <c r="I13" s="8">
        <v>5771.8326119271778</v>
      </c>
      <c r="J13" s="8">
        <v>5461.2693748248666</v>
      </c>
      <c r="K13" s="8">
        <v>5569.643353396219</v>
      </c>
      <c r="L13" s="8">
        <v>5513.4388743771187</v>
      </c>
      <c r="M13" s="8">
        <v>5656.3638366912382</v>
      </c>
      <c r="N13" s="8">
        <v>5629.1582993938728</v>
      </c>
      <c r="O13" s="8">
        <v>5276.0988768552006</v>
      </c>
      <c r="P13" s="8">
        <v>4948.2308916601032</v>
      </c>
      <c r="Q13" s="8">
        <v>4663.7858926069493</v>
      </c>
      <c r="R13" s="8">
        <v>4232.1419838902902</v>
      </c>
      <c r="S13" s="8">
        <v>4000.1944237431344</v>
      </c>
      <c r="T13" s="8">
        <v>3619.3792331988952</v>
      </c>
      <c r="U13" s="8">
        <v>3474.4280692518923</v>
      </c>
      <c r="V13" s="8">
        <v>3245.7394749341474</v>
      </c>
      <c r="W13" s="8">
        <v>3094.9780271983964</v>
      </c>
      <c r="X13" s="8">
        <v>2831.6012710126038</v>
      </c>
      <c r="Y13" s="8">
        <v>2560.26864752454</v>
      </c>
      <c r="Z13" s="8">
        <v>2417.983655416142</v>
      </c>
      <c r="AA13" s="8">
        <v>2207.6606706507409</v>
      </c>
    </row>
    <row r="14" spans="1:27">
      <c r="A14" s="16" t="s">
        <v>16</v>
      </c>
      <c r="B14" s="16" t="s">
        <v>8</v>
      </c>
      <c r="C14" s="8">
        <v>2151.6265178103849</v>
      </c>
      <c r="D14" s="8">
        <v>2161.4406418995495</v>
      </c>
      <c r="E14" s="8">
        <v>1918.1440318841051</v>
      </c>
      <c r="F14" s="8">
        <v>3050.8976801918029</v>
      </c>
      <c r="G14" s="8">
        <v>3161.8241341394191</v>
      </c>
      <c r="H14" s="8">
        <v>2979.8675996637521</v>
      </c>
      <c r="I14" s="8">
        <v>2772.2077971846497</v>
      </c>
      <c r="J14" s="8">
        <v>2584.9390150286017</v>
      </c>
      <c r="K14" s="8">
        <v>2638.3768355280085</v>
      </c>
      <c r="L14" s="8">
        <v>2556.8005680551519</v>
      </c>
      <c r="M14" s="8">
        <v>2353.4870627358628</v>
      </c>
      <c r="N14" s="8">
        <v>1970.0680072585888</v>
      </c>
      <c r="O14" s="8">
        <v>1944.9797756324151</v>
      </c>
      <c r="P14" s="8">
        <v>1824.3816625712188</v>
      </c>
      <c r="Q14" s="8">
        <v>1938.5774156458256</v>
      </c>
      <c r="R14" s="8">
        <v>2180.0690476065593</v>
      </c>
      <c r="S14" s="8">
        <v>2238.3522728418893</v>
      </c>
      <c r="T14" s="8">
        <v>2349.0753418449463</v>
      </c>
      <c r="U14" s="8">
        <v>2256.1143787996657</v>
      </c>
      <c r="V14" s="8">
        <v>2191.0766210166144</v>
      </c>
      <c r="W14" s="8">
        <v>2002.8156068181383</v>
      </c>
      <c r="X14" s="8">
        <v>1901.0475174468618</v>
      </c>
      <c r="Y14" s="8">
        <v>1759.2619207531761</v>
      </c>
      <c r="Z14" s="8">
        <v>1595.9416281323547</v>
      </c>
      <c r="AA14" s="8">
        <v>1560.472131157801</v>
      </c>
    </row>
    <row r="15" spans="1:27">
      <c r="A15" s="16" t="s">
        <v>16</v>
      </c>
      <c r="B15" s="16" t="s">
        <v>83</v>
      </c>
      <c r="C15" s="8">
        <v>280.39915164183378</v>
      </c>
      <c r="D15" s="8">
        <v>469.17771773837035</v>
      </c>
      <c r="E15" s="8">
        <v>680.13764512430191</v>
      </c>
      <c r="F15" s="8">
        <v>2034.4863994786938</v>
      </c>
      <c r="G15" s="8">
        <v>2031.4158767635788</v>
      </c>
      <c r="H15" s="8">
        <v>1868.7404088746182</v>
      </c>
      <c r="I15" s="8">
        <v>1817.6156541550504</v>
      </c>
      <c r="J15" s="8">
        <v>1684.799974823517</v>
      </c>
      <c r="K15" s="8">
        <v>1733.8994575651093</v>
      </c>
      <c r="L15" s="8">
        <v>1728.8215323198872</v>
      </c>
      <c r="M15" s="8">
        <v>1599.2267471030787</v>
      </c>
      <c r="N15" s="8">
        <v>1556.5175051732508</v>
      </c>
      <c r="O15" s="8">
        <v>1501.7855816445563</v>
      </c>
      <c r="P15" s="8">
        <v>1520.6978364849956</v>
      </c>
      <c r="Q15" s="8">
        <v>1408.0476739277101</v>
      </c>
      <c r="R15" s="8">
        <v>2070.5828726750024</v>
      </c>
      <c r="S15" s="8">
        <v>1967.1811274711827</v>
      </c>
      <c r="T15" s="8">
        <v>1853.5053251834277</v>
      </c>
      <c r="U15" s="8">
        <v>1821.4229621341524</v>
      </c>
      <c r="V15" s="8">
        <v>1798.802569082394</v>
      </c>
      <c r="W15" s="8">
        <v>1697.6439945623297</v>
      </c>
      <c r="X15" s="8">
        <v>1589.61476045521</v>
      </c>
      <c r="Y15" s="8">
        <v>1563.1613238475506</v>
      </c>
      <c r="Z15" s="8">
        <v>1204.737634792504</v>
      </c>
      <c r="AA15" s="8">
        <v>1245.5597243836701</v>
      </c>
    </row>
    <row r="16" spans="1:27">
      <c r="A16" s="16" t="s">
        <v>16</v>
      </c>
      <c r="B16" s="16" t="s">
        <v>191</v>
      </c>
      <c r="C16" s="8">
        <v>8595.390813124759</v>
      </c>
      <c r="D16" s="8">
        <v>7988.3641129509624</v>
      </c>
      <c r="E16" s="8">
        <v>6808.3273200485664</v>
      </c>
      <c r="F16" s="8">
        <v>19209.200721235571</v>
      </c>
      <c r="G16" s="8">
        <v>28714.208275843481</v>
      </c>
      <c r="H16" s="8">
        <v>27916.303946585849</v>
      </c>
      <c r="I16" s="8">
        <v>26287.487746626732</v>
      </c>
      <c r="J16" s="8">
        <v>24726.616018385557</v>
      </c>
      <c r="K16" s="8">
        <v>23546.33990254144</v>
      </c>
      <c r="L16" s="8">
        <v>25261.868576386016</v>
      </c>
      <c r="M16" s="8">
        <v>22761.50605736029</v>
      </c>
      <c r="N16" s="8">
        <v>19945.487763719684</v>
      </c>
      <c r="O16" s="8">
        <v>15755.170589032645</v>
      </c>
      <c r="P16" s="8">
        <v>15911.500508049772</v>
      </c>
      <c r="Q16" s="8">
        <v>12811.801548614345</v>
      </c>
      <c r="R16" s="8">
        <v>10965.150623298463</v>
      </c>
      <c r="S16" s="8">
        <v>11655.339329375134</v>
      </c>
      <c r="T16" s="8">
        <v>9770.888927184882</v>
      </c>
      <c r="U16" s="8">
        <v>9053.82360911469</v>
      </c>
      <c r="V16" s="8">
        <v>8563.1634655641501</v>
      </c>
      <c r="W16" s="8">
        <v>9041.7389011319647</v>
      </c>
      <c r="X16" s="8">
        <v>6210.8391039848402</v>
      </c>
      <c r="Y16" s="8">
        <v>5217.0557266400911</v>
      </c>
      <c r="Z16" s="8">
        <v>6115.4105039318256</v>
      </c>
      <c r="AA16" s="8">
        <v>6688.684849795477</v>
      </c>
    </row>
    <row r="17" spans="1:27">
      <c r="A17" s="16" t="s">
        <v>16</v>
      </c>
      <c r="B17" s="16" t="s">
        <v>15</v>
      </c>
      <c r="C17" s="8">
        <v>29.406009040000001</v>
      </c>
      <c r="D17" s="8">
        <v>37.123290129999994</v>
      </c>
      <c r="E17" s="8">
        <v>44.558217499999998</v>
      </c>
      <c r="F17" s="8">
        <v>52.678265900000007</v>
      </c>
      <c r="G17" s="8">
        <v>61.403397699999999</v>
      </c>
      <c r="H17" s="8">
        <v>67.1543037</v>
      </c>
      <c r="I17" s="8">
        <v>74.726510900000008</v>
      </c>
      <c r="J17" s="8">
        <v>80.541230299999995</v>
      </c>
      <c r="K17" s="8">
        <v>82.023766100000003</v>
      </c>
      <c r="L17" s="8">
        <v>88.995914200000001</v>
      </c>
      <c r="M17" s="8">
        <v>93.054677900000002</v>
      </c>
      <c r="N17" s="8">
        <v>94.8079745</v>
      </c>
      <c r="O17" s="8">
        <v>101.734722</v>
      </c>
      <c r="P17" s="8">
        <v>106.72687819999999</v>
      </c>
      <c r="Q17" s="8">
        <v>107.07201099999999</v>
      </c>
      <c r="R17" s="8">
        <v>114.07866200000001</v>
      </c>
      <c r="S17" s="8">
        <v>118.18329310000001</v>
      </c>
      <c r="T17" s="8">
        <v>120.28397940000001</v>
      </c>
      <c r="U17" s="8">
        <v>124.65100530000001</v>
      </c>
      <c r="V17" s="8">
        <v>128.06014450000001</v>
      </c>
      <c r="W17" s="8">
        <v>127.47866670000001</v>
      </c>
      <c r="X17" s="8">
        <v>128.5566872</v>
      </c>
      <c r="Y17" s="8">
        <v>128.0218964</v>
      </c>
      <c r="Z17" s="8">
        <v>126.51518550000002</v>
      </c>
      <c r="AA17" s="8">
        <v>126.13380189999999</v>
      </c>
    </row>
    <row r="18" spans="1:27">
      <c r="A18" s="80" t="s">
        <v>82</v>
      </c>
      <c r="B18" s="80"/>
      <c r="C18" s="68">
        <v>642451.22683392977</v>
      </c>
      <c r="D18" s="68">
        <v>575352.19584918604</v>
      </c>
      <c r="E18" s="68">
        <v>568227.56293185335</v>
      </c>
      <c r="F18" s="68">
        <v>357353.06091959553</v>
      </c>
      <c r="G18" s="68">
        <v>314176.25142879691</v>
      </c>
      <c r="H18" s="68">
        <v>278895.80269282416</v>
      </c>
      <c r="I18" s="68">
        <v>280032.10238899436</v>
      </c>
      <c r="J18" s="68">
        <v>274305.20403323235</v>
      </c>
      <c r="K18" s="68">
        <v>234088.09890582948</v>
      </c>
      <c r="L18" s="68">
        <v>203899.6905397932</v>
      </c>
      <c r="M18" s="68">
        <v>173824.28263302497</v>
      </c>
      <c r="N18" s="68">
        <v>178945.18196672466</v>
      </c>
      <c r="O18" s="68">
        <v>155526.28373080314</v>
      </c>
      <c r="P18" s="68">
        <v>144287.67939498436</v>
      </c>
      <c r="Q18" s="68">
        <v>127319.25314985956</v>
      </c>
      <c r="R18" s="68">
        <v>106848.95659383645</v>
      </c>
      <c r="S18" s="68">
        <v>97330.97515521165</v>
      </c>
      <c r="T18" s="68">
        <v>96997.257143372553</v>
      </c>
      <c r="U18" s="68">
        <v>77375.887869619764</v>
      </c>
      <c r="V18" s="68">
        <v>72128.811992805582</v>
      </c>
      <c r="W18" s="68">
        <v>76496.954903552774</v>
      </c>
      <c r="X18" s="68">
        <v>63167.00584503197</v>
      </c>
      <c r="Y18" s="68">
        <v>59766.87182414619</v>
      </c>
      <c r="Z18" s="68">
        <v>57089.947088578818</v>
      </c>
      <c r="AA18" s="68">
        <v>56705.522064317243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155887.21</v>
      </c>
      <c r="D21" s="8">
        <v>128808.88649999999</v>
      </c>
      <c r="E21" s="8">
        <v>114513.8345</v>
      </c>
      <c r="F21" s="8">
        <v>36902.419140130536</v>
      </c>
      <c r="G21" s="8">
        <v>43882.19421831661</v>
      </c>
      <c r="H21" s="8">
        <v>37078.731133728055</v>
      </c>
      <c r="I21" s="8">
        <v>37722.796293222345</v>
      </c>
      <c r="J21" s="8">
        <v>25262.151000000002</v>
      </c>
      <c r="K21" s="8">
        <v>20728.277999999998</v>
      </c>
      <c r="L21" s="8">
        <v>14980.700500000001</v>
      </c>
      <c r="M21" s="8">
        <v>11530.788</v>
      </c>
      <c r="N21" s="8">
        <v>11639.052</v>
      </c>
      <c r="O21" s="8">
        <v>4739.1746625440901</v>
      </c>
      <c r="P21" s="8">
        <v>4432.8636250823902</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5003.0850059380482</v>
      </c>
      <c r="D23" s="8">
        <v>7297.4310062826853</v>
      </c>
      <c r="E23" s="8">
        <v>10559.614007370306</v>
      </c>
      <c r="F23" s="8">
        <v>11221.319006729411</v>
      </c>
      <c r="G23" s="8">
        <v>10304.574012410982</v>
      </c>
      <c r="H23" s="8">
        <v>8264.3240118265749</v>
      </c>
      <c r="I23" s="8">
        <v>10080.97701761608</v>
      </c>
      <c r="J23" s="8">
        <v>10352.763016925517</v>
      </c>
      <c r="K23" s="8">
        <v>8547.4970147982149</v>
      </c>
      <c r="L23" s="8">
        <v>7089.3425137217155</v>
      </c>
      <c r="M23" s="8">
        <v>5491.1920126416881</v>
      </c>
      <c r="N23" s="8">
        <v>5349.3055155516759</v>
      </c>
      <c r="O23" s="8">
        <v>4554.7315147445806</v>
      </c>
      <c r="P23" s="8">
        <v>4969.4315138703023</v>
      </c>
      <c r="Q23" s="8">
        <v>4738.405013107883</v>
      </c>
      <c r="R23" s="8">
        <v>4056.0062119892596</v>
      </c>
      <c r="S23" s="8">
        <v>4408.4445114723039</v>
      </c>
      <c r="T23" s="8">
        <v>1.0515316E-5</v>
      </c>
      <c r="U23" s="8">
        <v>9.4789049999999987E-6</v>
      </c>
      <c r="V23" s="8">
        <v>9.0786309999999996E-6</v>
      </c>
      <c r="W23" s="8">
        <v>9.4188954999999999E-6</v>
      </c>
      <c r="X23" s="8">
        <v>8.817207E-6</v>
      </c>
      <c r="Y23" s="8">
        <v>8.4481600000000004E-6</v>
      </c>
      <c r="Z23" s="8">
        <v>7.9515100000000007E-6</v>
      </c>
      <c r="AA23" s="8">
        <v>1.5423486000000001E-5</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264.10235452373848</v>
      </c>
      <c r="D25" s="8">
        <v>655.02796920950698</v>
      </c>
      <c r="E25" s="8">
        <v>4239.1148435869936</v>
      </c>
      <c r="F25" s="8">
        <v>26382.408659006407</v>
      </c>
      <c r="G25" s="8">
        <v>12521.430821097443</v>
      </c>
      <c r="H25" s="8">
        <v>10927.283012891336</v>
      </c>
      <c r="I25" s="8">
        <v>12263.869277503196</v>
      </c>
      <c r="J25" s="8">
        <v>19102.874899102058</v>
      </c>
      <c r="K25" s="8">
        <v>12412.37772132104</v>
      </c>
      <c r="L25" s="8">
        <v>8045.1088541460967</v>
      </c>
      <c r="M25" s="8">
        <v>6356.5913435037464</v>
      </c>
      <c r="N25" s="8">
        <v>7042.8471077325112</v>
      </c>
      <c r="O25" s="8">
        <v>12410.465617498359</v>
      </c>
      <c r="P25" s="8">
        <v>10976.619106779019</v>
      </c>
      <c r="Q25" s="8">
        <v>18259.568788500412</v>
      </c>
      <c r="R25" s="8">
        <v>9992.653795269729</v>
      </c>
      <c r="S25" s="8">
        <v>8109.8524168388203</v>
      </c>
      <c r="T25" s="8">
        <v>14390.231154176454</v>
      </c>
      <c r="U25" s="8">
        <v>9895.5113845966043</v>
      </c>
      <c r="V25" s="8">
        <v>10775.080116008618</v>
      </c>
      <c r="W25" s="8">
        <v>11916.232176117228</v>
      </c>
      <c r="X25" s="8">
        <v>12928.123415325597</v>
      </c>
      <c r="Y25" s="8">
        <v>12613.068016588981</v>
      </c>
      <c r="Z25" s="8">
        <v>14132.93147700515</v>
      </c>
      <c r="AA25" s="8">
        <v>13633.324219502085</v>
      </c>
    </row>
    <row r="26" spans="1:27">
      <c r="A26" s="16" t="s">
        <v>22</v>
      </c>
      <c r="B26" s="16" t="s">
        <v>2</v>
      </c>
      <c r="C26" s="8">
        <v>26846.2451</v>
      </c>
      <c r="D26" s="8">
        <v>20685.875050000002</v>
      </c>
      <c r="E26" s="8">
        <v>29646.163199999999</v>
      </c>
      <c r="F26" s="8">
        <v>22189.2268</v>
      </c>
      <c r="G26" s="8">
        <v>17593.754499999999</v>
      </c>
      <c r="H26" s="8">
        <v>16606.193650000001</v>
      </c>
      <c r="I26" s="8">
        <v>14622.433199999999</v>
      </c>
      <c r="J26" s="8">
        <v>16446.510979999999</v>
      </c>
      <c r="K26" s="8">
        <v>15578.054289999998</v>
      </c>
      <c r="L26" s="8">
        <v>14381.203160000001</v>
      </c>
      <c r="M26" s="8">
        <v>11182.095719999999</v>
      </c>
      <c r="N26" s="8">
        <v>14860.087519999999</v>
      </c>
      <c r="O26" s="8">
        <v>11285.55724</v>
      </c>
      <c r="P26" s="8">
        <v>9612.0424600000006</v>
      </c>
      <c r="Q26" s="8">
        <v>8590.8182400000005</v>
      </c>
      <c r="R26" s="8">
        <v>7291.4941399999998</v>
      </c>
      <c r="S26" s="8">
        <v>8157.3532100000011</v>
      </c>
      <c r="T26" s="8">
        <v>8089.2745800000002</v>
      </c>
      <c r="U26" s="8">
        <v>7123.4230700000007</v>
      </c>
      <c r="V26" s="8">
        <v>5464.8248700000004</v>
      </c>
      <c r="W26" s="8">
        <v>7814.2004500000003</v>
      </c>
      <c r="X26" s="8">
        <v>5589.3728300000002</v>
      </c>
      <c r="Y26" s="8">
        <v>4550.16194</v>
      </c>
      <c r="Z26" s="8">
        <v>4324.9723100000001</v>
      </c>
      <c r="AA26" s="8">
        <v>4216.9515799999999</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995.44469155539934</v>
      </c>
      <c r="D28" s="8">
        <v>1133.6027440817975</v>
      </c>
      <c r="E28" s="8">
        <v>1350.2556149226505</v>
      </c>
      <c r="F28" s="8">
        <v>1641.2272750654683</v>
      </c>
      <c r="G28" s="8">
        <v>1639.5579670945572</v>
      </c>
      <c r="H28" s="8">
        <v>1576.6646861936265</v>
      </c>
      <c r="I28" s="8">
        <v>1476.5630227380996</v>
      </c>
      <c r="J28" s="8">
        <v>1372.6223295169316</v>
      </c>
      <c r="K28" s="8">
        <v>1290.3419652893083</v>
      </c>
      <c r="L28" s="8">
        <v>1278.5871251435199</v>
      </c>
      <c r="M28" s="8">
        <v>1550.4799974212879</v>
      </c>
      <c r="N28" s="8">
        <v>1672.8927537491711</v>
      </c>
      <c r="O28" s="8">
        <v>1410.6824532454496</v>
      </c>
      <c r="P28" s="8">
        <v>1359.8944843210552</v>
      </c>
      <c r="Q28" s="8">
        <v>1220.770338464182</v>
      </c>
      <c r="R28" s="8">
        <v>1159.649166883554</v>
      </c>
      <c r="S28" s="8">
        <v>1051.8496606923402</v>
      </c>
      <c r="T28" s="8">
        <v>913.47557323407739</v>
      </c>
      <c r="U28" s="8">
        <v>899.49174639202636</v>
      </c>
      <c r="V28" s="8">
        <v>847.9665761266773</v>
      </c>
      <c r="W28" s="8">
        <v>806.31553343712494</v>
      </c>
      <c r="X28" s="8">
        <v>671.13344880707609</v>
      </c>
      <c r="Y28" s="8">
        <v>622.17988107372025</v>
      </c>
      <c r="Z28" s="8">
        <v>547.30578979376526</v>
      </c>
      <c r="AA28" s="8">
        <v>539.53055089687348</v>
      </c>
    </row>
    <row r="29" spans="1:27">
      <c r="A29" s="16" t="s">
        <v>22</v>
      </c>
      <c r="B29" s="16" t="s">
        <v>8</v>
      </c>
      <c r="C29" s="8">
        <v>1187.9389490999379</v>
      </c>
      <c r="D29" s="8">
        <v>1239.7782320018518</v>
      </c>
      <c r="E29" s="8">
        <v>1063.8639140761175</v>
      </c>
      <c r="F29" s="8">
        <v>1240.1232648957027</v>
      </c>
      <c r="G29" s="8">
        <v>1262.272132419346</v>
      </c>
      <c r="H29" s="8">
        <v>1158.7752192986095</v>
      </c>
      <c r="I29" s="8">
        <v>1098.0017636117357</v>
      </c>
      <c r="J29" s="8">
        <v>1004.5436161964006</v>
      </c>
      <c r="K29" s="8">
        <v>911.98684128196794</v>
      </c>
      <c r="L29" s="8">
        <v>908.35166113069977</v>
      </c>
      <c r="M29" s="8">
        <v>814.51197110573514</v>
      </c>
      <c r="N29" s="8">
        <v>654.4257382995861</v>
      </c>
      <c r="O29" s="8">
        <v>635.79227654744216</v>
      </c>
      <c r="P29" s="8">
        <v>607.51798451297589</v>
      </c>
      <c r="Q29" s="8">
        <v>582.35773095625143</v>
      </c>
      <c r="R29" s="8">
        <v>685.06778339607661</v>
      </c>
      <c r="S29" s="8">
        <v>718.88110538107594</v>
      </c>
      <c r="T29" s="8">
        <v>782.9885276515156</v>
      </c>
      <c r="U29" s="8">
        <v>772.87759681261559</v>
      </c>
      <c r="V29" s="8">
        <v>736.85210824629178</v>
      </c>
      <c r="W29" s="8">
        <v>683.52473237836045</v>
      </c>
      <c r="X29" s="8">
        <v>631.03917494920722</v>
      </c>
      <c r="Y29" s="8">
        <v>587.56553162992748</v>
      </c>
      <c r="Z29" s="8">
        <v>502.16738119940669</v>
      </c>
      <c r="AA29" s="8">
        <v>498.39345682822642</v>
      </c>
    </row>
    <row r="30" spans="1:27">
      <c r="A30" s="16" t="s">
        <v>22</v>
      </c>
      <c r="B30" s="16" t="s">
        <v>83</v>
      </c>
      <c r="C30" s="8">
        <v>27.798022132396202</v>
      </c>
      <c r="D30" s="8">
        <v>217.8725346342583</v>
      </c>
      <c r="E30" s="8">
        <v>201.3415416164799</v>
      </c>
      <c r="F30" s="8">
        <v>684.33976683629135</v>
      </c>
      <c r="G30" s="8">
        <v>698.21478382929433</v>
      </c>
      <c r="H30" s="8">
        <v>634.51446096585664</v>
      </c>
      <c r="I30" s="8">
        <v>624.02469471972108</v>
      </c>
      <c r="J30" s="8">
        <v>566.50382974473041</v>
      </c>
      <c r="K30" s="8">
        <v>529.92832967090294</v>
      </c>
      <c r="L30" s="8">
        <v>541.41019197945229</v>
      </c>
      <c r="M30" s="8">
        <v>497.55506794453964</v>
      </c>
      <c r="N30" s="8">
        <v>429.75164430415032</v>
      </c>
      <c r="O30" s="8">
        <v>418.86622199748757</v>
      </c>
      <c r="P30" s="8">
        <v>391.68903763460463</v>
      </c>
      <c r="Q30" s="8">
        <v>368.89509584437053</v>
      </c>
      <c r="R30" s="8">
        <v>538.64243442751763</v>
      </c>
      <c r="S30" s="8">
        <v>496.34581930536672</v>
      </c>
      <c r="T30" s="8">
        <v>470.62828616316443</v>
      </c>
      <c r="U30" s="8">
        <v>465.74790759280199</v>
      </c>
      <c r="V30" s="8">
        <v>452.26981381170202</v>
      </c>
      <c r="W30" s="8">
        <v>411.25847239135879</v>
      </c>
      <c r="X30" s="8">
        <v>349.98711609921384</v>
      </c>
      <c r="Y30" s="8">
        <v>332.39082460087769</v>
      </c>
      <c r="Z30" s="8">
        <v>202.43247876524478</v>
      </c>
      <c r="AA30" s="8">
        <v>216.10902237769821</v>
      </c>
    </row>
    <row r="31" spans="1:27">
      <c r="A31" s="16" t="s">
        <v>22</v>
      </c>
      <c r="B31" s="16" t="s">
        <v>191</v>
      </c>
      <c r="C31" s="8">
        <v>3201.5153000000005</v>
      </c>
      <c r="D31" s="8">
        <v>2974.4231</v>
      </c>
      <c r="E31" s="8">
        <v>2828.6278023399632</v>
      </c>
      <c r="F31" s="8">
        <v>15271.848203851343</v>
      </c>
      <c r="G31" s="8">
        <v>25161.356754366039</v>
      </c>
      <c r="H31" s="8">
        <v>24949.170564185173</v>
      </c>
      <c r="I31" s="8">
        <v>22863.131483821144</v>
      </c>
      <c r="J31" s="8">
        <v>21549.274663497177</v>
      </c>
      <c r="K31" s="8">
        <v>20416.713323481683</v>
      </c>
      <c r="L31" s="8">
        <v>21879.882723420207</v>
      </c>
      <c r="M31" s="8">
        <v>19851.080403344225</v>
      </c>
      <c r="N31" s="8">
        <v>17936.325064818786</v>
      </c>
      <c r="O31" s="8">
        <v>13791.977764418867</v>
      </c>
      <c r="P31" s="8">
        <v>14223.922734600381</v>
      </c>
      <c r="Q31" s="8">
        <v>11111.481784268297</v>
      </c>
      <c r="R31" s="8">
        <v>9733.9797446499397</v>
      </c>
      <c r="S31" s="8">
        <v>10278.847004294446</v>
      </c>
      <c r="T31" s="8">
        <v>8550.9527750418201</v>
      </c>
      <c r="U31" s="8">
        <v>8003.4735353953665</v>
      </c>
      <c r="V31" s="8">
        <v>7583.8158048965788</v>
      </c>
      <c r="W31" s="8">
        <v>8227.8914849554549</v>
      </c>
      <c r="X31" s="8">
        <v>5465.5663745521233</v>
      </c>
      <c r="Y31" s="8">
        <v>4710.3102045420428</v>
      </c>
      <c r="Z31" s="8">
        <v>5516.5033842930834</v>
      </c>
      <c r="AA31" s="8">
        <v>5978.6709742496314</v>
      </c>
    </row>
    <row r="32" spans="1:27">
      <c r="A32" s="16" t="s">
        <v>22</v>
      </c>
      <c r="B32" s="16" t="s">
        <v>15</v>
      </c>
      <c r="C32" s="8">
        <v>11.216424000000002</v>
      </c>
      <c r="D32" s="8">
        <v>14.224162</v>
      </c>
      <c r="E32" s="8">
        <v>17.835373000000001</v>
      </c>
      <c r="F32" s="8">
        <v>20.837828000000002</v>
      </c>
      <c r="G32" s="8">
        <v>23.569206999999999</v>
      </c>
      <c r="H32" s="8">
        <v>25.693686000000003</v>
      </c>
      <c r="I32" s="8">
        <v>28.250932000000002</v>
      </c>
      <c r="J32" s="8">
        <v>29.925973000000003</v>
      </c>
      <c r="K32" s="8">
        <v>30.768068</v>
      </c>
      <c r="L32" s="8">
        <v>32.622900000000001</v>
      </c>
      <c r="M32" s="8">
        <v>33.992836000000004</v>
      </c>
      <c r="N32" s="8">
        <v>34.271847999999999</v>
      </c>
      <c r="O32" s="8">
        <v>37.192489999999999</v>
      </c>
      <c r="P32" s="8">
        <v>39.092480000000002</v>
      </c>
      <c r="Q32" s="8">
        <v>39.869703000000001</v>
      </c>
      <c r="R32" s="8">
        <v>42.460703000000002</v>
      </c>
      <c r="S32" s="8">
        <v>43.770684000000003</v>
      </c>
      <c r="T32" s="8">
        <v>44.222279999999998</v>
      </c>
      <c r="U32" s="8">
        <v>45.585433999999999</v>
      </c>
      <c r="V32" s="8">
        <v>46.242580000000004</v>
      </c>
      <c r="W32" s="8">
        <v>46.285722999999997</v>
      </c>
      <c r="X32" s="8">
        <v>47.208734</v>
      </c>
      <c r="Y32" s="8">
        <v>46.257214999999995</v>
      </c>
      <c r="Z32" s="8">
        <v>45.740406</v>
      </c>
      <c r="AA32" s="8">
        <v>44.928972999999999</v>
      </c>
    </row>
    <row r="33" spans="1:27">
      <c r="A33" s="80" t="s">
        <v>82</v>
      </c>
      <c r="B33" s="80"/>
      <c r="C33" s="68">
        <v>193424.55584724952</v>
      </c>
      <c r="D33" s="68">
        <v>163027.12129821006</v>
      </c>
      <c r="E33" s="68">
        <v>164420.65079691252</v>
      </c>
      <c r="F33" s="68">
        <v>115553.74994451518</v>
      </c>
      <c r="G33" s="68">
        <v>113086.92439653425</v>
      </c>
      <c r="H33" s="68">
        <v>101221.35042508923</v>
      </c>
      <c r="I33" s="68">
        <v>100780.04768523232</v>
      </c>
      <c r="J33" s="68">
        <v>95687.170307982829</v>
      </c>
      <c r="K33" s="68">
        <v>80445.945553843121</v>
      </c>
      <c r="L33" s="68">
        <v>69137.2096295417</v>
      </c>
      <c r="M33" s="68">
        <v>57308.287351961219</v>
      </c>
      <c r="N33" s="68">
        <v>59618.95919245587</v>
      </c>
      <c r="O33" s="68">
        <v>49284.440240996279</v>
      </c>
      <c r="P33" s="68">
        <v>46613.073426800729</v>
      </c>
      <c r="Q33" s="68">
        <v>44912.166694141393</v>
      </c>
      <c r="R33" s="68">
        <v>33499.953979616075</v>
      </c>
      <c r="S33" s="68">
        <v>33265.344411984355</v>
      </c>
      <c r="T33" s="68">
        <v>33241.773186782353</v>
      </c>
      <c r="U33" s="68">
        <v>27206.110684268318</v>
      </c>
      <c r="V33" s="68">
        <v>25907.051878168495</v>
      </c>
      <c r="W33" s="68">
        <v>29905.708581698425</v>
      </c>
      <c r="X33" s="68">
        <v>25682.431102550425</v>
      </c>
      <c r="Y33" s="68">
        <v>23461.933621883709</v>
      </c>
      <c r="Z33" s="68">
        <v>25272.053235008159</v>
      </c>
      <c r="AA33" s="68">
        <v>25127.908792278002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187548.6802</v>
      </c>
      <c r="D36" s="8">
        <v>179030.0135</v>
      </c>
      <c r="E36" s="8">
        <v>172232.65993739752</v>
      </c>
      <c r="F36" s="8">
        <v>49724.482518289187</v>
      </c>
      <c r="G36" s="8">
        <v>54113.028875429271</v>
      </c>
      <c r="H36" s="8">
        <v>48173.598145745156</v>
      </c>
      <c r="I36" s="8">
        <v>46226.937694612054</v>
      </c>
      <c r="J36" s="8">
        <v>41224.373605068788</v>
      </c>
      <c r="K36" s="8">
        <v>32061.731694212325</v>
      </c>
      <c r="L36" s="8">
        <v>30595.429414959359</v>
      </c>
      <c r="M36" s="8">
        <v>27285.749967417654</v>
      </c>
      <c r="N36" s="8">
        <v>26720.695082961673</v>
      </c>
      <c r="O36" s="8">
        <v>22406.299739286904</v>
      </c>
      <c r="P36" s="8">
        <v>21560.990244365323</v>
      </c>
      <c r="Q36" s="8">
        <v>8038.8171906885273</v>
      </c>
      <c r="R36" s="8">
        <v>6643.4742809444078</v>
      </c>
      <c r="S36" s="8">
        <v>1.91545136E-4</v>
      </c>
      <c r="T36" s="8">
        <v>1.58712429E-4</v>
      </c>
      <c r="U36" s="8">
        <v>1.28760145E-4</v>
      </c>
      <c r="V36" s="8">
        <v>9.4677718499999977E-5</v>
      </c>
      <c r="W36" s="8">
        <v>8.6255535999999993E-5</v>
      </c>
      <c r="X36" s="8">
        <v>6.1635029000000008E-5</v>
      </c>
      <c r="Y36" s="8">
        <v>5.8748700999999998E-5</v>
      </c>
      <c r="Z36" s="8">
        <v>5.9427750000000004E-5</v>
      </c>
      <c r="AA36" s="8">
        <v>7.2223938500000007E-5</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15973.363780868873</v>
      </c>
      <c r="D38" s="8">
        <v>16050.102485889252</v>
      </c>
      <c r="E38" s="8">
        <v>26525.54020667668</v>
      </c>
      <c r="F38" s="8">
        <v>34616.118106029746</v>
      </c>
      <c r="G38" s="8">
        <v>28033.884009319932</v>
      </c>
      <c r="H38" s="8">
        <v>24198.250508914673</v>
      </c>
      <c r="I38" s="8">
        <v>26160.296712389045</v>
      </c>
      <c r="J38" s="8">
        <v>32597.955813352128</v>
      </c>
      <c r="K38" s="8">
        <v>22514.188211812954</v>
      </c>
      <c r="L38" s="8">
        <v>19223.985911180815</v>
      </c>
      <c r="M38" s="8">
        <v>16116.807410485242</v>
      </c>
      <c r="N38" s="8">
        <v>17016.99672448511</v>
      </c>
      <c r="O38" s="8">
        <v>15978.914122677474</v>
      </c>
      <c r="P38" s="8">
        <v>12296.375220709106</v>
      </c>
      <c r="Q38" s="8">
        <v>12538.987219670988</v>
      </c>
      <c r="R38" s="8">
        <v>10555.109317895138</v>
      </c>
      <c r="S38" s="8">
        <v>10817.248117171948</v>
      </c>
      <c r="T38" s="8">
        <v>9425.8304557261763</v>
      </c>
      <c r="U38" s="8">
        <v>6916.8247140935118</v>
      </c>
      <c r="V38" s="8">
        <v>4086.8860135539699</v>
      </c>
      <c r="W38" s="8">
        <v>2176.8490231508972</v>
      </c>
      <c r="X38" s="8">
        <v>1842.8824210492851</v>
      </c>
      <c r="Y38" s="8">
        <v>1815.711923412433</v>
      </c>
      <c r="Z38" s="8">
        <v>1664.346822010328</v>
      </c>
      <c r="AA38" s="8">
        <v>3.1722597999999995E-5</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75.199947791914724</v>
      </c>
      <c r="D40" s="8">
        <v>70.6770609932843</v>
      </c>
      <c r="E40" s="8">
        <v>523.13789766300226</v>
      </c>
      <c r="F40" s="8">
        <v>11868.132252447218</v>
      </c>
      <c r="G40" s="8">
        <v>1638.1296944661544</v>
      </c>
      <c r="H40" s="8">
        <v>750.54265674457008</v>
      </c>
      <c r="I40" s="8">
        <v>3569.7705440900645</v>
      </c>
      <c r="J40" s="8">
        <v>2366.6647786096128</v>
      </c>
      <c r="K40" s="8">
        <v>4965.4116087982993</v>
      </c>
      <c r="L40" s="8">
        <v>4442.4056741746226</v>
      </c>
      <c r="M40" s="8">
        <v>5855.1640062311262</v>
      </c>
      <c r="N40" s="8">
        <v>7478.5482185875044</v>
      </c>
      <c r="O40" s="8">
        <v>8809.652711140714</v>
      </c>
      <c r="P40" s="8">
        <v>9117.0034146386915</v>
      </c>
      <c r="Q40" s="8">
        <v>11798.697042449985</v>
      </c>
      <c r="R40" s="8">
        <v>7938.7272591912306</v>
      </c>
      <c r="S40" s="8">
        <v>9244.7526945150476</v>
      </c>
      <c r="T40" s="8">
        <v>8694.7864977450736</v>
      </c>
      <c r="U40" s="8">
        <v>6408.0516328337299</v>
      </c>
      <c r="V40" s="8">
        <v>7630.261690446835</v>
      </c>
      <c r="W40" s="8">
        <v>5771.5175917258221</v>
      </c>
      <c r="X40" s="8">
        <v>4030.6358187607052</v>
      </c>
      <c r="Y40" s="8">
        <v>4101.4799497042186</v>
      </c>
      <c r="Z40" s="8">
        <v>1852.3332427849882</v>
      </c>
      <c r="AA40" s="8">
        <v>572.15458449068103</v>
      </c>
    </row>
    <row r="41" spans="1:27">
      <c r="A41" s="16" t="s">
        <v>23</v>
      </c>
      <c r="B41" s="16" t="s">
        <v>2</v>
      </c>
      <c r="C41" s="8">
        <v>5282.6959000000006</v>
      </c>
      <c r="D41" s="8">
        <v>4728.8042999999998</v>
      </c>
      <c r="E41" s="8">
        <v>4663.9894000000004</v>
      </c>
      <c r="F41" s="8">
        <v>4329.3950000000004</v>
      </c>
      <c r="G41" s="8">
        <v>4112.4341000000004</v>
      </c>
      <c r="H41" s="8">
        <v>3837.0112000000004</v>
      </c>
      <c r="I41" s="8">
        <v>3265.0465600000002</v>
      </c>
      <c r="J41" s="8">
        <v>3381.1480999999999</v>
      </c>
      <c r="K41" s="8">
        <v>3044.8424500000001</v>
      </c>
      <c r="L41" s="8">
        <v>2860.6987999999997</v>
      </c>
      <c r="M41" s="8">
        <v>2673.4735000000001</v>
      </c>
      <c r="N41" s="8">
        <v>850.1549399999999</v>
      </c>
      <c r="O41" s="8">
        <v>712.5136</v>
      </c>
      <c r="P41" s="8">
        <v>623.76210000000003</v>
      </c>
      <c r="Q41" s="8">
        <v>594.25360000000001</v>
      </c>
      <c r="R41" s="8">
        <v>576.03406000000007</v>
      </c>
      <c r="S41" s="8">
        <v>1.1117649000000001E-7</v>
      </c>
      <c r="T41" s="8">
        <v>8.1028549999999999E-8</v>
      </c>
      <c r="U41" s="8">
        <v>7.0481520000000001E-8</v>
      </c>
      <c r="V41" s="8">
        <v>6.099677E-8</v>
      </c>
      <c r="W41" s="8">
        <v>5.5642486000000006E-8</v>
      </c>
      <c r="X41" s="8">
        <v>4.9485990000000001E-8</v>
      </c>
      <c r="Y41" s="8">
        <v>1.6287267999999999</v>
      </c>
      <c r="Z41" s="8">
        <v>4.8010683E-8</v>
      </c>
      <c r="AA41" s="8">
        <v>9.5602070000000001E-8</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636.36722685186146</v>
      </c>
      <c r="D43" s="8">
        <v>613.60445284441153</v>
      </c>
      <c r="E43" s="8">
        <v>587.03073943717277</v>
      </c>
      <c r="F43" s="8">
        <v>1714.6578623911835</v>
      </c>
      <c r="G43" s="8">
        <v>1690.0277508692709</v>
      </c>
      <c r="H43" s="8">
        <v>1574.7408792215269</v>
      </c>
      <c r="I43" s="8">
        <v>1491.3469495837528</v>
      </c>
      <c r="J43" s="8">
        <v>1313.8138282038706</v>
      </c>
      <c r="K43" s="8">
        <v>1452.0546165374346</v>
      </c>
      <c r="L43" s="8">
        <v>1379.6333934050408</v>
      </c>
      <c r="M43" s="8">
        <v>1283.3711368920528</v>
      </c>
      <c r="N43" s="8">
        <v>1385.0711466810167</v>
      </c>
      <c r="O43" s="8">
        <v>1280.2185835439441</v>
      </c>
      <c r="P43" s="8">
        <v>1213.6778247112759</v>
      </c>
      <c r="Q43" s="8">
        <v>1099.3644299450768</v>
      </c>
      <c r="R43" s="8">
        <v>1065.923003530509</v>
      </c>
      <c r="S43" s="8">
        <v>1023.9693753322254</v>
      </c>
      <c r="T43" s="8">
        <v>938.9901366394422</v>
      </c>
      <c r="U43" s="8">
        <v>881.5673363747153</v>
      </c>
      <c r="V43" s="8">
        <v>814.87989358900813</v>
      </c>
      <c r="W43" s="8">
        <v>840.12099515479758</v>
      </c>
      <c r="X43" s="8">
        <v>768.01306863934292</v>
      </c>
      <c r="Y43" s="8">
        <v>706.8450069251769</v>
      </c>
      <c r="Z43" s="8">
        <v>649.75455634097284</v>
      </c>
      <c r="AA43" s="8">
        <v>631.98385922565501</v>
      </c>
    </row>
    <row r="44" spans="1:27">
      <c r="A44" s="16" t="s">
        <v>23</v>
      </c>
      <c r="B44" s="16" t="s">
        <v>8</v>
      </c>
      <c r="C44" s="8">
        <v>584.60288907516201</v>
      </c>
      <c r="D44" s="8">
        <v>548.44205992485593</v>
      </c>
      <c r="E44" s="8">
        <v>516.27080028223213</v>
      </c>
      <c r="F44" s="8">
        <v>1048.5480746864603</v>
      </c>
      <c r="G44" s="8">
        <v>1137.3608910786311</v>
      </c>
      <c r="H44" s="8">
        <v>1122.5492118661432</v>
      </c>
      <c r="I44" s="8">
        <v>1019.7064917561072</v>
      </c>
      <c r="J44" s="8">
        <v>981.80293779730323</v>
      </c>
      <c r="K44" s="8">
        <v>1095.3308810504413</v>
      </c>
      <c r="L44" s="8">
        <v>1037.5048294420112</v>
      </c>
      <c r="M44" s="8">
        <v>962.12757514293526</v>
      </c>
      <c r="N44" s="8">
        <v>769.57588310282006</v>
      </c>
      <c r="O44" s="8">
        <v>790.06791906791557</v>
      </c>
      <c r="P44" s="8">
        <v>739.74631643002203</v>
      </c>
      <c r="Q44" s="8">
        <v>908.90720641039002</v>
      </c>
      <c r="R44" s="8">
        <v>998.06555836982238</v>
      </c>
      <c r="S44" s="8">
        <v>1067.6450403881258</v>
      </c>
      <c r="T44" s="8">
        <v>1065.6614399169318</v>
      </c>
      <c r="U44" s="8">
        <v>1002.9053549874889</v>
      </c>
      <c r="V44" s="8">
        <v>988.72254944361657</v>
      </c>
      <c r="W44" s="8">
        <v>934.50841973665695</v>
      </c>
      <c r="X44" s="8">
        <v>915.80060054350974</v>
      </c>
      <c r="Y44" s="8">
        <v>856.133703937787</v>
      </c>
      <c r="Z44" s="8">
        <v>816.15596658474078</v>
      </c>
      <c r="AA44" s="8">
        <v>795.70834703384662</v>
      </c>
    </row>
    <row r="45" spans="1:27">
      <c r="A45" s="16" t="s">
        <v>23</v>
      </c>
      <c r="B45" s="16" t="s">
        <v>83</v>
      </c>
      <c r="C45" s="8">
        <v>14.084055764346299</v>
      </c>
      <c r="D45" s="8">
        <v>16.9683304760288</v>
      </c>
      <c r="E45" s="8">
        <v>182.41630021435373</v>
      </c>
      <c r="F45" s="8">
        <v>647.73633246757845</v>
      </c>
      <c r="G45" s="8">
        <v>614.39832189323499</v>
      </c>
      <c r="H45" s="8">
        <v>585.08960719651293</v>
      </c>
      <c r="I45" s="8">
        <v>551.86014210545318</v>
      </c>
      <c r="J45" s="8">
        <v>521.28981361628155</v>
      </c>
      <c r="K45" s="8">
        <v>490.41411475875958</v>
      </c>
      <c r="L45" s="8">
        <v>476.78655930859912</v>
      </c>
      <c r="M45" s="8">
        <v>447.2688991425336</v>
      </c>
      <c r="N45" s="8">
        <v>504.82601637663521</v>
      </c>
      <c r="O45" s="8">
        <v>502.68848133084452</v>
      </c>
      <c r="P45" s="8">
        <v>531.30057771908298</v>
      </c>
      <c r="Q45" s="8">
        <v>523.09896241176068</v>
      </c>
      <c r="R45" s="8">
        <v>901.699433211528</v>
      </c>
      <c r="S45" s="8">
        <v>877.00548540179466</v>
      </c>
      <c r="T45" s="8">
        <v>819.83641875835576</v>
      </c>
      <c r="U45" s="8">
        <v>806.43282404453532</v>
      </c>
      <c r="V45" s="8">
        <v>794.63464963165006</v>
      </c>
      <c r="W45" s="8">
        <v>831.62249386403141</v>
      </c>
      <c r="X45" s="8">
        <v>818.15054757187022</v>
      </c>
      <c r="Y45" s="8">
        <v>844.12577432399519</v>
      </c>
      <c r="Z45" s="8">
        <v>724.8477584301055</v>
      </c>
      <c r="AA45" s="8">
        <v>722.63813956523461</v>
      </c>
    </row>
    <row r="46" spans="1:27">
      <c r="A46" s="16" t="s">
        <v>23</v>
      </c>
      <c r="B46" s="16" t="s">
        <v>191</v>
      </c>
      <c r="C46" s="8">
        <v>5393.8755131247581</v>
      </c>
      <c r="D46" s="8">
        <v>5013.9410129509624</v>
      </c>
      <c r="E46" s="8">
        <v>3979.6995142416176</v>
      </c>
      <c r="F46" s="8">
        <v>3937.3525127713378</v>
      </c>
      <c r="G46" s="8">
        <v>3552.8515158956784</v>
      </c>
      <c r="H46" s="8">
        <v>2967.1333769964535</v>
      </c>
      <c r="I46" s="8">
        <v>3386.9607150057091</v>
      </c>
      <c r="J46" s="8">
        <v>3119.631513976135</v>
      </c>
      <c r="K46" s="8">
        <v>3069.1714165844196</v>
      </c>
      <c r="L46" s="8">
        <v>3282.8057160075655</v>
      </c>
      <c r="M46" s="8">
        <v>2799.5763160456654</v>
      </c>
      <c r="N46" s="8">
        <v>1893.9589581109569</v>
      </c>
      <c r="O46" s="8">
        <v>1857.7934785483774</v>
      </c>
      <c r="P46" s="8">
        <v>1590.2528494321352</v>
      </c>
      <c r="Q46" s="8">
        <v>1611.9849188535457</v>
      </c>
      <c r="R46" s="8">
        <v>1150.849479717388</v>
      </c>
      <c r="S46" s="8">
        <v>1295.2821383012222</v>
      </c>
      <c r="T46" s="8">
        <v>1145.7368500569285</v>
      </c>
      <c r="U46" s="8">
        <v>982.26930238264754</v>
      </c>
      <c r="V46" s="8">
        <v>912.71902077986351</v>
      </c>
      <c r="W46" s="8">
        <v>756.55328135508807</v>
      </c>
      <c r="X46" s="8">
        <v>694.80783278728836</v>
      </c>
      <c r="Y46" s="8">
        <v>462.11278344946373</v>
      </c>
      <c r="Z46" s="8">
        <v>552.43752265609862</v>
      </c>
      <c r="AA46" s="8">
        <v>662.43710280054904</v>
      </c>
    </row>
    <row r="47" spans="1:27">
      <c r="A47" s="16" t="s">
        <v>23</v>
      </c>
      <c r="B47" s="16" t="s">
        <v>15</v>
      </c>
      <c r="C47" s="8">
        <v>4.4825949999999999</v>
      </c>
      <c r="D47" s="8">
        <v>5.8419834000000002</v>
      </c>
      <c r="E47" s="8">
        <v>7.8357590000000004</v>
      </c>
      <c r="F47" s="8">
        <v>10.643422000000001</v>
      </c>
      <c r="G47" s="8">
        <v>12.810694</v>
      </c>
      <c r="H47" s="8">
        <v>14.510253000000001</v>
      </c>
      <c r="I47" s="8">
        <v>16.243520499999999</v>
      </c>
      <c r="J47" s="8">
        <v>18.103025000000002</v>
      </c>
      <c r="K47" s="8">
        <v>19.822234000000002</v>
      </c>
      <c r="L47" s="8">
        <v>21.601555000000001</v>
      </c>
      <c r="M47" s="8">
        <v>23.382393</v>
      </c>
      <c r="N47" s="8">
        <v>24.809493999999997</v>
      </c>
      <c r="O47" s="8">
        <v>26.898040000000002</v>
      </c>
      <c r="P47" s="8">
        <v>28.745974999999998</v>
      </c>
      <c r="Q47" s="8">
        <v>30.19773</v>
      </c>
      <c r="R47" s="8">
        <v>31.834206999999999</v>
      </c>
      <c r="S47" s="8">
        <v>33.232565999999998</v>
      </c>
      <c r="T47" s="8">
        <v>34.464620000000004</v>
      </c>
      <c r="U47" s="8">
        <v>35.506766000000006</v>
      </c>
      <c r="V47" s="8">
        <v>36.145542999999996</v>
      </c>
      <c r="W47" s="8">
        <v>36.099440000000001</v>
      </c>
      <c r="X47" s="8">
        <v>36.79766</v>
      </c>
      <c r="Y47" s="8">
        <v>36.560310000000001</v>
      </c>
      <c r="Z47" s="8">
        <v>36.587277</v>
      </c>
      <c r="AA47" s="8">
        <v>35.622769999999996</v>
      </c>
    </row>
    <row r="48" spans="1:27">
      <c r="A48" s="80" t="s">
        <v>82</v>
      </c>
      <c r="B48" s="80"/>
      <c r="C48" s="68">
        <v>215513.35210847689</v>
      </c>
      <c r="D48" s="68">
        <v>206078.39518647877</v>
      </c>
      <c r="E48" s="68">
        <v>209218.58055491257</v>
      </c>
      <c r="F48" s="68">
        <v>107897.06608108271</v>
      </c>
      <c r="G48" s="68">
        <v>94904.925852952176</v>
      </c>
      <c r="H48" s="68">
        <v>83223.425839685035</v>
      </c>
      <c r="I48" s="68">
        <v>85688.169330042176</v>
      </c>
      <c r="J48" s="68">
        <v>85524.783415624115</v>
      </c>
      <c r="K48" s="68">
        <v>68712.967227754634</v>
      </c>
      <c r="L48" s="68">
        <v>63320.851853478016</v>
      </c>
      <c r="M48" s="68">
        <v>57446.921204357204</v>
      </c>
      <c r="N48" s="68">
        <v>56644.63646430571</v>
      </c>
      <c r="O48" s="68">
        <v>52365.046675596168</v>
      </c>
      <c r="P48" s="68">
        <v>47701.854523005633</v>
      </c>
      <c r="Q48" s="68">
        <v>37144.308300430268</v>
      </c>
      <c r="R48" s="68">
        <v>29861.716599860021</v>
      </c>
      <c r="S48" s="68">
        <v>24359.135608766672</v>
      </c>
      <c r="T48" s="68">
        <v>22125.306577636366</v>
      </c>
      <c r="U48" s="68">
        <v>17033.558059547253</v>
      </c>
      <c r="V48" s="68">
        <v>15264.249455183659</v>
      </c>
      <c r="W48" s="68">
        <v>11347.271331298472</v>
      </c>
      <c r="X48" s="68">
        <v>9107.088011036516</v>
      </c>
      <c r="Y48" s="68">
        <v>8824.598237301776</v>
      </c>
      <c r="Z48" s="68">
        <v>6296.4632052829947</v>
      </c>
      <c r="AA48" s="68">
        <v>3420.5449071581047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124513.874</v>
      </c>
      <c r="D52" s="8">
        <v>112589.372</v>
      </c>
      <c r="E52" s="8">
        <v>72215.610499999995</v>
      </c>
      <c r="F52" s="8">
        <v>12497.222131466526</v>
      </c>
      <c r="G52" s="8">
        <v>2748.440923754536</v>
      </c>
      <c r="H52" s="8">
        <v>2.4765639500000001E-4</v>
      </c>
      <c r="I52" s="8">
        <v>2.0640276799999997E-4</v>
      </c>
      <c r="J52" s="8">
        <v>2.3162532999999999E-4</v>
      </c>
      <c r="K52" s="8">
        <v>1.07866235E-4</v>
      </c>
      <c r="L52" s="8">
        <v>3.1156097000000003E-5</v>
      </c>
      <c r="M52" s="8">
        <v>2.8000272E-5</v>
      </c>
      <c r="N52" s="8">
        <v>2.6671444000000001E-5</v>
      </c>
      <c r="O52" s="8">
        <v>1.5777705999999999E-5</v>
      </c>
      <c r="P52" s="8">
        <v>1.1180143600000001E-5</v>
      </c>
      <c r="Q52" s="8">
        <v>1.5880413000000004E-5</v>
      </c>
      <c r="R52" s="8">
        <v>1.5022946100000001E-5</v>
      </c>
      <c r="S52" s="8">
        <v>1.3391221000000001E-5</v>
      </c>
      <c r="T52" s="8">
        <v>1.2984280000000001E-5</v>
      </c>
      <c r="U52" s="8">
        <v>1.15112458E-5</v>
      </c>
      <c r="V52" s="8">
        <v>8.2337625999999997E-6</v>
      </c>
      <c r="W52" s="8">
        <v>8.3340420000000001E-6</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120.14105000000001</v>
      </c>
      <c r="D54" s="8">
        <v>86.016170000000002</v>
      </c>
      <c r="E54" s="8">
        <v>909.53499999999997</v>
      </c>
      <c r="F54" s="8">
        <v>562.4923</v>
      </c>
      <c r="G54" s="8">
        <v>1346.298</v>
      </c>
      <c r="H54" s="8">
        <v>969.50106000000005</v>
      </c>
      <c r="I54" s="8">
        <v>1648.8708999999999</v>
      </c>
      <c r="J54" s="8">
        <v>1669.2835</v>
      </c>
      <c r="K54" s="8">
        <v>635.1508</v>
      </c>
      <c r="L54" s="8">
        <v>416.53946999999999</v>
      </c>
      <c r="M54" s="8">
        <v>342.96890000000002</v>
      </c>
      <c r="N54" s="8">
        <v>351.34525000000002</v>
      </c>
      <c r="O54" s="8">
        <v>417.87556000000001</v>
      </c>
      <c r="P54" s="8">
        <v>0</v>
      </c>
      <c r="Q54" s="8">
        <v>0</v>
      </c>
      <c r="R54" s="8">
        <v>0</v>
      </c>
      <c r="S54" s="8">
        <v>0</v>
      </c>
      <c r="T54" s="8">
        <v>0</v>
      </c>
      <c r="U54" s="8">
        <v>0</v>
      </c>
      <c r="V54" s="8">
        <v>0</v>
      </c>
      <c r="W54" s="8">
        <v>0</v>
      </c>
      <c r="X54" s="8">
        <v>0</v>
      </c>
      <c r="Y54" s="8">
        <v>0</v>
      </c>
      <c r="Z54" s="8">
        <v>0</v>
      </c>
      <c r="AA54" s="8">
        <v>0</v>
      </c>
    </row>
    <row r="55" spans="1:27">
      <c r="A55" s="16" t="s">
        <v>24</v>
      </c>
      <c r="B55" s="16" t="s">
        <v>4</v>
      </c>
      <c r="C55" s="8">
        <v>627.25272572129109</v>
      </c>
      <c r="D55" s="8">
        <v>293.99914163589017</v>
      </c>
      <c r="E55" s="8">
        <v>3876.4036973972625</v>
      </c>
      <c r="F55" s="8">
        <v>9658.6674751156916</v>
      </c>
      <c r="G55" s="8">
        <v>4883.2055674951007</v>
      </c>
      <c r="H55" s="8">
        <v>4019.3430806646138</v>
      </c>
      <c r="I55" s="8">
        <v>8370.8191838291878</v>
      </c>
      <c r="J55" s="8">
        <v>4961.8748709444008</v>
      </c>
      <c r="K55" s="8">
        <v>3893.2914337887646</v>
      </c>
      <c r="L55" s="8">
        <v>2720.6732454922649</v>
      </c>
      <c r="M55" s="8">
        <v>1985.400398083576</v>
      </c>
      <c r="N55" s="8">
        <v>4000.4883625163184</v>
      </c>
      <c r="O55" s="8">
        <v>2709.574933206065</v>
      </c>
      <c r="P55" s="8">
        <v>5438.4341028093158</v>
      </c>
      <c r="Q55" s="8">
        <v>4844.6208626069665</v>
      </c>
      <c r="R55" s="8">
        <v>7333.0364474218113</v>
      </c>
      <c r="S55" s="8">
        <v>3167.7344930967852</v>
      </c>
      <c r="T55" s="8">
        <v>6163.7344147139665</v>
      </c>
      <c r="U55" s="8">
        <v>3708.8166604935868</v>
      </c>
      <c r="V55" s="8">
        <v>3877.1443614788677</v>
      </c>
      <c r="W55" s="8">
        <v>5631.7901523888886</v>
      </c>
      <c r="X55" s="8">
        <v>2899.3790863289069</v>
      </c>
      <c r="Y55" s="8">
        <v>4604.9558725054085</v>
      </c>
      <c r="Z55" s="8">
        <v>4605.0749521329462</v>
      </c>
      <c r="AA55" s="8">
        <v>7654.1274169132148</v>
      </c>
    </row>
    <row r="56" spans="1:27">
      <c r="A56" s="16" t="s">
        <v>24</v>
      </c>
      <c r="B56" s="16" t="s">
        <v>2</v>
      </c>
      <c r="C56" s="8">
        <v>25367.093259999998</v>
      </c>
      <c r="D56" s="8">
        <v>19884.784390000001</v>
      </c>
      <c r="E56" s="8">
        <v>27902.285380000001</v>
      </c>
      <c r="F56" s="8">
        <v>21816.39374</v>
      </c>
      <c r="G56" s="8">
        <v>17558.039919999999</v>
      </c>
      <c r="H56" s="8">
        <v>16344.022660000001</v>
      </c>
      <c r="I56" s="8">
        <v>14003.142480000002</v>
      </c>
      <c r="J56" s="8">
        <v>16068.34506</v>
      </c>
      <c r="K56" s="8">
        <v>15271.719150000001</v>
      </c>
      <c r="L56" s="8">
        <v>13638.687780000002</v>
      </c>
      <c r="M56" s="8">
        <v>10648.339300000001</v>
      </c>
      <c r="N56" s="8">
        <v>15066.621200000001</v>
      </c>
      <c r="O56" s="8">
        <v>11713.98689</v>
      </c>
      <c r="P56" s="8">
        <v>9536.5106799999994</v>
      </c>
      <c r="Q56" s="8">
        <v>8819.3406699999978</v>
      </c>
      <c r="R56" s="8">
        <v>7582.4904799999995</v>
      </c>
      <c r="S56" s="8">
        <v>8640.8831999999984</v>
      </c>
      <c r="T56" s="8">
        <v>8339.8081600000005</v>
      </c>
      <c r="U56" s="8">
        <v>7414.22768</v>
      </c>
      <c r="V56" s="8">
        <v>5797.0243799999998</v>
      </c>
      <c r="W56" s="8">
        <v>8206.3613399999995</v>
      </c>
      <c r="X56" s="8">
        <v>6417.6126199999999</v>
      </c>
      <c r="Y56" s="8">
        <v>5176.2379800000008</v>
      </c>
      <c r="Z56" s="8">
        <v>4829.7170160000005</v>
      </c>
      <c r="AA56" s="8">
        <v>4095.4980099999998</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1320.9175616133023</v>
      </c>
      <c r="D58" s="8">
        <v>1261.9103025634893</v>
      </c>
      <c r="E58" s="8">
        <v>1213.7941555385694</v>
      </c>
      <c r="F58" s="8">
        <v>1989.8980229965191</v>
      </c>
      <c r="G58" s="8">
        <v>1792.012534300608</v>
      </c>
      <c r="H58" s="8">
        <v>1863.1968242782611</v>
      </c>
      <c r="I58" s="8">
        <v>1650.2753333400215</v>
      </c>
      <c r="J58" s="8">
        <v>1691.8732508027194</v>
      </c>
      <c r="K58" s="8">
        <v>1799.1309794375138</v>
      </c>
      <c r="L58" s="8">
        <v>1807.4306971315184</v>
      </c>
      <c r="M58" s="8">
        <v>1821.2576290120346</v>
      </c>
      <c r="N58" s="8">
        <v>1666.5166377773726</v>
      </c>
      <c r="O58" s="8">
        <v>1706.045115114692</v>
      </c>
      <c r="P58" s="8">
        <v>1588.850492528876</v>
      </c>
      <c r="Q58" s="8">
        <v>1575.1765489046586</v>
      </c>
      <c r="R58" s="8">
        <v>1332.2503013520511</v>
      </c>
      <c r="S58" s="8">
        <v>1287.7602099642666</v>
      </c>
      <c r="T58" s="8">
        <v>1192.5974635860255</v>
      </c>
      <c r="U58" s="8">
        <v>1130.5092323506206</v>
      </c>
      <c r="V58" s="8">
        <v>1053.3981460597561</v>
      </c>
      <c r="W58" s="8">
        <v>931.01886105000847</v>
      </c>
      <c r="X58" s="8">
        <v>907.68940294625577</v>
      </c>
      <c r="Y58" s="8">
        <v>803.40867399080196</v>
      </c>
      <c r="Z58" s="8">
        <v>797.59371337121081</v>
      </c>
      <c r="AA58" s="8">
        <v>670.53763707937424</v>
      </c>
    </row>
    <row r="59" spans="1:27">
      <c r="A59" s="16" t="s">
        <v>24</v>
      </c>
      <c r="B59" s="16" t="s">
        <v>8</v>
      </c>
      <c r="C59" s="8">
        <v>237.92109216071327</v>
      </c>
      <c r="D59" s="8">
        <v>214.68943806726415</v>
      </c>
      <c r="E59" s="8">
        <v>200.05851520492016</v>
      </c>
      <c r="F59" s="8">
        <v>501.24681342297549</v>
      </c>
      <c r="G59" s="8">
        <v>523.17663727447155</v>
      </c>
      <c r="H59" s="8">
        <v>471.13156201032723</v>
      </c>
      <c r="I59" s="8">
        <v>449.39206132624588</v>
      </c>
      <c r="J59" s="8">
        <v>414.25306375139019</v>
      </c>
      <c r="K59" s="8">
        <v>446.91572245470564</v>
      </c>
      <c r="L59" s="8">
        <v>435.50069333548566</v>
      </c>
      <c r="M59" s="8">
        <v>407.3260670427685</v>
      </c>
      <c r="N59" s="8">
        <v>328.41706221608274</v>
      </c>
      <c r="O59" s="8">
        <v>315.26404799405327</v>
      </c>
      <c r="P59" s="8">
        <v>280.25688946996229</v>
      </c>
      <c r="Q59" s="8">
        <v>256.25458926077715</v>
      </c>
      <c r="R59" s="8">
        <v>241.4764239260812</v>
      </c>
      <c r="S59" s="8">
        <v>222.82731489433496</v>
      </c>
      <c r="T59" s="8">
        <v>215.69656008773842</v>
      </c>
      <c r="U59" s="8">
        <v>209.96983449756542</v>
      </c>
      <c r="V59" s="8">
        <v>202.21814885381005</v>
      </c>
      <c r="W59" s="8">
        <v>170.28371027388386</v>
      </c>
      <c r="X59" s="8">
        <v>162.47449221729906</v>
      </c>
      <c r="Y59" s="8">
        <v>145.93394152229016</v>
      </c>
      <c r="Z59" s="8">
        <v>123.82900267892634</v>
      </c>
      <c r="AA59" s="8">
        <v>116.64246972785877</v>
      </c>
    </row>
    <row r="60" spans="1:27">
      <c r="A60" s="16" t="s">
        <v>24</v>
      </c>
      <c r="B60" s="16" t="s">
        <v>83</v>
      </c>
      <c r="C60" s="8">
        <v>207.44618720321961</v>
      </c>
      <c r="D60" s="8">
        <v>204.19538441378498</v>
      </c>
      <c r="E60" s="8">
        <v>176.46214966347853</v>
      </c>
      <c r="F60" s="8">
        <v>509.24318493545894</v>
      </c>
      <c r="G60" s="8">
        <v>524.70458015881457</v>
      </c>
      <c r="H60" s="8">
        <v>477.89480653575691</v>
      </c>
      <c r="I60" s="8">
        <v>470.44107936887224</v>
      </c>
      <c r="J60" s="8">
        <v>437.57322910047492</v>
      </c>
      <c r="K60" s="8">
        <v>569.91180568677203</v>
      </c>
      <c r="L60" s="8">
        <v>570.01644184803604</v>
      </c>
      <c r="M60" s="8">
        <v>519.64994531854495</v>
      </c>
      <c r="N60" s="8">
        <v>457.73919979654403</v>
      </c>
      <c r="O60" s="8">
        <v>425.645935858972</v>
      </c>
      <c r="P60" s="8">
        <v>397.98537404915703</v>
      </c>
      <c r="Q60" s="8">
        <v>340.35555317529099</v>
      </c>
      <c r="R60" s="8">
        <v>334.396727433877</v>
      </c>
      <c r="S60" s="8">
        <v>322.12350347286105</v>
      </c>
      <c r="T60" s="8">
        <v>295.421648755413</v>
      </c>
      <c r="U60" s="8">
        <v>296.85027953900698</v>
      </c>
      <c r="V60" s="8">
        <v>296.76892982180703</v>
      </c>
      <c r="W60" s="8">
        <v>236.968393229756</v>
      </c>
      <c r="X60" s="8">
        <v>221.362588732164</v>
      </c>
      <c r="Y60" s="8">
        <v>217.64109602373</v>
      </c>
      <c r="Z60" s="8">
        <v>138.76961853375818</v>
      </c>
      <c r="AA60" s="8">
        <v>139.65201518447302</v>
      </c>
    </row>
    <row r="61" spans="1:27">
      <c r="A61" s="16" t="s">
        <v>24</v>
      </c>
      <c r="B61" s="16" t="s">
        <v>191</v>
      </c>
      <c r="C61" s="8">
        <v>0</v>
      </c>
      <c r="D61" s="8">
        <v>0</v>
      </c>
      <c r="E61" s="8">
        <v>9.1350709000000012E-7</v>
      </c>
      <c r="F61" s="8">
        <v>1.5889275300000001E-6</v>
      </c>
      <c r="G61" s="8">
        <v>1.6503970700000001E-6</v>
      </c>
      <c r="H61" s="8">
        <v>1.5795541199999999E-6</v>
      </c>
      <c r="I61" s="8">
        <v>1.49852665E-6</v>
      </c>
      <c r="J61" s="8">
        <v>1.39179588E-6</v>
      </c>
      <c r="K61" s="8">
        <v>2.1348107599999999E-6</v>
      </c>
      <c r="L61" s="8">
        <v>2.0925155300000001E-6</v>
      </c>
      <c r="M61" s="8">
        <v>2.028434E-6</v>
      </c>
      <c r="N61" s="8">
        <v>1.9197441799999998E-6</v>
      </c>
      <c r="O61" s="8">
        <v>1.8003352499999999E-6</v>
      </c>
      <c r="P61" s="8">
        <v>1.7885125399999999E-6</v>
      </c>
      <c r="Q61" s="8">
        <v>1.6793029500000001E-6</v>
      </c>
      <c r="R61" s="8">
        <v>1.9268403E-6</v>
      </c>
      <c r="S61" s="8">
        <v>1.7904018200000001E-6</v>
      </c>
      <c r="T61" s="8">
        <v>1.8452340699999998E-6</v>
      </c>
      <c r="U61" s="8">
        <v>1.8718933999999998E-6</v>
      </c>
      <c r="V61" s="8">
        <v>1.74099121E-6</v>
      </c>
      <c r="W61" s="8">
        <v>1.6149027899999997E-6</v>
      </c>
      <c r="X61" s="8">
        <v>1.5132298700000001E-6</v>
      </c>
      <c r="Y61" s="8">
        <v>1.4334350400000002E-6</v>
      </c>
      <c r="Z61" s="8">
        <v>1.4291943500000001E-6</v>
      </c>
      <c r="AA61" s="8">
        <v>1.5945484399999999E-6</v>
      </c>
    </row>
    <row r="62" spans="1:27">
      <c r="A62" s="16" t="s">
        <v>24</v>
      </c>
      <c r="B62" s="16" t="s">
        <v>15</v>
      </c>
      <c r="C62" s="8">
        <v>5.4795429999999996</v>
      </c>
      <c r="D62" s="8">
        <v>7.6573059999999993</v>
      </c>
      <c r="E62" s="8">
        <v>8.7537720000000014</v>
      </c>
      <c r="F62" s="8">
        <v>11.391218</v>
      </c>
      <c r="G62" s="8">
        <v>14.145566000000001</v>
      </c>
      <c r="H62" s="8">
        <v>15.321736000000001</v>
      </c>
      <c r="I62" s="8">
        <v>17.699717</v>
      </c>
      <c r="J62" s="8">
        <v>19.304281</v>
      </c>
      <c r="K62" s="8">
        <v>18.229734000000001</v>
      </c>
      <c r="L62" s="8">
        <v>20.734309</v>
      </c>
      <c r="M62" s="8">
        <v>20.916421999999997</v>
      </c>
      <c r="N62" s="8">
        <v>20.861374999999999</v>
      </c>
      <c r="O62" s="8">
        <v>21.978234</v>
      </c>
      <c r="P62" s="8">
        <v>22.843319999999999</v>
      </c>
      <c r="Q62" s="8">
        <v>21.313549999999999</v>
      </c>
      <c r="R62" s="8">
        <v>23.145019999999999</v>
      </c>
      <c r="S62" s="8">
        <v>24.127602</v>
      </c>
      <c r="T62" s="8">
        <v>24.707785000000001</v>
      </c>
      <c r="U62" s="8">
        <v>26.151389999999999</v>
      </c>
      <c r="V62" s="8">
        <v>27.877666000000001</v>
      </c>
      <c r="W62" s="8">
        <v>27.379127</v>
      </c>
      <c r="X62" s="8">
        <v>27.120999999999999</v>
      </c>
      <c r="Y62" s="8">
        <v>28.077668000000003</v>
      </c>
      <c r="Z62" s="8">
        <v>27.756921999999999</v>
      </c>
      <c r="AA62" s="8">
        <v>29.319611000000002</v>
      </c>
    </row>
    <row r="63" spans="1:27">
      <c r="A63" s="80" t="s">
        <v>82</v>
      </c>
      <c r="B63" s="80"/>
      <c r="C63" s="68">
        <v>152400.12541969854</v>
      </c>
      <c r="D63" s="68">
        <v>134542.62413268044</v>
      </c>
      <c r="E63" s="68">
        <v>106502.90317071773</v>
      </c>
      <c r="F63" s="68">
        <v>47546.554887526101</v>
      </c>
      <c r="G63" s="68">
        <v>29390.023730633926</v>
      </c>
      <c r="H63" s="68">
        <v>24160.411978724911</v>
      </c>
      <c r="I63" s="68">
        <v>26610.640962765625</v>
      </c>
      <c r="J63" s="68">
        <v>25262.507488616116</v>
      </c>
      <c r="K63" s="68">
        <v>22634.349735368804</v>
      </c>
      <c r="L63" s="68">
        <v>19609.582670055919</v>
      </c>
      <c r="M63" s="68">
        <v>15745.85869148563</v>
      </c>
      <c r="N63" s="68">
        <v>21891.989115897501</v>
      </c>
      <c r="O63" s="68">
        <v>17310.370733751821</v>
      </c>
      <c r="P63" s="68">
        <v>17264.880871825968</v>
      </c>
      <c r="Q63" s="68">
        <v>15857.061791507411</v>
      </c>
      <c r="R63" s="68">
        <v>16846.795417083606</v>
      </c>
      <c r="S63" s="68">
        <v>13665.456338609871</v>
      </c>
      <c r="T63" s="68">
        <v>16231.96604697266</v>
      </c>
      <c r="U63" s="68">
        <v>12786.52509026392</v>
      </c>
      <c r="V63" s="68">
        <v>11254.431642188994</v>
      </c>
      <c r="W63" s="68">
        <v>15203.80159389148</v>
      </c>
      <c r="X63" s="68">
        <v>10635.639191737855</v>
      </c>
      <c r="Y63" s="68">
        <v>10976.255233475666</v>
      </c>
      <c r="Z63" s="68">
        <v>10522.741226146038</v>
      </c>
      <c r="AA63" s="68">
        <v>12705.777161499469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8574.7655053882136</v>
      </c>
      <c r="D68" s="8">
        <v>10269.063446714674</v>
      </c>
      <c r="E68" s="8">
        <v>14889.355007153585</v>
      </c>
      <c r="F68" s="8">
        <v>11165.95600612727</v>
      </c>
      <c r="G68" s="8">
        <v>12157.552012172393</v>
      </c>
      <c r="H68" s="8">
        <v>9677.2280111785567</v>
      </c>
      <c r="I68" s="8">
        <v>10845.466016829878</v>
      </c>
      <c r="J68" s="8">
        <v>10878.397015957427</v>
      </c>
      <c r="K68" s="8">
        <v>8386.0045142294421</v>
      </c>
      <c r="L68" s="8">
        <v>6375.2020131189938</v>
      </c>
      <c r="M68" s="8">
        <v>5860.9115121047289</v>
      </c>
      <c r="N68" s="8">
        <v>1.8064066999999998E-5</v>
      </c>
      <c r="O68" s="8">
        <v>1.6831325000000001E-5</v>
      </c>
      <c r="P68" s="8">
        <v>1.5510176E-5</v>
      </c>
      <c r="Q68" s="8">
        <v>1.4382048E-5</v>
      </c>
      <c r="R68" s="8">
        <v>1.326256E-5</v>
      </c>
      <c r="S68" s="8">
        <v>1.2653698999999999E-5</v>
      </c>
      <c r="T68" s="8">
        <v>1.1608311E-5</v>
      </c>
      <c r="U68" s="8">
        <v>1.0464408999999999E-5</v>
      </c>
      <c r="V68" s="8">
        <v>9.8572610000000013E-6</v>
      </c>
      <c r="W68" s="8">
        <v>9.4103129999999992E-6</v>
      </c>
      <c r="X68" s="8">
        <v>8.8734750000000006E-6</v>
      </c>
      <c r="Y68" s="8">
        <v>8.2040320000000006E-6</v>
      </c>
      <c r="Z68" s="8">
        <v>7.6311366000000003E-6</v>
      </c>
      <c r="AA68" s="8">
        <v>1.5312291000000001E-5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2741.9493047891151</v>
      </c>
      <c r="D70" s="8">
        <v>1654.7490799832451</v>
      </c>
      <c r="E70" s="8">
        <v>12720.087487333174</v>
      </c>
      <c r="F70" s="8">
        <v>12247.156944756456</v>
      </c>
      <c r="G70" s="8">
        <v>8278.4885438587899</v>
      </c>
      <c r="H70" s="8">
        <v>7685.7093521696697</v>
      </c>
      <c r="I70" s="8">
        <v>8778.9410755247263</v>
      </c>
      <c r="J70" s="8">
        <v>9571.290749504964</v>
      </c>
      <c r="K70" s="8">
        <v>6975.3544569688665</v>
      </c>
      <c r="L70" s="8">
        <v>4168.7865560431474</v>
      </c>
      <c r="M70" s="8">
        <v>3420.864968914183</v>
      </c>
      <c r="N70" s="8">
        <v>4711.5636175569789</v>
      </c>
      <c r="O70" s="8">
        <v>5068.4555295034334</v>
      </c>
      <c r="P70" s="8">
        <v>4935.9212152827004</v>
      </c>
      <c r="Q70" s="8">
        <v>4689.5593637014545</v>
      </c>
      <c r="R70" s="8">
        <v>3967.204421122723</v>
      </c>
      <c r="S70" s="8">
        <v>3352.6112329631387</v>
      </c>
      <c r="T70" s="8">
        <v>3624.8397344484533</v>
      </c>
      <c r="U70" s="8">
        <v>1235.8401360169689</v>
      </c>
      <c r="V70" s="8">
        <v>1363.1124205288338</v>
      </c>
      <c r="W70" s="8">
        <v>1300.3461326563215</v>
      </c>
      <c r="X70" s="8">
        <v>1133.7801803113302</v>
      </c>
      <c r="Y70" s="8">
        <v>1402.358701896605</v>
      </c>
      <c r="Z70" s="8">
        <v>1343.7183809010476</v>
      </c>
      <c r="AA70" s="8">
        <v>1582.0109654478792</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696.11738254968213</v>
      </c>
      <c r="D73" s="8">
        <v>708.2852368691498</v>
      </c>
      <c r="E73" s="8">
        <v>648.57754382862902</v>
      </c>
      <c r="F73" s="8">
        <v>881.17169535850155</v>
      </c>
      <c r="G73" s="8">
        <v>817.85414913497596</v>
      </c>
      <c r="H73" s="8">
        <v>786.45187037886365</v>
      </c>
      <c r="I73" s="8">
        <v>671.42190641588138</v>
      </c>
      <c r="J73" s="8">
        <v>615.19664283493512</v>
      </c>
      <c r="K73" s="8">
        <v>551.26828998087865</v>
      </c>
      <c r="L73" s="8">
        <v>569.19308433797437</v>
      </c>
      <c r="M73" s="8">
        <v>505.13564596229747</v>
      </c>
      <c r="N73" s="8">
        <v>450.00224242788033</v>
      </c>
      <c r="O73" s="8">
        <v>435.61435508320278</v>
      </c>
      <c r="P73" s="8">
        <v>397.81372547919824</v>
      </c>
      <c r="Q73" s="8">
        <v>387.304669021069</v>
      </c>
      <c r="R73" s="8">
        <v>328.79795298073384</v>
      </c>
      <c r="S73" s="8">
        <v>321.21877744382158</v>
      </c>
      <c r="T73" s="8">
        <v>264.97510903568104</v>
      </c>
      <c r="U73" s="8">
        <v>280.68757769040747</v>
      </c>
      <c r="V73" s="8">
        <v>245.07867243989082</v>
      </c>
      <c r="W73" s="8">
        <v>270.35009518812103</v>
      </c>
      <c r="X73" s="8">
        <v>250.81048913367312</v>
      </c>
      <c r="Y73" s="8">
        <v>231.37127100751638</v>
      </c>
      <c r="Z73" s="8">
        <v>226.14218987482741</v>
      </c>
      <c r="AA73" s="8">
        <v>197.83425244093971</v>
      </c>
    </row>
    <row r="74" spans="1:27">
      <c r="A74" s="16" t="s">
        <v>25</v>
      </c>
      <c r="B74" s="16" t="s">
        <v>8</v>
      </c>
      <c r="C74" s="8">
        <v>141.16358726177691</v>
      </c>
      <c r="D74" s="8">
        <v>158.53091165648468</v>
      </c>
      <c r="E74" s="8">
        <v>137.95080212537985</v>
      </c>
      <c r="F74" s="8">
        <v>260.97952694984724</v>
      </c>
      <c r="G74" s="8">
        <v>239.01447314437348</v>
      </c>
      <c r="H74" s="8">
        <v>227.41160628189533</v>
      </c>
      <c r="I74" s="8">
        <v>205.10748022723922</v>
      </c>
      <c r="J74" s="8">
        <v>184.33939701364423</v>
      </c>
      <c r="K74" s="8">
        <v>184.14339051001835</v>
      </c>
      <c r="L74" s="8">
        <v>175.44338392211719</v>
      </c>
      <c r="M74" s="8">
        <v>169.52144921394125</v>
      </c>
      <c r="N74" s="8">
        <v>217.64932338826253</v>
      </c>
      <c r="O74" s="8">
        <v>203.85553178290235</v>
      </c>
      <c r="P74" s="8">
        <v>196.86047172774974</v>
      </c>
      <c r="Q74" s="8">
        <v>191.057888641033</v>
      </c>
      <c r="R74" s="8">
        <v>255.45928146977883</v>
      </c>
      <c r="S74" s="8">
        <v>228.9988117089411</v>
      </c>
      <c r="T74" s="8">
        <v>284.72881374084295</v>
      </c>
      <c r="U74" s="8">
        <v>270.36159207386186</v>
      </c>
      <c r="V74" s="8">
        <v>263.28381407228369</v>
      </c>
      <c r="W74" s="8">
        <v>214.4987440561639</v>
      </c>
      <c r="X74" s="8">
        <v>191.73324937939816</v>
      </c>
      <c r="Y74" s="8">
        <v>169.62874322889508</v>
      </c>
      <c r="Z74" s="8">
        <v>153.78927729395471</v>
      </c>
      <c r="AA74" s="8">
        <v>149.72785720638527</v>
      </c>
    </row>
    <row r="75" spans="1:27">
      <c r="A75" s="16" t="s">
        <v>25</v>
      </c>
      <c r="B75" s="16" t="s">
        <v>83</v>
      </c>
      <c r="C75" s="8">
        <v>31.070882846694399</v>
      </c>
      <c r="D75" s="8">
        <v>30.1414624104433</v>
      </c>
      <c r="E75" s="8">
        <v>119.91764807799831</v>
      </c>
      <c r="F75" s="8">
        <v>193.16711002105797</v>
      </c>
      <c r="G75" s="8">
        <v>194.01306814309928</v>
      </c>
      <c r="H75" s="8">
        <v>171.0570354816937</v>
      </c>
      <c r="I75" s="8">
        <v>170.96637080090107</v>
      </c>
      <c r="J75" s="8">
        <v>158.97719758436421</v>
      </c>
      <c r="K75" s="8">
        <v>143.04084737685213</v>
      </c>
      <c r="L75" s="8">
        <v>139.71662394279721</v>
      </c>
      <c r="M75" s="8">
        <v>133.6107992204511</v>
      </c>
      <c r="N75" s="8">
        <v>162.8902605311936</v>
      </c>
      <c r="O75" s="8">
        <v>152.9885589274156</v>
      </c>
      <c r="P75" s="8">
        <v>197.91495944584341</v>
      </c>
      <c r="Q75" s="8">
        <v>173.74011000090749</v>
      </c>
      <c r="R75" s="8">
        <v>293.57863097738954</v>
      </c>
      <c r="S75" s="8">
        <v>269.12578302992392</v>
      </c>
      <c r="T75" s="8">
        <v>265.0825876669453</v>
      </c>
      <c r="U75" s="8">
        <v>249.5337392741944</v>
      </c>
      <c r="V75" s="8">
        <v>252.0105563051367</v>
      </c>
      <c r="W75" s="8">
        <v>214.60178113540479</v>
      </c>
      <c r="X75" s="8">
        <v>196.8771031430654</v>
      </c>
      <c r="Y75" s="8">
        <v>165.72311329124338</v>
      </c>
      <c r="Z75" s="8">
        <v>135.17805510274601</v>
      </c>
      <c r="AA75" s="8">
        <v>163.33558915625551</v>
      </c>
    </row>
    <row r="76" spans="1:27">
      <c r="A76" s="16" t="s">
        <v>25</v>
      </c>
      <c r="B76" s="16" t="s">
        <v>191</v>
      </c>
      <c r="C76" s="8">
        <v>0</v>
      </c>
      <c r="D76" s="8">
        <v>0</v>
      </c>
      <c r="E76" s="8">
        <v>4.0148727000000003E-7</v>
      </c>
      <c r="F76" s="8">
        <v>5.7999926999999995E-7</v>
      </c>
      <c r="G76" s="8">
        <v>6.0924836999999994E-7</v>
      </c>
      <c r="H76" s="8">
        <v>5.8351469000000003E-7</v>
      </c>
      <c r="I76" s="8">
        <v>6.1152471999999998E-7</v>
      </c>
      <c r="J76" s="8">
        <v>5.7620365999999992E-7</v>
      </c>
      <c r="K76" s="8">
        <v>5.5315426999999998E-7</v>
      </c>
      <c r="L76" s="8">
        <v>5.8120180000000001E-7</v>
      </c>
      <c r="M76" s="8">
        <v>5.9067910000000001E-7</v>
      </c>
      <c r="N76" s="8">
        <v>6.8478300999999998E-7</v>
      </c>
      <c r="O76" s="8">
        <v>6.4426363000000001E-7</v>
      </c>
      <c r="P76" s="8">
        <v>6.5543514E-7</v>
      </c>
      <c r="Q76" s="8">
        <v>6.1967848999999998E-7</v>
      </c>
      <c r="R76" s="8">
        <v>6.7357824000000005E-7</v>
      </c>
      <c r="S76" s="8">
        <v>6.2571887999999998E-7</v>
      </c>
      <c r="T76" s="8">
        <v>6.7078970999999994E-7</v>
      </c>
      <c r="U76" s="8">
        <v>7.2433314000000004E-7</v>
      </c>
      <c r="V76" s="8">
        <v>6.8617728000000005E-7</v>
      </c>
      <c r="W76" s="8">
        <v>6.5988736999999995E-7</v>
      </c>
      <c r="X76" s="8">
        <v>6.1624099999999999E-7</v>
      </c>
      <c r="Y76" s="8">
        <v>6.0187526000000005E-7</v>
      </c>
      <c r="Z76" s="8">
        <v>6.5126625000000009E-7</v>
      </c>
      <c r="AA76" s="8">
        <v>6.7016601999999993E-7</v>
      </c>
    </row>
    <row r="77" spans="1:27">
      <c r="A77" s="16" t="s">
        <v>25</v>
      </c>
      <c r="B77" s="16" t="s">
        <v>15</v>
      </c>
      <c r="C77" s="8">
        <v>8.0548729999999988</v>
      </c>
      <c r="D77" s="8">
        <v>9.1113420000000005</v>
      </c>
      <c r="E77" s="8">
        <v>9.776352000000001</v>
      </c>
      <c r="F77" s="8">
        <v>9.2311740000000011</v>
      </c>
      <c r="G77" s="8">
        <v>10.005927999999999</v>
      </c>
      <c r="H77" s="8">
        <v>10.675388000000002</v>
      </c>
      <c r="I77" s="8">
        <v>11.448557000000001</v>
      </c>
      <c r="J77" s="8">
        <v>12.0555</v>
      </c>
      <c r="K77" s="8">
        <v>11.969762000000001</v>
      </c>
      <c r="L77" s="8">
        <v>12.696123</v>
      </c>
      <c r="M77" s="8">
        <v>13.336022000000002</v>
      </c>
      <c r="N77" s="8">
        <v>13.4542705</v>
      </c>
      <c r="O77" s="8">
        <v>14.149196</v>
      </c>
      <c r="P77" s="8">
        <v>14.47987</v>
      </c>
      <c r="Q77" s="8">
        <v>14.106007999999999</v>
      </c>
      <c r="R77" s="8">
        <v>14.985899</v>
      </c>
      <c r="S77" s="8">
        <v>15.292213</v>
      </c>
      <c r="T77" s="8">
        <v>15.258214000000001</v>
      </c>
      <c r="U77" s="8">
        <v>15.688537</v>
      </c>
      <c r="V77" s="8">
        <v>16.000495000000001</v>
      </c>
      <c r="W77" s="8">
        <v>15.926652000000001</v>
      </c>
      <c r="X77" s="8">
        <v>15.726420000000001</v>
      </c>
      <c r="Y77" s="8">
        <v>15.443797</v>
      </c>
      <c r="Z77" s="8">
        <v>14.726809999999999</v>
      </c>
      <c r="AA77" s="8">
        <v>14.46298</v>
      </c>
    </row>
    <row r="78" spans="1:27">
      <c r="A78" s="80" t="s">
        <v>82</v>
      </c>
      <c r="B78" s="80"/>
      <c r="C78" s="68">
        <v>12193.121535835482</v>
      </c>
      <c r="D78" s="68">
        <v>12829.881479633996</v>
      </c>
      <c r="E78" s="68">
        <v>28525.66484092025</v>
      </c>
      <c r="F78" s="68">
        <v>24757.662457793132</v>
      </c>
      <c r="G78" s="68">
        <v>21696.92817506288</v>
      </c>
      <c r="H78" s="68">
        <v>18558.533264074191</v>
      </c>
      <c r="I78" s="68">
        <v>20683.351407410148</v>
      </c>
      <c r="J78" s="68">
        <v>21420.256503471537</v>
      </c>
      <c r="K78" s="68">
        <v>16251.781261619213</v>
      </c>
      <c r="L78" s="68">
        <v>11441.037784946231</v>
      </c>
      <c r="M78" s="68">
        <v>10103.380398006278</v>
      </c>
      <c r="N78" s="68">
        <v>5555.5597331531662</v>
      </c>
      <c r="O78" s="68">
        <v>5875.0631887725431</v>
      </c>
      <c r="P78" s="68">
        <v>5742.9902581011029</v>
      </c>
      <c r="Q78" s="68">
        <v>5455.76805436619</v>
      </c>
      <c r="R78" s="68">
        <v>4860.0261994867633</v>
      </c>
      <c r="S78" s="68">
        <v>4187.2468314252428</v>
      </c>
      <c r="T78" s="68">
        <v>4454.8844711710235</v>
      </c>
      <c r="U78" s="68">
        <v>2052.1115932441749</v>
      </c>
      <c r="V78" s="68">
        <v>2139.4859688895831</v>
      </c>
      <c r="W78" s="68">
        <v>2015.7234151062116</v>
      </c>
      <c r="X78" s="68">
        <v>1788.927451457183</v>
      </c>
      <c r="Y78" s="68">
        <v>1984.5256352301669</v>
      </c>
      <c r="Z78" s="68">
        <v>1873.5547214549783</v>
      </c>
      <c r="AA78" s="68">
        <v>2107.3716602339168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3.8721715000000003E-6</v>
      </c>
      <c r="D83" s="8">
        <v>3.6218130999999999E-6</v>
      </c>
      <c r="E83" s="8">
        <v>3.3987855999999998E-6</v>
      </c>
      <c r="F83" s="8">
        <v>2.6305183000000004E-6</v>
      </c>
      <c r="G83" s="8">
        <v>7.7946949999999997E-6</v>
      </c>
      <c r="H83" s="8">
        <v>7.0934253999999995E-6</v>
      </c>
      <c r="I83" s="8">
        <v>8.5672230000000012E-6</v>
      </c>
      <c r="J83" s="8">
        <v>7.9644539999999989E-6</v>
      </c>
      <c r="K83" s="8">
        <v>7.2225650000000002E-6</v>
      </c>
      <c r="L83" s="8">
        <v>6.7398753000000002E-6</v>
      </c>
      <c r="M83" s="8">
        <v>6.2042316000000001E-6</v>
      </c>
      <c r="N83" s="8">
        <v>6.8143396999999997E-6</v>
      </c>
      <c r="O83" s="8">
        <v>6.32922E-6</v>
      </c>
      <c r="P83" s="8">
        <v>5.938914E-6</v>
      </c>
      <c r="Q83" s="8">
        <v>5.5188399999999998E-6</v>
      </c>
      <c r="R83" s="8">
        <v>5.7299524000000003E-6</v>
      </c>
      <c r="S83" s="8">
        <v>5.3847482999999997E-6</v>
      </c>
      <c r="T83" s="8">
        <v>5.1232439999999999E-6</v>
      </c>
      <c r="U83" s="8">
        <v>4.9638109999999999E-6</v>
      </c>
      <c r="V83" s="8">
        <v>4.6442016000000002E-6</v>
      </c>
      <c r="W83" s="8">
        <v>4.6182780000000001E-6</v>
      </c>
      <c r="X83" s="8">
        <v>4.3019154000000002E-6</v>
      </c>
      <c r="Y83" s="8">
        <v>4.7481509999999998E-6</v>
      </c>
      <c r="Z83" s="8">
        <v>4.5531434000000004E-6</v>
      </c>
      <c r="AA83" s="8">
        <v>7.1818717000000001E-6</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1.6773071000000001E-5</v>
      </c>
      <c r="D85" s="8">
        <v>1.5943953999999999E-5</v>
      </c>
      <c r="E85" s="8">
        <v>1.65700903E-5</v>
      </c>
      <c r="F85" s="8">
        <v>12.995972555235202</v>
      </c>
      <c r="G85" s="8">
        <v>105.062823398186</v>
      </c>
      <c r="H85" s="8">
        <v>23.8298486037727</v>
      </c>
      <c r="I85" s="8">
        <v>135.79669761413362</v>
      </c>
      <c r="J85" s="8">
        <v>76.72039081516499</v>
      </c>
      <c r="K85" s="8">
        <v>455.28137968004762</v>
      </c>
      <c r="L85" s="8">
        <v>275.72314372203999</v>
      </c>
      <c r="M85" s="8">
        <v>135.81803764803661</v>
      </c>
      <c r="N85" s="8">
        <v>266.48792573764797</v>
      </c>
      <c r="O85" s="8">
        <v>122.79862609845719</v>
      </c>
      <c r="P85" s="8">
        <v>355.349871852202</v>
      </c>
      <c r="Q85" s="8">
        <v>131.37743155724701</v>
      </c>
      <c r="R85" s="8">
        <v>87.598996516363997</v>
      </c>
      <c r="S85" s="8">
        <v>38.450719536310096</v>
      </c>
      <c r="T85" s="8">
        <v>43.998920725674395</v>
      </c>
      <c r="U85" s="8">
        <v>44.871701735972408</v>
      </c>
      <c r="V85" s="8">
        <v>13.4647391385747</v>
      </c>
      <c r="W85" s="8">
        <v>50.042773010076999</v>
      </c>
      <c r="X85" s="8">
        <v>32.517639479528903</v>
      </c>
      <c r="Y85" s="8">
        <v>93.75285792414158</v>
      </c>
      <c r="Z85" s="8">
        <v>92.441430359979009</v>
      </c>
      <c r="AA85" s="8">
        <v>1.8115897999999998E-5</v>
      </c>
    </row>
    <row r="86" spans="1:27">
      <c r="A86" s="16" t="s">
        <v>26</v>
      </c>
      <c r="B86" s="16" t="s">
        <v>2</v>
      </c>
      <c r="C86" s="8">
        <v>68629.725299999991</v>
      </c>
      <c r="D86" s="8">
        <v>58485.003200000014</v>
      </c>
      <c r="E86" s="8">
        <v>59188.179100000008</v>
      </c>
      <c r="F86" s="8">
        <v>61092.593250000005</v>
      </c>
      <c r="G86" s="8">
        <v>54532.527849999999</v>
      </c>
      <c r="H86" s="8">
        <v>51212.999650000005</v>
      </c>
      <c r="I86" s="8">
        <v>45613.068200000002</v>
      </c>
      <c r="J86" s="8">
        <v>45806.684400000006</v>
      </c>
      <c r="K86" s="8">
        <v>45048.63274999999</v>
      </c>
      <c r="L86" s="8">
        <v>39535.277999999998</v>
      </c>
      <c r="M86" s="8">
        <v>32474.479139999996</v>
      </c>
      <c r="N86" s="8">
        <v>34394.948899999996</v>
      </c>
      <c r="O86" s="8">
        <v>30016.513400000003</v>
      </c>
      <c r="P86" s="8">
        <v>26120.838030000003</v>
      </c>
      <c r="Q86" s="8">
        <v>23345.523149999997</v>
      </c>
      <c r="R86" s="8">
        <v>21263.10396</v>
      </c>
      <c r="S86" s="8">
        <v>21414.393889999996</v>
      </c>
      <c r="T86" s="8">
        <v>20511.620219999997</v>
      </c>
      <c r="U86" s="8">
        <v>17897.880699999998</v>
      </c>
      <c r="V86" s="8">
        <v>17194.170999999998</v>
      </c>
      <c r="W86" s="8">
        <v>17664.95995</v>
      </c>
      <c r="X86" s="8">
        <v>15631.042410000002</v>
      </c>
      <c r="Y86" s="8">
        <v>14179.74626</v>
      </c>
      <c r="Z86" s="8">
        <v>12783.822769999999</v>
      </c>
      <c r="AA86" s="8">
        <v>13122.943950000001</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290.17402407607972</v>
      </c>
      <c r="D88" s="8">
        <v>388.88202983391716</v>
      </c>
      <c r="E88" s="8">
        <v>371.22747902189587</v>
      </c>
      <c r="F88" s="8">
        <v>491.86369169354953</v>
      </c>
      <c r="G88" s="8">
        <v>458.90146343698444</v>
      </c>
      <c r="H88" s="8">
        <v>494.11393671086728</v>
      </c>
      <c r="I88" s="8">
        <v>482.22539984942262</v>
      </c>
      <c r="J88" s="8">
        <v>467.76332346640999</v>
      </c>
      <c r="K88" s="8">
        <v>476.84750215108369</v>
      </c>
      <c r="L88" s="8">
        <v>478.5945743590658</v>
      </c>
      <c r="M88" s="8">
        <v>496.11942740356477</v>
      </c>
      <c r="N88" s="8">
        <v>454.67551875843151</v>
      </c>
      <c r="O88" s="8">
        <v>443.53836986791276</v>
      </c>
      <c r="P88" s="8">
        <v>387.99436461969793</v>
      </c>
      <c r="Q88" s="8">
        <v>381.16990627196321</v>
      </c>
      <c r="R88" s="8">
        <v>345.52155914344206</v>
      </c>
      <c r="S88" s="8">
        <v>315.39640031048128</v>
      </c>
      <c r="T88" s="8">
        <v>309.34095070366834</v>
      </c>
      <c r="U88" s="8">
        <v>282.17217644412278</v>
      </c>
      <c r="V88" s="8">
        <v>284.41618671881508</v>
      </c>
      <c r="W88" s="8">
        <v>247.17254236834424</v>
      </c>
      <c r="X88" s="8">
        <v>233.95486148625611</v>
      </c>
      <c r="Y88" s="8">
        <v>196.46381452732427</v>
      </c>
      <c r="Z88" s="8">
        <v>197.18740603536548</v>
      </c>
      <c r="AA88" s="8">
        <v>167.77437100789831</v>
      </c>
    </row>
    <row r="89" spans="1:27">
      <c r="A89" s="16" t="s">
        <v>26</v>
      </c>
      <c r="B89" s="16" t="s">
        <v>8</v>
      </c>
      <c r="C89" s="8">
        <v>2.1279514999999998E-7</v>
      </c>
      <c r="D89" s="8">
        <v>2.4909279399999999E-7</v>
      </c>
      <c r="E89" s="8">
        <v>1.9545545200000002E-7</v>
      </c>
      <c r="F89" s="8">
        <v>2.3681747999999999E-7</v>
      </c>
      <c r="G89" s="8">
        <v>2.2259746799999997E-7</v>
      </c>
      <c r="H89" s="8">
        <v>2.0677697400000001E-7</v>
      </c>
      <c r="I89" s="8">
        <v>2.6332183599999999E-7</v>
      </c>
      <c r="J89" s="8">
        <v>2.6986345000000003E-7</v>
      </c>
      <c r="K89" s="8">
        <v>2.3087509500000001E-7</v>
      </c>
      <c r="L89" s="8">
        <v>2.2483811300000003E-7</v>
      </c>
      <c r="M89" s="8">
        <v>2.3048295500000001E-7</v>
      </c>
      <c r="N89" s="8">
        <v>2.5183723599999999E-7</v>
      </c>
      <c r="O89" s="8">
        <v>2.4010180999999999E-7</v>
      </c>
      <c r="P89" s="8">
        <v>4.3050882000000002E-7</v>
      </c>
      <c r="Q89" s="8">
        <v>3.77373985E-7</v>
      </c>
      <c r="R89" s="8">
        <v>4.4480035399999997E-7</v>
      </c>
      <c r="S89" s="8">
        <v>4.6941138999999998E-7</v>
      </c>
      <c r="T89" s="8">
        <v>4.4791766999999997E-7</v>
      </c>
      <c r="U89" s="8">
        <v>4.2813394599999992E-7</v>
      </c>
      <c r="V89" s="8">
        <v>4.0061258999999996E-7</v>
      </c>
      <c r="W89" s="8">
        <v>3.7307331499999995E-7</v>
      </c>
      <c r="X89" s="8">
        <v>3.5744786999999996E-7</v>
      </c>
      <c r="Y89" s="8">
        <v>4.3427670999999992E-7</v>
      </c>
      <c r="Z89" s="8">
        <v>3.7532616999999999E-7</v>
      </c>
      <c r="AA89" s="8">
        <v>3.6148388399999993E-7</v>
      </c>
    </row>
    <row r="90" spans="1:27">
      <c r="A90" s="16" t="s">
        <v>26</v>
      </c>
      <c r="B90" s="16" t="s">
        <v>83</v>
      </c>
      <c r="C90" s="8">
        <v>3.6951772599999999E-6</v>
      </c>
      <c r="D90" s="8">
        <v>5.8038549700000004E-6</v>
      </c>
      <c r="E90" s="8">
        <v>5.5519914000000005E-6</v>
      </c>
      <c r="F90" s="8">
        <v>5.21830727E-6</v>
      </c>
      <c r="G90" s="8">
        <v>8.5122739135640002E-2</v>
      </c>
      <c r="H90" s="8">
        <v>0.18449869479806</v>
      </c>
      <c r="I90" s="8">
        <v>0.32336716010289995</v>
      </c>
      <c r="J90" s="8">
        <v>0.45590477766589999</v>
      </c>
      <c r="K90" s="8">
        <v>0.60436007182280005</v>
      </c>
      <c r="L90" s="8">
        <v>0.89171524100239996</v>
      </c>
      <c r="M90" s="8">
        <v>1.1420354770094001</v>
      </c>
      <c r="N90" s="8">
        <v>1.3103841647275001</v>
      </c>
      <c r="O90" s="8">
        <v>1.5963835298364</v>
      </c>
      <c r="P90" s="8">
        <v>1.8078876363076999</v>
      </c>
      <c r="Q90" s="8">
        <v>1.9579524953807002</v>
      </c>
      <c r="R90" s="8">
        <v>2.2656466246901994</v>
      </c>
      <c r="S90" s="8">
        <v>2.5805362612360998</v>
      </c>
      <c r="T90" s="8">
        <v>2.5363838395492002</v>
      </c>
      <c r="U90" s="8">
        <v>2.8582116836135998</v>
      </c>
      <c r="V90" s="8">
        <v>3.1186195120981002</v>
      </c>
      <c r="W90" s="8">
        <v>3.1928539417789006</v>
      </c>
      <c r="X90" s="8">
        <v>3.2374049088965999</v>
      </c>
      <c r="Y90" s="8">
        <v>3.2805156077045998</v>
      </c>
      <c r="Z90" s="8">
        <v>3.5097239606495001</v>
      </c>
      <c r="AA90" s="8">
        <v>3.8249581000086001</v>
      </c>
    </row>
    <row r="91" spans="1:27">
      <c r="A91" s="16" t="s">
        <v>26</v>
      </c>
      <c r="B91" s="16" t="s">
        <v>191</v>
      </c>
      <c r="C91" s="8">
        <v>0</v>
      </c>
      <c r="D91" s="8">
        <v>0</v>
      </c>
      <c r="E91" s="8">
        <v>2.1519913200000002E-6</v>
      </c>
      <c r="F91" s="8">
        <v>2.4439642200000005E-6</v>
      </c>
      <c r="G91" s="8">
        <v>3.3221138600000002E-6</v>
      </c>
      <c r="H91" s="8">
        <v>3.24115277E-6</v>
      </c>
      <c r="I91" s="8">
        <v>37.395545689824495</v>
      </c>
      <c r="J91" s="8">
        <v>57.709838944245007</v>
      </c>
      <c r="K91" s="8">
        <v>60.455159787371628</v>
      </c>
      <c r="L91" s="8">
        <v>99.180134284524769</v>
      </c>
      <c r="M91" s="8">
        <v>110.84933535128063</v>
      </c>
      <c r="N91" s="8">
        <v>115.20373818541439</v>
      </c>
      <c r="O91" s="8">
        <v>105.39934362080065</v>
      </c>
      <c r="P91" s="8">
        <v>97.324921573308316</v>
      </c>
      <c r="Q91" s="8">
        <v>88.334843193519191</v>
      </c>
      <c r="R91" s="8">
        <v>80.321396330714705</v>
      </c>
      <c r="S91" s="8">
        <v>81.210184363344695</v>
      </c>
      <c r="T91" s="8">
        <v>74.199299570109105</v>
      </c>
      <c r="U91" s="8">
        <v>68.080768740450353</v>
      </c>
      <c r="V91" s="8">
        <v>66.628637460538201</v>
      </c>
      <c r="W91" s="8">
        <v>57.294132546633541</v>
      </c>
      <c r="X91" s="8">
        <v>50.464894515957596</v>
      </c>
      <c r="Y91" s="8">
        <v>44.632736613274915</v>
      </c>
      <c r="Z91" s="8">
        <v>46.469594902182301</v>
      </c>
      <c r="AA91" s="8">
        <v>47.576770480582304</v>
      </c>
    </row>
    <row r="92" spans="1:27">
      <c r="A92" s="16" t="s">
        <v>26</v>
      </c>
      <c r="B92" s="16" t="s">
        <v>15</v>
      </c>
      <c r="C92" s="8">
        <v>0.17257403999999998</v>
      </c>
      <c r="D92" s="8">
        <v>0.28849673000000003</v>
      </c>
      <c r="E92" s="8">
        <v>0.35696149999999999</v>
      </c>
      <c r="F92" s="8">
        <v>0.57462390000000008</v>
      </c>
      <c r="G92" s="8">
        <v>0.87200270000000002</v>
      </c>
      <c r="H92" s="8">
        <v>0.95324069999999994</v>
      </c>
      <c r="I92" s="8">
        <v>1.0837844000000001</v>
      </c>
      <c r="J92" s="8">
        <v>1.1524512999999998</v>
      </c>
      <c r="K92" s="8">
        <v>1.2339681</v>
      </c>
      <c r="L92" s="8">
        <v>1.3410272000000001</v>
      </c>
      <c r="M92" s="8">
        <v>1.4270048999999998</v>
      </c>
      <c r="N92" s="8">
        <v>1.410987</v>
      </c>
      <c r="O92" s="8">
        <v>1.5167619999999999</v>
      </c>
      <c r="P92" s="8">
        <v>1.5652332</v>
      </c>
      <c r="Q92" s="8">
        <v>1.5850199999999999</v>
      </c>
      <c r="R92" s="8">
        <v>1.652833</v>
      </c>
      <c r="S92" s="8">
        <v>1.7602281</v>
      </c>
      <c r="T92" s="8">
        <v>1.6310804000000001</v>
      </c>
      <c r="U92" s="8">
        <v>1.7188783000000001</v>
      </c>
      <c r="V92" s="8">
        <v>1.7938605000000001</v>
      </c>
      <c r="W92" s="8">
        <v>1.7877247000000001</v>
      </c>
      <c r="X92" s="8">
        <v>1.7028732</v>
      </c>
      <c r="Y92" s="8">
        <v>1.6829064</v>
      </c>
      <c r="Z92" s="8">
        <v>1.7037705000000001</v>
      </c>
      <c r="AA92" s="8">
        <v>1.7994679</v>
      </c>
    </row>
    <row r="93" spans="1:27">
      <c r="A93" s="80" t="s">
        <v>82</v>
      </c>
      <c r="B93" s="80"/>
      <c r="C93" s="68">
        <v>68920.071922669289</v>
      </c>
      <c r="D93" s="68">
        <v>58874.173752182651</v>
      </c>
      <c r="E93" s="68">
        <v>59559.763568390212</v>
      </c>
      <c r="F93" s="68">
        <v>61598.027548678401</v>
      </c>
      <c r="G93" s="68">
        <v>55097.449273613711</v>
      </c>
      <c r="H93" s="68">
        <v>51732.081185250805</v>
      </c>
      <c r="I93" s="68">
        <v>46269.893003544028</v>
      </c>
      <c r="J93" s="68">
        <v>46410.486317537805</v>
      </c>
      <c r="K93" s="68">
        <v>46043.055127243759</v>
      </c>
      <c r="L93" s="68">
        <v>40391.00860177134</v>
      </c>
      <c r="M93" s="68">
        <v>33219.834987214599</v>
      </c>
      <c r="N93" s="68">
        <v>35234.037460912397</v>
      </c>
      <c r="O93" s="68">
        <v>30691.362891686334</v>
      </c>
      <c r="P93" s="68">
        <v>26964.880315250939</v>
      </c>
      <c r="Q93" s="68">
        <v>23949.948309414322</v>
      </c>
      <c r="R93" s="68">
        <v>21780.464397789965</v>
      </c>
      <c r="S93" s="68">
        <v>21853.791964425531</v>
      </c>
      <c r="T93" s="68">
        <v>20943.326860810157</v>
      </c>
      <c r="U93" s="68">
        <v>18297.582442296105</v>
      </c>
      <c r="V93" s="68">
        <v>17563.593048374842</v>
      </c>
      <c r="W93" s="68">
        <v>18024.449981558188</v>
      </c>
      <c r="X93" s="68">
        <v>15952.920088250003</v>
      </c>
      <c r="Y93" s="68">
        <v>14519.559096254872</v>
      </c>
      <c r="Z93" s="68">
        <v>13125.134700686645</v>
      </c>
      <c r="AA93" s="68">
        <v>13343.919543147744</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129.34613175999999</v>
      </c>
      <c r="D98" s="8">
        <v>126.89621012000001</v>
      </c>
      <c r="E98" s="8">
        <v>113.00335182499998</v>
      </c>
      <c r="F98" s="8">
        <v>100.55024446</v>
      </c>
      <c r="G98" s="8">
        <v>108.73428433000001</v>
      </c>
      <c r="H98" s="8">
        <v>112.30930047999999</v>
      </c>
      <c r="I98" s="8">
        <v>123.61543054600001</v>
      </c>
      <c r="J98" s="8">
        <v>130.65818052</v>
      </c>
      <c r="K98" s="8">
        <v>133.72322146000002</v>
      </c>
      <c r="L98" s="8">
        <v>154.096937145</v>
      </c>
      <c r="M98" s="8">
        <v>164.83399279599999</v>
      </c>
      <c r="N98" s="8">
        <v>172.66630938500003</v>
      </c>
      <c r="O98" s="8">
        <v>190.05822212199999</v>
      </c>
      <c r="P98" s="8">
        <v>202.91896419300002</v>
      </c>
      <c r="Q98" s="8">
        <v>207.63558595000001</v>
      </c>
      <c r="R98" s="8">
        <v>225.4566518</v>
      </c>
      <c r="S98" s="8">
        <v>239.37274552999997</v>
      </c>
      <c r="T98" s="8">
        <v>246.91269356000001</v>
      </c>
      <c r="U98" s="8">
        <v>262.73565868999998</v>
      </c>
      <c r="V98" s="8">
        <v>280.17867820000004</v>
      </c>
      <c r="W98" s="8">
        <v>283.45019417999993</v>
      </c>
      <c r="X98" s="8">
        <v>295.55484974999996</v>
      </c>
      <c r="Y98" s="8">
        <v>301.51289294000009</v>
      </c>
      <c r="Z98" s="8">
        <v>305.9925556</v>
      </c>
      <c r="AA98" s="8">
        <v>310.47619186999998</v>
      </c>
    </row>
    <row r="99" spans="1:27">
      <c r="A99" s="16" t="s">
        <v>16</v>
      </c>
      <c r="B99" s="16" t="s">
        <v>192</v>
      </c>
      <c r="C99" s="8">
        <v>25258.102717269419</v>
      </c>
      <c r="D99" s="8">
        <v>23491.11091704074</v>
      </c>
      <c r="E99" s="8">
        <v>22954.112814980908</v>
      </c>
      <c r="F99" s="8">
        <v>35608.802411167184</v>
      </c>
      <c r="G99" s="8">
        <v>47347.836464930733</v>
      </c>
      <c r="H99" s="8">
        <v>45516.121416533009</v>
      </c>
      <c r="I99" s="8">
        <v>42245.513914470335</v>
      </c>
      <c r="J99" s="8">
        <v>39437.186763429614</v>
      </c>
      <c r="K99" s="8">
        <v>37277.811016854888</v>
      </c>
      <c r="L99" s="8">
        <v>40082.106166130463</v>
      </c>
      <c r="M99" s="8">
        <v>37266.783616189263</v>
      </c>
      <c r="N99" s="8">
        <v>31171.100516418373</v>
      </c>
      <c r="O99" s="8">
        <v>25216.114367356233</v>
      </c>
      <c r="P99" s="8">
        <v>23844.066558647966</v>
      </c>
      <c r="Q99" s="8">
        <v>21143.667718283526</v>
      </c>
      <c r="R99" s="8">
        <v>17060.867439322679</v>
      </c>
      <c r="S99" s="8">
        <v>18972.473087914466</v>
      </c>
      <c r="T99" s="8">
        <v>15155.431159856133</v>
      </c>
      <c r="U99" s="8">
        <v>14760.677931450795</v>
      </c>
      <c r="V99" s="8">
        <v>14067.283900081226</v>
      </c>
      <c r="W99" s="8">
        <v>14041.917579076067</v>
      </c>
      <c r="X99" s="8">
        <v>9962.3954411400518</v>
      </c>
      <c r="Y99" s="8">
        <v>8338.4848716458528</v>
      </c>
      <c r="Z99" s="8">
        <v>9588.058471218239</v>
      </c>
      <c r="AA99" s="8">
        <v>10627.370131592112</v>
      </c>
    </row>
    <row r="100" spans="1:27">
      <c r="A100" s="16" t="s">
        <v>16</v>
      </c>
      <c r="B100" s="16" t="s">
        <v>92</v>
      </c>
      <c r="C100" s="8">
        <v>34.542054389999997</v>
      </c>
      <c r="D100" s="8">
        <v>43.731044699999998</v>
      </c>
      <c r="E100" s="8">
        <v>52.506679020000007</v>
      </c>
      <c r="F100" s="8">
        <v>61.851172549999994</v>
      </c>
      <c r="G100" s="8">
        <v>72.294061200000002</v>
      </c>
      <c r="H100" s="8">
        <v>79.028103999999999</v>
      </c>
      <c r="I100" s="8">
        <v>87.920839599999994</v>
      </c>
      <c r="J100" s="8">
        <v>94.701045700000009</v>
      </c>
      <c r="K100" s="8">
        <v>96.620555800000005</v>
      </c>
      <c r="L100" s="8">
        <v>104.63643879999998</v>
      </c>
      <c r="M100" s="8">
        <v>109.4483611</v>
      </c>
      <c r="N100" s="8">
        <v>111.7354304</v>
      </c>
      <c r="O100" s="8">
        <v>119.74930670000001</v>
      </c>
      <c r="P100" s="8">
        <v>125.33154780000001</v>
      </c>
      <c r="Q100" s="8">
        <v>126.2967057</v>
      </c>
      <c r="R100" s="8">
        <v>133.96715940000001</v>
      </c>
      <c r="S100" s="8">
        <v>139.19814700000001</v>
      </c>
      <c r="T100" s="8">
        <v>141.4202319</v>
      </c>
      <c r="U100" s="8">
        <v>146.6229309</v>
      </c>
      <c r="V100" s="8">
        <v>150.99797649999999</v>
      </c>
      <c r="W100" s="8">
        <v>149.6764105</v>
      </c>
      <c r="X100" s="8">
        <v>151.4512288</v>
      </c>
      <c r="Y100" s="8">
        <v>150.44242070000001</v>
      </c>
      <c r="Z100" s="8">
        <v>148.93912029999998</v>
      </c>
      <c r="AA100" s="8">
        <v>148.2460093</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32.642562499999997</v>
      </c>
      <c r="D103" s="8">
        <v>30.8363023</v>
      </c>
      <c r="E103" s="8">
        <v>29.111314700000001</v>
      </c>
      <c r="F103" s="8">
        <v>25.695841000000001</v>
      </c>
      <c r="G103" s="8">
        <v>27.813847800000005</v>
      </c>
      <c r="H103" s="8">
        <v>30.311187499999999</v>
      </c>
      <c r="I103" s="8">
        <v>34.228484300000005</v>
      </c>
      <c r="J103" s="8">
        <v>37.684208000000005</v>
      </c>
      <c r="K103" s="8">
        <v>42.145039799999999</v>
      </c>
      <c r="L103" s="8">
        <v>49.255039399999994</v>
      </c>
      <c r="M103" s="8">
        <v>53.440380999999995</v>
      </c>
      <c r="N103" s="8">
        <v>56.943244</v>
      </c>
      <c r="O103" s="8">
        <v>64.819576999999995</v>
      </c>
      <c r="P103" s="8">
        <v>70.180942000000016</v>
      </c>
      <c r="Q103" s="8">
        <v>74.462873000000002</v>
      </c>
      <c r="R103" s="8">
        <v>82.115925000000004</v>
      </c>
      <c r="S103" s="8">
        <v>86.743763999999999</v>
      </c>
      <c r="T103" s="8">
        <v>91.028913000000003</v>
      </c>
      <c r="U103" s="8">
        <v>96.705135499999997</v>
      </c>
      <c r="V103" s="8">
        <v>101.970195</v>
      </c>
      <c r="W103" s="8">
        <v>104.50014339999998</v>
      </c>
      <c r="X103" s="8">
        <v>109.852087</v>
      </c>
      <c r="Y103" s="8">
        <v>110.63541330000001</v>
      </c>
      <c r="Z103" s="8">
        <v>112.8813195</v>
      </c>
      <c r="AA103" s="8">
        <v>113.4515794</v>
      </c>
    </row>
    <row r="104" spans="1:27">
      <c r="A104" s="16" t="s">
        <v>22</v>
      </c>
      <c r="B104" s="16" t="s">
        <v>192</v>
      </c>
      <c r="C104" s="8">
        <v>17563.059699999998</v>
      </c>
      <c r="D104" s="8">
        <v>16323.8164</v>
      </c>
      <c r="E104" s="8">
        <v>17251.890299999999</v>
      </c>
      <c r="F104" s="8">
        <v>30003.910399999997</v>
      </c>
      <c r="G104" s="8">
        <v>43301.603649999997</v>
      </c>
      <c r="H104" s="8">
        <v>42243.188200000004</v>
      </c>
      <c r="I104" s="8">
        <v>38324.979399999997</v>
      </c>
      <c r="J104" s="8">
        <v>35843.311249999999</v>
      </c>
      <c r="K104" s="8">
        <v>33761.996500000001</v>
      </c>
      <c r="L104" s="8">
        <v>36224.695650000001</v>
      </c>
      <c r="M104" s="8">
        <v>34055.304100000001</v>
      </c>
      <c r="N104" s="8">
        <v>29090.786899999999</v>
      </c>
      <c r="O104" s="8">
        <v>23198.097550000002</v>
      </c>
      <c r="P104" s="8">
        <v>22172.067039999998</v>
      </c>
      <c r="Q104" s="8">
        <v>19416.958200000001</v>
      </c>
      <c r="R104" s="8">
        <v>15898.124320000001</v>
      </c>
      <c r="S104" s="8">
        <v>17591.148269999998</v>
      </c>
      <c r="T104" s="8">
        <v>13980.838039999999</v>
      </c>
      <c r="U104" s="8">
        <v>13766.917469999999</v>
      </c>
      <c r="V104" s="8">
        <v>13159.745630000001</v>
      </c>
      <c r="W104" s="8">
        <v>13270.97336</v>
      </c>
      <c r="X104" s="8">
        <v>9267.9362199999996</v>
      </c>
      <c r="Y104" s="8">
        <v>7904.9157300000006</v>
      </c>
      <c r="Z104" s="8">
        <v>9040.8000500000016</v>
      </c>
      <c r="AA104" s="8">
        <v>9965.3460099999993</v>
      </c>
    </row>
    <row r="105" spans="1:27">
      <c r="A105" s="16" t="s">
        <v>22</v>
      </c>
      <c r="B105" s="16" t="s">
        <v>92</v>
      </c>
      <c r="C105" s="8">
        <v>13.175856</v>
      </c>
      <c r="D105" s="8">
        <v>16.738276999999997</v>
      </c>
      <c r="E105" s="8">
        <v>21.033982000000002</v>
      </c>
      <c r="F105" s="8">
        <v>24.465285000000002</v>
      </c>
      <c r="G105" s="8">
        <v>27.775929999999999</v>
      </c>
      <c r="H105" s="8">
        <v>30.187080000000002</v>
      </c>
      <c r="I105" s="8">
        <v>33.238163999999998</v>
      </c>
      <c r="J105" s="8">
        <v>35.209836000000003</v>
      </c>
      <c r="K105" s="8">
        <v>36.269527000000004</v>
      </c>
      <c r="L105" s="8">
        <v>38.31476</v>
      </c>
      <c r="M105" s="8">
        <v>39.994599999999998</v>
      </c>
      <c r="N105" s="8">
        <v>40.436190000000003</v>
      </c>
      <c r="O105" s="8">
        <v>43.749499999999998</v>
      </c>
      <c r="P105" s="8">
        <v>45.892660000000006</v>
      </c>
      <c r="Q105" s="8">
        <v>47.041620000000002</v>
      </c>
      <c r="R105" s="8">
        <v>49.827644999999997</v>
      </c>
      <c r="S105" s="8">
        <v>51.499684000000002</v>
      </c>
      <c r="T105" s="8">
        <v>52.030913999999996</v>
      </c>
      <c r="U105" s="8">
        <v>53.633964999999996</v>
      </c>
      <c r="V105" s="8">
        <v>54.559699999999999</v>
      </c>
      <c r="W105" s="8">
        <v>54.307656000000001</v>
      </c>
      <c r="X105" s="8">
        <v>55.594832000000004</v>
      </c>
      <c r="Y105" s="8">
        <v>54.383470000000003</v>
      </c>
      <c r="Z105" s="8">
        <v>53.806925999999997</v>
      </c>
      <c r="AA105" s="8">
        <v>52.861644999999996</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16.586622499999997</v>
      </c>
      <c r="D108" s="8">
        <v>15.188540499999998</v>
      </c>
      <c r="E108" s="8">
        <v>14.499751700000001</v>
      </c>
      <c r="F108" s="8">
        <v>12.92198</v>
      </c>
      <c r="G108" s="8">
        <v>14.759148</v>
      </c>
      <c r="H108" s="8">
        <v>17.0565985</v>
      </c>
      <c r="I108" s="8">
        <v>19.784525300000002</v>
      </c>
      <c r="J108" s="8">
        <v>22.9503485</v>
      </c>
      <c r="K108" s="8">
        <v>26.292583</v>
      </c>
      <c r="L108" s="8">
        <v>30.890700699999996</v>
      </c>
      <c r="M108" s="8">
        <v>35.401156800000003</v>
      </c>
      <c r="N108" s="8">
        <v>39.521805800000003</v>
      </c>
      <c r="O108" s="8">
        <v>44.597524299999996</v>
      </c>
      <c r="P108" s="8">
        <v>48.732694700000003</v>
      </c>
      <c r="Q108" s="8">
        <v>53.236771300000008</v>
      </c>
      <c r="R108" s="8">
        <v>58.278829500000001</v>
      </c>
      <c r="S108" s="8">
        <v>62.716755300000003</v>
      </c>
      <c r="T108" s="8">
        <v>66.196795099999989</v>
      </c>
      <c r="U108" s="8">
        <v>69.936383899999996</v>
      </c>
      <c r="V108" s="8">
        <v>73.324693100000019</v>
      </c>
      <c r="W108" s="8">
        <v>75.167450700000003</v>
      </c>
      <c r="X108" s="8">
        <v>79.149636299999983</v>
      </c>
      <c r="Y108" s="8">
        <v>80.701911500000008</v>
      </c>
      <c r="Z108" s="8">
        <v>82.928646499999999</v>
      </c>
      <c r="AA108" s="8">
        <v>81.995798699999995</v>
      </c>
    </row>
    <row r="109" spans="1:27">
      <c r="A109" s="16" t="s">
        <v>23</v>
      </c>
      <c r="B109" s="16" t="s">
        <v>192</v>
      </c>
      <c r="C109" s="8">
        <v>7695.0430172694205</v>
      </c>
      <c r="D109" s="8">
        <v>7167.2945170407402</v>
      </c>
      <c r="E109" s="8">
        <v>5702.222514980911</v>
      </c>
      <c r="F109" s="8">
        <v>5604.892011167186</v>
      </c>
      <c r="G109" s="8">
        <v>4046.2328149307332</v>
      </c>
      <c r="H109" s="8">
        <v>3272.933216533002</v>
      </c>
      <c r="I109" s="8">
        <v>3920.534514470341</v>
      </c>
      <c r="J109" s="8">
        <v>3593.8755134296121</v>
      </c>
      <c r="K109" s="8">
        <v>3515.8145168548858</v>
      </c>
      <c r="L109" s="8">
        <v>3857.4105161304601</v>
      </c>
      <c r="M109" s="8">
        <v>3211.4795161892589</v>
      </c>
      <c r="N109" s="8">
        <v>2080.3136164183752</v>
      </c>
      <c r="O109" s="8">
        <v>2018.0168173562299</v>
      </c>
      <c r="P109" s="8">
        <v>1671.99951864797</v>
      </c>
      <c r="Q109" s="8">
        <v>1726.7095182835251</v>
      </c>
      <c r="R109" s="8">
        <v>1162.7431193226801</v>
      </c>
      <c r="S109" s="8">
        <v>1381.324817914468</v>
      </c>
      <c r="T109" s="8">
        <v>1174.5931198561332</v>
      </c>
      <c r="U109" s="8">
        <v>993.76046145079692</v>
      </c>
      <c r="V109" s="8">
        <v>907.53827008122403</v>
      </c>
      <c r="W109" s="8">
        <v>770.94421907606795</v>
      </c>
      <c r="X109" s="8">
        <v>694.45922114005191</v>
      </c>
      <c r="Y109" s="8">
        <v>433.56914164585299</v>
      </c>
      <c r="Z109" s="8">
        <v>547.258421218237</v>
      </c>
      <c r="AA109" s="8">
        <v>662.02412159211201</v>
      </c>
    </row>
    <row r="110" spans="1:27">
      <c r="A110" s="16" t="s">
        <v>23</v>
      </c>
      <c r="B110" s="16" t="s">
        <v>92</v>
      </c>
      <c r="C110" s="8">
        <v>5.2664834000000003</v>
      </c>
      <c r="D110" s="8">
        <v>6.8736239999999995</v>
      </c>
      <c r="E110" s="8">
        <v>9.2422000000000004</v>
      </c>
      <c r="F110" s="8">
        <v>12.499728999999999</v>
      </c>
      <c r="G110" s="8">
        <v>15.072854999999999</v>
      </c>
      <c r="H110" s="8">
        <v>17.109462999999998</v>
      </c>
      <c r="I110" s="8">
        <v>19.074732000000001</v>
      </c>
      <c r="J110" s="8">
        <v>21.30133</v>
      </c>
      <c r="K110" s="8">
        <v>23.321244</v>
      </c>
      <c r="L110" s="8">
        <v>25.458818000000001</v>
      </c>
      <c r="M110" s="8">
        <v>27.467604999999999</v>
      </c>
      <c r="N110" s="8">
        <v>29.268275000000003</v>
      </c>
      <c r="O110" s="8">
        <v>31.580321999999999</v>
      </c>
      <c r="P110" s="8">
        <v>33.810944999999997</v>
      </c>
      <c r="Q110" s="8">
        <v>35.565133000000003</v>
      </c>
      <c r="R110" s="8">
        <v>37.479089999999999</v>
      </c>
      <c r="S110" s="8">
        <v>39.102745999999996</v>
      </c>
      <c r="T110" s="8">
        <v>40.543417999999996</v>
      </c>
      <c r="U110" s="8">
        <v>41.780491999999995</v>
      </c>
      <c r="V110" s="8">
        <v>42.529949999999999</v>
      </c>
      <c r="W110" s="8">
        <v>42.484099999999998</v>
      </c>
      <c r="X110" s="8">
        <v>43.264695000000003</v>
      </c>
      <c r="Y110" s="8">
        <v>43.044866999999996</v>
      </c>
      <c r="Z110" s="8">
        <v>43.050375000000003</v>
      </c>
      <c r="AA110" s="8">
        <v>41.843934000000004</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60.80031970000001</v>
      </c>
      <c r="D113" s="8">
        <v>62.825863699999999</v>
      </c>
      <c r="E113" s="8">
        <v>53.101141529999992</v>
      </c>
      <c r="F113" s="8">
        <v>47.342034670000004</v>
      </c>
      <c r="G113" s="8">
        <v>51.503504100000008</v>
      </c>
      <c r="H113" s="8">
        <v>50.387021999999995</v>
      </c>
      <c r="I113" s="8">
        <v>54.337134200000001</v>
      </c>
      <c r="J113" s="8">
        <v>54.270817800000003</v>
      </c>
      <c r="K113" s="8">
        <v>50.609576500000003</v>
      </c>
      <c r="L113" s="8">
        <v>57.770261500000004</v>
      </c>
      <c r="M113" s="8">
        <v>58.19469500000001</v>
      </c>
      <c r="N113" s="8">
        <v>57.464584660000007</v>
      </c>
      <c r="O113" s="8">
        <v>60.360870219999995</v>
      </c>
      <c r="P113" s="8">
        <v>62.714458350000001</v>
      </c>
      <c r="Q113" s="8">
        <v>58.369298429999994</v>
      </c>
      <c r="R113" s="8">
        <v>61.503723870000009</v>
      </c>
      <c r="S113" s="8">
        <v>64.831571069999995</v>
      </c>
      <c r="T113" s="8">
        <v>66.894283569999999</v>
      </c>
      <c r="U113" s="8">
        <v>71.641026690000004</v>
      </c>
      <c r="V113" s="8">
        <v>78.467556800000011</v>
      </c>
      <c r="W113" s="8">
        <v>76.683114549999985</v>
      </c>
      <c r="X113" s="8">
        <v>78.457985250000007</v>
      </c>
      <c r="Y113" s="8">
        <v>82.479523040000004</v>
      </c>
      <c r="Z113" s="8">
        <v>82.283425000000008</v>
      </c>
      <c r="AA113" s="8">
        <v>86.636486999999988</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6.436528</v>
      </c>
      <c r="D115" s="8">
        <v>9.0328549999999996</v>
      </c>
      <c r="E115" s="8">
        <v>10.305672000000001</v>
      </c>
      <c r="F115" s="8">
        <v>13.373999</v>
      </c>
      <c r="G115" s="8">
        <v>16.644088</v>
      </c>
      <c r="H115" s="8">
        <v>18.055910000000001</v>
      </c>
      <c r="I115" s="8">
        <v>20.838139999999999</v>
      </c>
      <c r="J115" s="8">
        <v>22.673231999999999</v>
      </c>
      <c r="K115" s="8">
        <v>21.491816</v>
      </c>
      <c r="L115" s="8">
        <v>24.351548999999999</v>
      </c>
      <c r="M115" s="8">
        <v>24.611111000000001</v>
      </c>
      <c r="N115" s="8">
        <v>24.545934000000003</v>
      </c>
      <c r="O115" s="8">
        <v>25.943154</v>
      </c>
      <c r="P115" s="8">
        <v>26.794193</v>
      </c>
      <c r="Q115" s="8">
        <v>25.17475</v>
      </c>
      <c r="R115" s="8">
        <v>27.136585999999998</v>
      </c>
      <c r="S115" s="8">
        <v>28.49438</v>
      </c>
      <c r="T115" s="8">
        <v>28.977598</v>
      </c>
      <c r="U115" s="8">
        <v>30.759815999999997</v>
      </c>
      <c r="V115" s="8">
        <v>32.915419999999997</v>
      </c>
      <c r="W115" s="8">
        <v>32.10078</v>
      </c>
      <c r="X115" s="8">
        <v>32.027436000000002</v>
      </c>
      <c r="Y115" s="8">
        <v>32.920546999999999</v>
      </c>
      <c r="Z115" s="8">
        <v>32.715083999999997</v>
      </c>
      <c r="AA115" s="8">
        <v>34.441400000000002</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19.316627059999998</v>
      </c>
      <c r="D118" s="8">
        <v>18.045503620000002</v>
      </c>
      <c r="E118" s="8">
        <v>16.291143894999998</v>
      </c>
      <c r="F118" s="8">
        <v>14.59038879</v>
      </c>
      <c r="G118" s="8">
        <v>14.557630530000001</v>
      </c>
      <c r="H118" s="8">
        <v>14.337401890000001</v>
      </c>
      <c r="I118" s="8">
        <v>14.884812646</v>
      </c>
      <c r="J118" s="8">
        <v>15.21638789</v>
      </c>
      <c r="K118" s="8">
        <v>13.962547460000001</v>
      </c>
      <c r="L118" s="8">
        <v>15.134127545</v>
      </c>
      <c r="M118" s="8">
        <v>16.452568796000001</v>
      </c>
      <c r="N118" s="8">
        <v>17.196313725</v>
      </c>
      <c r="O118" s="8">
        <v>18.401893202</v>
      </c>
      <c r="P118" s="8">
        <v>19.163711443</v>
      </c>
      <c r="Q118" s="8">
        <v>19.25363922</v>
      </c>
      <c r="R118" s="8">
        <v>20.901488130000001</v>
      </c>
      <c r="S118" s="8">
        <v>22.032998460000002</v>
      </c>
      <c r="T118" s="8">
        <v>19.807274190000005</v>
      </c>
      <c r="U118" s="8">
        <v>21.102678600000004</v>
      </c>
      <c r="V118" s="8">
        <v>22.732290899999995</v>
      </c>
      <c r="W118" s="8">
        <v>23.357220129999998</v>
      </c>
      <c r="X118" s="8">
        <v>24.271035999999999</v>
      </c>
      <c r="Y118" s="8">
        <v>23.850994300000004</v>
      </c>
      <c r="Z118" s="8">
        <v>23.754167999999996</v>
      </c>
      <c r="AA118" s="8">
        <v>23.90720717</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9.4606069999999995</v>
      </c>
      <c r="D120" s="8">
        <v>10.745552999999999</v>
      </c>
      <c r="E120" s="8">
        <v>11.506119</v>
      </c>
      <c r="F120" s="8">
        <v>10.835995</v>
      </c>
      <c r="G120" s="8">
        <v>11.775216</v>
      </c>
      <c r="H120" s="8">
        <v>12.554027</v>
      </c>
      <c r="I120" s="8">
        <v>13.494626</v>
      </c>
      <c r="J120" s="8">
        <v>14.160701</v>
      </c>
      <c r="K120" s="8">
        <v>14.081717000000001</v>
      </c>
      <c r="L120" s="8">
        <v>14.937828999999999</v>
      </c>
      <c r="M120" s="8">
        <v>15.691008999999999</v>
      </c>
      <c r="N120" s="8">
        <v>15.82986</v>
      </c>
      <c r="O120" s="8">
        <v>16.691646000000002</v>
      </c>
      <c r="P120" s="8">
        <v>16.992122999999999</v>
      </c>
      <c r="Q120" s="8">
        <v>16.643871000000001</v>
      </c>
      <c r="R120" s="8">
        <v>17.585463000000001</v>
      </c>
      <c r="S120" s="8">
        <v>18.023251999999999</v>
      </c>
      <c r="T120" s="8">
        <v>17.948865000000001</v>
      </c>
      <c r="U120" s="8">
        <v>18.433440999999998</v>
      </c>
      <c r="V120" s="8">
        <v>18.874572000000001</v>
      </c>
      <c r="W120" s="8">
        <v>18.688041000000002</v>
      </c>
      <c r="X120" s="8">
        <v>18.553373000000001</v>
      </c>
      <c r="Y120" s="8">
        <v>18.120626999999999</v>
      </c>
      <c r="Z120" s="8">
        <v>17.355065999999997</v>
      </c>
      <c r="AA120" s="8">
        <v>16.988719</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0</v>
      </c>
      <c r="D123" s="8">
        <v>0</v>
      </c>
      <c r="E123" s="8">
        <v>0</v>
      </c>
      <c r="F123" s="8">
        <v>0</v>
      </c>
      <c r="G123" s="8">
        <v>0.10015389999999999</v>
      </c>
      <c r="H123" s="8">
        <v>0.21709059</v>
      </c>
      <c r="I123" s="8">
        <v>0.38047410000000004</v>
      </c>
      <c r="J123" s="8">
        <v>0.53641832999999994</v>
      </c>
      <c r="K123" s="8">
        <v>0.71347470000000002</v>
      </c>
      <c r="L123" s="8">
        <v>1.046808</v>
      </c>
      <c r="M123" s="8">
        <v>1.3451911999999999</v>
      </c>
      <c r="N123" s="8">
        <v>1.5403612</v>
      </c>
      <c r="O123" s="8">
        <v>1.8783574000000001</v>
      </c>
      <c r="P123" s="8">
        <v>2.1271577000000002</v>
      </c>
      <c r="Q123" s="8">
        <v>2.3130039999999998</v>
      </c>
      <c r="R123" s="8">
        <v>2.6566852999999999</v>
      </c>
      <c r="S123" s="8">
        <v>3.0476567000000001</v>
      </c>
      <c r="T123" s="8">
        <v>2.9854277000000002</v>
      </c>
      <c r="U123" s="8">
        <v>3.3504340000000004</v>
      </c>
      <c r="V123" s="8">
        <v>3.6839423999999998</v>
      </c>
      <c r="W123" s="8">
        <v>3.7422654000000004</v>
      </c>
      <c r="X123" s="8">
        <v>3.8241052</v>
      </c>
      <c r="Y123" s="8">
        <v>3.8450508000000001</v>
      </c>
      <c r="Z123" s="8">
        <v>4.1449966000000007</v>
      </c>
      <c r="AA123" s="8">
        <v>4.4851196</v>
      </c>
    </row>
    <row r="124" spans="1:27">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92</v>
      </c>
      <c r="C125" s="8">
        <v>0.20257999000000002</v>
      </c>
      <c r="D125" s="8">
        <v>0.34073570000000003</v>
      </c>
      <c r="E125" s="8">
        <v>0.41870602000000001</v>
      </c>
      <c r="F125" s="8">
        <v>0.67616454999999998</v>
      </c>
      <c r="G125" s="8">
        <v>1.0259722</v>
      </c>
      <c r="H125" s="8">
        <v>1.121624</v>
      </c>
      <c r="I125" s="8">
        <v>1.2751775999999999</v>
      </c>
      <c r="J125" s="8">
        <v>1.3559467000000001</v>
      </c>
      <c r="K125" s="8">
        <v>1.4562518</v>
      </c>
      <c r="L125" s="8">
        <v>1.5734828000000001</v>
      </c>
      <c r="M125" s="8">
        <v>1.6840360999999999</v>
      </c>
      <c r="N125" s="8">
        <v>1.6551714</v>
      </c>
      <c r="O125" s="8">
        <v>1.7846847000000001</v>
      </c>
      <c r="P125" s="8">
        <v>1.8416268</v>
      </c>
      <c r="Q125" s="8">
        <v>1.8713317</v>
      </c>
      <c r="R125" s="8">
        <v>1.9383754</v>
      </c>
      <c r="S125" s="8">
        <v>2.0780850000000002</v>
      </c>
      <c r="T125" s="8">
        <v>1.9194369</v>
      </c>
      <c r="U125" s="8">
        <v>2.0152169</v>
      </c>
      <c r="V125" s="8">
        <v>2.1183345</v>
      </c>
      <c r="W125" s="8">
        <v>2.0958335000000003</v>
      </c>
      <c r="X125" s="8">
        <v>2.0108928000000001</v>
      </c>
      <c r="Y125" s="8">
        <v>1.9729097</v>
      </c>
      <c r="Z125" s="8">
        <v>2.0116692999999999</v>
      </c>
      <c r="AA125" s="8">
        <v>2.1103112999999998</v>
      </c>
    </row>
    <row r="127" spans="1:27" collapsed="1"/>
  </sheetData>
  <sheetProtection algorithmName="SHA-512" hashValue="Li6bzRkKAJuRJy3MdzefYvCxe37raj4LqoDcznr1eOJj+oxD2vERTR6oNFmzRenhYNOSz4JDVOKgobHHvtRSmw==" saltValue="Imnf6eArDjDQlqkB96+8U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election activeCell="C45" sqref="C45"/>
    </sheetView>
  </sheetViews>
  <sheetFormatPr defaultRowHeight="15"/>
  <cols>
    <col min="1" max="1" width="13.5703125" customWidth="1"/>
    <col min="2" max="2" width="20.42578125" customWidth="1"/>
    <col min="3" max="3" width="37.5703125" customWidth="1"/>
    <col min="4" max="24" width="9.42578125" customWidth="1"/>
  </cols>
  <sheetData>
    <row r="1" spans="1:2">
      <c r="A1" s="1" t="s">
        <v>48</v>
      </c>
    </row>
    <row r="3" spans="1:2">
      <c r="A3" t="s">
        <v>56</v>
      </c>
      <c r="B3" s="3" t="s">
        <v>57</v>
      </c>
    </row>
    <row r="4" spans="1:2">
      <c r="A4" t="s">
        <v>7</v>
      </c>
      <c r="B4" s="3" t="s">
        <v>50</v>
      </c>
    </row>
    <row r="5" spans="1:2">
      <c r="A5" s="2" t="s">
        <v>53</v>
      </c>
      <c r="B5" t="s">
        <v>54</v>
      </c>
    </row>
    <row r="6" spans="1:2">
      <c r="A6" t="s">
        <v>46</v>
      </c>
      <c r="B6" s="3" t="s">
        <v>193</v>
      </c>
    </row>
    <row r="7" spans="1:2">
      <c r="A7" t="s">
        <v>5</v>
      </c>
      <c r="B7" s="3" t="s">
        <v>51</v>
      </c>
    </row>
    <row r="8" spans="1:2">
      <c r="A8" t="s">
        <v>18</v>
      </c>
      <c r="B8" s="3" t="s">
        <v>60</v>
      </c>
    </row>
    <row r="9" spans="1:2">
      <c r="A9" t="s">
        <v>12</v>
      </c>
      <c r="B9" t="s">
        <v>66</v>
      </c>
    </row>
    <row r="10" spans="1:2">
      <c r="A10" t="s">
        <v>64</v>
      </c>
      <c r="B10" s="3" t="s">
        <v>65</v>
      </c>
    </row>
    <row r="11" spans="1:2">
      <c r="A11" t="s">
        <v>83</v>
      </c>
      <c r="B11" s="3" t="s">
        <v>84</v>
      </c>
    </row>
    <row r="12" spans="1:2">
      <c r="A12" t="s">
        <v>62</v>
      </c>
      <c r="B12" s="3" t="s">
        <v>63</v>
      </c>
    </row>
    <row r="13" spans="1:2">
      <c r="A13" t="s">
        <v>16</v>
      </c>
      <c r="B13" s="3" t="s">
        <v>55</v>
      </c>
    </row>
    <row r="14" spans="1:2">
      <c r="A14" t="s">
        <v>3</v>
      </c>
      <c r="B14" s="3" t="s">
        <v>49</v>
      </c>
    </row>
    <row r="15" spans="1:2">
      <c r="A15" t="s">
        <v>191</v>
      </c>
      <c r="B15" s="3" t="s">
        <v>210</v>
      </c>
    </row>
    <row r="16" spans="1:2">
      <c r="A16" t="s">
        <v>58</v>
      </c>
      <c r="B16" s="3" t="s">
        <v>59</v>
      </c>
    </row>
    <row r="17" spans="1:14">
      <c r="A17" t="s">
        <v>79</v>
      </c>
      <c r="B17" s="3" t="s">
        <v>181</v>
      </c>
    </row>
    <row r="18" spans="1:14">
      <c r="A18" t="s">
        <v>13</v>
      </c>
      <c r="B18" s="3" t="s">
        <v>52</v>
      </c>
    </row>
    <row r="19" spans="1:14">
      <c r="A19" t="s">
        <v>17</v>
      </c>
      <c r="B19" s="3" t="s">
        <v>61</v>
      </c>
    </row>
    <row r="20" spans="1:14">
      <c r="A20" s="75" t="s">
        <v>15</v>
      </c>
      <c r="B20" s="76" t="s">
        <v>266</v>
      </c>
    </row>
    <row r="22" spans="1:14">
      <c r="A22" s="1" t="s">
        <v>47</v>
      </c>
    </row>
    <row r="24" spans="1:14">
      <c r="A24" t="s">
        <v>248</v>
      </c>
    </row>
    <row r="25" spans="1:14">
      <c r="A25" t="s">
        <v>268</v>
      </c>
    </row>
    <row r="26" spans="1:14">
      <c r="A26" t="s">
        <v>249</v>
      </c>
    </row>
    <row r="27" spans="1:14">
      <c r="A27" t="s">
        <v>250</v>
      </c>
      <c r="B27" s="18"/>
      <c r="C27" s="18"/>
      <c r="D27" s="18"/>
      <c r="E27" s="18"/>
      <c r="F27" s="18"/>
      <c r="G27" s="18"/>
      <c r="H27" s="18"/>
      <c r="I27" s="18"/>
      <c r="J27" s="18"/>
      <c r="K27" s="18"/>
      <c r="L27" s="18"/>
      <c r="M27" s="18"/>
      <c r="N27" s="18"/>
    </row>
    <row r="28" spans="1:14">
      <c r="A28" t="s">
        <v>251</v>
      </c>
      <c r="B28" s="18"/>
      <c r="C28" s="18"/>
      <c r="D28" s="18"/>
      <c r="E28" s="18"/>
      <c r="F28" s="18"/>
      <c r="G28" s="18"/>
      <c r="H28" s="18"/>
      <c r="I28" s="18"/>
      <c r="J28" s="18"/>
      <c r="K28" s="18"/>
      <c r="L28" s="18"/>
      <c r="M28" s="18"/>
      <c r="N28" s="18"/>
    </row>
    <row r="29" spans="1:14">
      <c r="A29" t="s">
        <v>252</v>
      </c>
      <c r="B29" s="18"/>
      <c r="C29" s="18"/>
      <c r="D29" s="18"/>
      <c r="E29" s="18"/>
      <c r="F29" s="18"/>
      <c r="G29" s="18"/>
      <c r="H29" s="18"/>
      <c r="I29" s="18"/>
      <c r="J29" s="18"/>
      <c r="K29" s="18"/>
      <c r="L29" s="18"/>
      <c r="M29" s="18"/>
      <c r="N29" s="18"/>
    </row>
    <row r="30" spans="1:14">
      <c r="A30" t="s">
        <v>253</v>
      </c>
    </row>
  </sheetData>
  <sheetProtection algorithmName="SHA-512" hashValue="DvqnGEdW1KXGGHz0SfzlXu2+V13cyNY57Pr6obyyss+ZtlvCurLO9FhxBaQMs5Q5R10LnyO0sDh2x+Gkk6IS4A==" saltValue="buPmSrgiijreMkbauI0vfw=="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422A-3BBA-49D4-A49D-72508528AF27}">
  <sheetPr codeName="Sheet42">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73" t="s">
        <v>232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45" customHeight="1">
      <c r="A2" s="19" t="s">
        <v>18</v>
      </c>
      <c r="B2" s="81" t="s">
        <v>270</v>
      </c>
      <c r="C2" s="81"/>
      <c r="D2" s="81"/>
      <c r="E2" s="81"/>
      <c r="F2" s="81"/>
      <c r="G2" s="81"/>
      <c r="H2" s="81"/>
      <c r="I2" s="81"/>
      <c r="J2" s="81"/>
      <c r="K2" s="81"/>
      <c r="L2" s="81"/>
      <c r="M2" s="81"/>
      <c r="N2" s="81"/>
      <c r="O2" s="81"/>
      <c r="P2" s="81"/>
      <c r="Q2" s="81"/>
      <c r="R2" s="81"/>
      <c r="S2" s="81"/>
      <c r="T2" s="81"/>
      <c r="U2" s="81"/>
      <c r="V2" s="81"/>
      <c r="W2" s="19"/>
      <c r="X2" s="19"/>
      <c r="Y2" s="19"/>
      <c r="Z2" s="19"/>
      <c r="AA2" s="19"/>
    </row>
    <row r="3" spans="1:27">
      <c r="A3" s="19"/>
      <c r="B3" s="81"/>
      <c r="C3" s="81"/>
      <c r="D3" s="81"/>
      <c r="E3" s="81"/>
      <c r="F3" s="81"/>
      <c r="G3" s="81"/>
      <c r="H3" s="81"/>
      <c r="I3" s="81"/>
      <c r="J3" s="81"/>
      <c r="K3" s="81"/>
      <c r="L3" s="81"/>
      <c r="M3" s="81"/>
      <c r="N3" s="81"/>
      <c r="O3" s="81"/>
      <c r="P3" s="81"/>
      <c r="Q3" s="81"/>
      <c r="R3" s="81"/>
      <c r="S3" s="81"/>
      <c r="T3" s="81"/>
      <c r="U3" s="81"/>
      <c r="V3" s="81"/>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-46126.098871868482</v>
      </c>
      <c r="F6" s="8">
        <v>-417688.51002317527</v>
      </c>
      <c r="G6" s="8">
        <v>-390363.09337087651</v>
      </c>
      <c r="H6" s="8">
        <v>-337233.14426323958</v>
      </c>
      <c r="I6" s="8">
        <v>-314280.9095067645</v>
      </c>
      <c r="J6" s="8">
        <v>-170869.52811718866</v>
      </c>
      <c r="K6" s="8">
        <v>-169362.39471867812</v>
      </c>
      <c r="L6" s="8">
        <v>-114260.5381092263</v>
      </c>
      <c r="M6" s="8">
        <v>-86183.880888110551</v>
      </c>
      <c r="N6" s="8">
        <v>-49377.404976204612</v>
      </c>
      <c r="O6" s="8">
        <v>-67022.324397395845</v>
      </c>
      <c r="P6" s="8">
        <v>-62803.475345494691</v>
      </c>
      <c r="Q6" s="8">
        <v>-67327.738355357928</v>
      </c>
      <c r="R6" s="8">
        <v>-62923.120034143605</v>
      </c>
      <c r="S6" s="8">
        <v>-60897.825842984937</v>
      </c>
      <c r="T6" s="8">
        <v>-50456.455392793447</v>
      </c>
      <c r="U6" s="8">
        <v>-40864.073369488964</v>
      </c>
      <c r="V6" s="8">
        <v>-32435.308193596586</v>
      </c>
      <c r="W6" s="8">
        <v>-24934.480300708939</v>
      </c>
      <c r="X6" s="8">
        <v>-23364.931526820383</v>
      </c>
      <c r="Y6" s="8">
        <v>-21774.70410524189</v>
      </c>
      <c r="Z6" s="8">
        <v>-20350.190746894448</v>
      </c>
      <c r="AA6" s="8">
        <v>-19018.869851613428</v>
      </c>
    </row>
    <row r="7" spans="1:27">
      <c r="A7" s="16" t="s">
        <v>16</v>
      </c>
      <c r="B7" s="16" t="s">
        <v>11</v>
      </c>
      <c r="C7" s="8">
        <v>0</v>
      </c>
      <c r="D7" s="8">
        <v>-42310.661137929201</v>
      </c>
      <c r="E7" s="8">
        <v>-39430.986725602292</v>
      </c>
      <c r="F7" s="8">
        <v>-339664.50173228036</v>
      </c>
      <c r="G7" s="8">
        <v>-367937.94666948798</v>
      </c>
      <c r="H7" s="8">
        <v>-358968.53446433856</v>
      </c>
      <c r="I7" s="8">
        <v>-334536.97957902792</v>
      </c>
      <c r="J7" s="8">
        <v>-312651.38269705657</v>
      </c>
      <c r="K7" s="8">
        <v>-292197.55437718559</v>
      </c>
      <c r="L7" s="8">
        <v>-93829.647518331112</v>
      </c>
      <c r="M7" s="8">
        <v>-87443.560819578415</v>
      </c>
      <c r="N7" s="8">
        <v>-81722.954014227085</v>
      </c>
      <c r="O7" s="8">
        <v>-76376.592543956489</v>
      </c>
      <c r="P7" s="8">
        <v>-71568.921101065906</v>
      </c>
      <c r="Q7" s="8">
        <v>-66697.909148763807</v>
      </c>
      <c r="R7" s="8">
        <v>-62334.494514193102</v>
      </c>
      <c r="S7" s="8">
        <v>-58256.536912926495</v>
      </c>
      <c r="T7" s="8">
        <v>-54589.467205453097</v>
      </c>
      <c r="U7" s="8">
        <v>-50874.084278701397</v>
      </c>
      <c r="V7" s="8">
        <v>-47545.873155358597</v>
      </c>
      <c r="W7" s="8">
        <v>-44435.395459921303</v>
      </c>
      <c r="X7" s="8">
        <v>0</v>
      </c>
      <c r="Y7" s="8">
        <v>0</v>
      </c>
      <c r="Z7" s="8">
        <v>0</v>
      </c>
      <c r="AA7" s="8">
        <v>0</v>
      </c>
    </row>
    <row r="8" spans="1:27">
      <c r="A8" s="16" t="s">
        <v>16</v>
      </c>
      <c r="B8" s="16" t="s">
        <v>7</v>
      </c>
      <c r="C8" s="8">
        <v>1.34639035973562E-5</v>
      </c>
      <c r="D8" s="8">
        <v>1.26163923026151E-5</v>
      </c>
      <c r="E8" s="8">
        <v>1.1757715144585311E-5</v>
      </c>
      <c r="F8" s="8">
        <v>1.0988518823654659E-5</v>
      </c>
      <c r="G8" s="8">
        <v>2.3131572831373548E-5</v>
      </c>
      <c r="H8" s="8">
        <v>2.1675511511715469E-5</v>
      </c>
      <c r="I8" s="8">
        <v>3.1399990688982918E-5</v>
      </c>
      <c r="J8" s="8">
        <v>3.0228428650529313E-5</v>
      </c>
      <c r="K8" s="8">
        <v>2.8250867889822328E-5</v>
      </c>
      <c r="L8" s="8">
        <v>2.647256270145449E-5</v>
      </c>
      <c r="M8" s="8">
        <v>2.4670828547901061E-5</v>
      </c>
      <c r="N8" s="8">
        <v>4.0265333746364524E-5</v>
      </c>
      <c r="O8" s="8">
        <v>3.7631153023504329E-5</v>
      </c>
      <c r="P8" s="8">
        <v>3.5262387754878033E-5</v>
      </c>
      <c r="Q8" s="8">
        <v>3.2862414277798716E-5</v>
      </c>
      <c r="R8" s="8">
        <v>3.0712536699668872E-5</v>
      </c>
      <c r="S8" s="8">
        <v>2.8703305318798723E-5</v>
      </c>
      <c r="T8" s="8">
        <v>2.6896520586705029E-5</v>
      </c>
      <c r="U8" s="8">
        <v>2.5065931674731096E-5</v>
      </c>
      <c r="V8" s="8">
        <v>2.3426104362382772E-5</v>
      </c>
      <c r="W8" s="8">
        <v>2.950466041476976E-5</v>
      </c>
      <c r="X8" s="8">
        <v>2.7647432845647201E-5</v>
      </c>
      <c r="Y8" s="8">
        <v>2.9050240251623153E-5</v>
      </c>
      <c r="Z8" s="8">
        <v>2.7149757236945661E-5</v>
      </c>
      <c r="AA8" s="8">
        <v>4.5472024664725795E-5</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4.5279094015566692E-5</v>
      </c>
      <c r="D10" s="8">
        <v>4.242891439890842E-5</v>
      </c>
      <c r="E10" s="8">
        <v>4.3436785790921192E-5</v>
      </c>
      <c r="F10" s="8">
        <v>4.2185566243440656E-5</v>
      </c>
      <c r="G10" s="8">
        <v>4.0464319287391256E-5</v>
      </c>
      <c r="H10" s="8">
        <v>3.7917214921848401E-5</v>
      </c>
      <c r="I10" s="8">
        <v>4.6060724564636103E-5</v>
      </c>
      <c r="J10" s="8">
        <v>4.3047406123184083E-5</v>
      </c>
      <c r="K10" s="8">
        <v>4.023122066466753E-5</v>
      </c>
      <c r="L10" s="8">
        <v>3.7698789140037296E-5</v>
      </c>
      <c r="M10" s="8">
        <v>3.5132993122960281E-5</v>
      </c>
      <c r="N10" s="8">
        <v>7113.3825795565481</v>
      </c>
      <c r="O10" s="8">
        <v>6648.0211005376559</v>
      </c>
      <c r="P10" s="8">
        <v>6303.7127942289735</v>
      </c>
      <c r="Q10" s="8">
        <v>5874.6793544505917</v>
      </c>
      <c r="R10" s="8">
        <v>10613.233393556848</v>
      </c>
      <c r="S10" s="8">
        <v>9918.9097108418464</v>
      </c>
      <c r="T10" s="8">
        <v>18231.606712294702</v>
      </c>
      <c r="U10" s="8">
        <v>19428.608235299864</v>
      </c>
      <c r="V10" s="8">
        <v>18157.577784942459</v>
      </c>
      <c r="W10" s="8">
        <v>20237.960911005797</v>
      </c>
      <c r="X10" s="8">
        <v>18964.043556311306</v>
      </c>
      <c r="Y10" s="8">
        <v>20884.533520831479</v>
      </c>
      <c r="Z10" s="8">
        <v>19518.255621508946</v>
      </c>
      <c r="AA10" s="8">
        <v>22675.780163699226</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17338.889073104143</v>
      </c>
      <c r="D13" s="8">
        <v>48005.179331408573</v>
      </c>
      <c r="E13" s="8">
        <v>161598.86716790532</v>
      </c>
      <c r="F13" s="8">
        <v>601694.0350018671</v>
      </c>
      <c r="G13" s="8">
        <v>564876.53276414762</v>
      </c>
      <c r="H13" s="8">
        <v>531704.71130523295</v>
      </c>
      <c r="I13" s="8">
        <v>565803.93711526738</v>
      </c>
      <c r="J13" s="8">
        <v>594105.41114923602</v>
      </c>
      <c r="K13" s="8">
        <v>701757.65703384799</v>
      </c>
      <c r="L13" s="8">
        <v>694237.96403431357</v>
      </c>
      <c r="M13" s="8">
        <v>767644.73162317905</v>
      </c>
      <c r="N13" s="8">
        <v>839745.70526644308</v>
      </c>
      <c r="O13" s="8">
        <v>857996.90103032906</v>
      </c>
      <c r="P13" s="8">
        <v>871868.09131068934</v>
      </c>
      <c r="Q13" s="8">
        <v>814096.72045438027</v>
      </c>
      <c r="R13" s="8">
        <v>760838.05634021421</v>
      </c>
      <c r="S13" s="8">
        <v>723910.21304690535</v>
      </c>
      <c r="T13" s="8">
        <v>678724.31030574278</v>
      </c>
      <c r="U13" s="8">
        <v>639905.65426551877</v>
      </c>
      <c r="V13" s="8">
        <v>599849.40017908788</v>
      </c>
      <c r="W13" s="8">
        <v>578137.63506142213</v>
      </c>
      <c r="X13" s="8">
        <v>545466.70761850453</v>
      </c>
      <c r="Y13" s="8">
        <v>508342.00582418713</v>
      </c>
      <c r="Z13" s="8">
        <v>475085.9866311308</v>
      </c>
      <c r="AA13" s="8">
        <v>444005.59485869756</v>
      </c>
    </row>
    <row r="14" spans="1:27">
      <c r="A14" s="16" t="s">
        <v>16</v>
      </c>
      <c r="B14" s="16" t="s">
        <v>8</v>
      </c>
      <c r="C14" s="8">
        <v>21094.374777663594</v>
      </c>
      <c r="D14" s="8">
        <v>27413.05573352307</v>
      </c>
      <c r="E14" s="8">
        <v>25547.311270962309</v>
      </c>
      <c r="F14" s="8">
        <v>95836.944300929943</v>
      </c>
      <c r="G14" s="8">
        <v>89567.237639473708</v>
      </c>
      <c r="H14" s="8">
        <v>83929.255685547425</v>
      </c>
      <c r="I14" s="8">
        <v>78216.994016649391</v>
      </c>
      <c r="J14" s="8">
        <v>75829.587096470917</v>
      </c>
      <c r="K14" s="8">
        <v>91230.303337140125</v>
      </c>
      <c r="L14" s="8">
        <v>85487.636513822566</v>
      </c>
      <c r="M14" s="8">
        <v>79669.310722285751</v>
      </c>
      <c r="N14" s="8">
        <v>81950.849830371066</v>
      </c>
      <c r="O14" s="8">
        <v>76589.5792593886</v>
      </c>
      <c r="P14" s="8">
        <v>71768.501012784574</v>
      </c>
      <c r="Q14" s="8">
        <v>85611.34718068954</v>
      </c>
      <c r="R14" s="8">
        <v>101718.05668164568</v>
      </c>
      <c r="S14" s="8">
        <v>116700.56698110742</v>
      </c>
      <c r="T14" s="8">
        <v>142072.00046230998</v>
      </c>
      <c r="U14" s="8">
        <v>134946.20308327221</v>
      </c>
      <c r="V14" s="8">
        <v>127706.96348464889</v>
      </c>
      <c r="W14" s="8">
        <v>147726.12443882698</v>
      </c>
      <c r="X14" s="8">
        <v>140321.58101352409</v>
      </c>
      <c r="Y14" s="8">
        <v>134940.03493360139</v>
      </c>
      <c r="Z14" s="8">
        <v>126241.1230828699</v>
      </c>
      <c r="AA14" s="8">
        <v>117982.35798851252</v>
      </c>
    </row>
    <row r="15" spans="1:27">
      <c r="A15" s="16" t="s">
        <v>16</v>
      </c>
      <c r="B15" s="16" t="s">
        <v>83</v>
      </c>
      <c r="C15" s="8">
        <v>13230.329741910011</v>
      </c>
      <c r="D15" s="8">
        <v>25944.307203673896</v>
      </c>
      <c r="E15" s="8">
        <v>42671.492291517367</v>
      </c>
      <c r="F15" s="8">
        <v>155383.19669790866</v>
      </c>
      <c r="G15" s="8">
        <v>145217.94081224062</v>
      </c>
      <c r="H15" s="8">
        <v>136076.91836303161</v>
      </c>
      <c r="I15" s="8">
        <v>126815.4640771892</v>
      </c>
      <c r="J15" s="8">
        <v>118519.12527887692</v>
      </c>
      <c r="K15" s="8">
        <v>132011.71927865595</v>
      </c>
      <c r="L15" s="8">
        <v>123701.9878474529</v>
      </c>
      <c r="M15" s="8">
        <v>115282.77667156432</v>
      </c>
      <c r="N15" s="8">
        <v>119089.96900059264</v>
      </c>
      <c r="O15" s="8">
        <v>111299.0364181521</v>
      </c>
      <c r="P15" s="8">
        <v>115113.55530501055</v>
      </c>
      <c r="Q15" s="8">
        <v>107278.87657175546</v>
      </c>
      <c r="R15" s="8">
        <v>158024.01986923482</v>
      </c>
      <c r="S15" s="8">
        <v>147685.9998379522</v>
      </c>
      <c r="T15" s="8">
        <v>139313.25268407934</v>
      </c>
      <c r="U15" s="8">
        <v>133183.81988319574</v>
      </c>
      <c r="V15" s="8">
        <v>125379.58329370359</v>
      </c>
      <c r="W15" s="8">
        <v>129148.76030424651</v>
      </c>
      <c r="X15" s="8">
        <v>121019.24348796441</v>
      </c>
      <c r="Y15" s="8">
        <v>126955.81591687645</v>
      </c>
      <c r="Z15" s="8">
        <v>118650.29555604652</v>
      </c>
      <c r="AA15" s="8">
        <v>114760.22968705479</v>
      </c>
    </row>
    <row r="16" spans="1:27">
      <c r="A16" s="16" t="s">
        <v>16</v>
      </c>
      <c r="B16" s="16" t="s">
        <v>191</v>
      </c>
      <c r="C16" s="8">
        <v>0</v>
      </c>
      <c r="D16" s="8">
        <v>0</v>
      </c>
      <c r="E16" s="8">
        <v>1.0129572179650727E-3</v>
      </c>
      <c r="F16" s="8">
        <v>1.7849972229876698E-3</v>
      </c>
      <c r="G16" s="8">
        <v>1.8011316842462368E-3</v>
      </c>
      <c r="H16" s="8">
        <v>1.6877559879129337E-3</v>
      </c>
      <c r="I16" s="8">
        <v>6732.150810742256</v>
      </c>
      <c r="J16" s="8">
        <v>10231.475058372696</v>
      </c>
      <c r="K16" s="8">
        <v>9594.5271819917452</v>
      </c>
      <c r="L16" s="8">
        <v>15892.12419231107</v>
      </c>
      <c r="M16" s="8">
        <v>17406.711850426374</v>
      </c>
      <c r="N16" s="8">
        <v>20528.109526679164</v>
      </c>
      <c r="O16" s="8">
        <v>19185.149085010755</v>
      </c>
      <c r="P16" s="8">
        <v>17977.503053358141</v>
      </c>
      <c r="Q16" s="8">
        <v>16753.946366705284</v>
      </c>
      <c r="R16" s="8">
        <v>15657.895794725204</v>
      </c>
      <c r="S16" s="8">
        <v>14633.547467630013</v>
      </c>
      <c r="T16" s="8">
        <v>13712.410880728825</v>
      </c>
      <c r="U16" s="8">
        <v>12779.138430294861</v>
      </c>
      <c r="V16" s="8">
        <v>11943.12002498646</v>
      </c>
      <c r="W16" s="8">
        <v>11161.794691129357</v>
      </c>
      <c r="X16" s="8">
        <v>10459.194067030279</v>
      </c>
      <c r="Y16" s="8">
        <v>9747.3368564407174</v>
      </c>
      <c r="Z16" s="8">
        <v>9109.6606424609527</v>
      </c>
      <c r="AA16" s="8">
        <v>8513.7016442005497</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51663.593651420742</v>
      </c>
      <c r="D18" s="68">
        <v>59051.88118572165</v>
      </c>
      <c r="E18" s="68">
        <v>144260.58620106595</v>
      </c>
      <c r="F18" s="68">
        <v>95561.166083421384</v>
      </c>
      <c r="G18" s="68">
        <v>41360.673040225083</v>
      </c>
      <c r="H18" s="68">
        <v>55509.208373582493</v>
      </c>
      <c r="I18" s="68">
        <v>128750.65701151654</v>
      </c>
      <c r="J18" s="68">
        <v>315164.68784198718</v>
      </c>
      <c r="K18" s="68">
        <v>473034.25780425413</v>
      </c>
      <c r="L18" s="68">
        <v>711229.52702451404</v>
      </c>
      <c r="M18" s="68">
        <v>806376.08921957039</v>
      </c>
      <c r="N18" s="68">
        <v>937327.65725347609</v>
      </c>
      <c r="O18" s="68">
        <v>928319.76998969691</v>
      </c>
      <c r="P18" s="68">
        <v>948658.96706477331</v>
      </c>
      <c r="Q18" s="68">
        <v>895589.92245672189</v>
      </c>
      <c r="R18" s="68">
        <v>921593.64756175259</v>
      </c>
      <c r="S18" s="68">
        <v>893694.87431722879</v>
      </c>
      <c r="T18" s="68">
        <v>887007.65847380552</v>
      </c>
      <c r="U18" s="68">
        <v>848505.26627445687</v>
      </c>
      <c r="V18" s="68">
        <v>803055.46344184014</v>
      </c>
      <c r="W18" s="68">
        <v>817042.39967550524</v>
      </c>
      <c r="X18" s="68">
        <v>812865.83824416168</v>
      </c>
      <c r="Y18" s="68">
        <v>779095.02297574561</v>
      </c>
      <c r="Z18" s="68">
        <v>728255.13081427244</v>
      </c>
      <c r="AA18" s="68">
        <v>688918.79453602328</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-22296.117364785514</v>
      </c>
      <c r="F21" s="8">
        <v>-161062.38537929833</v>
      </c>
      <c r="G21" s="8">
        <v>-150525.59377050292</v>
      </c>
      <c r="H21" s="8">
        <v>-141050.47090248414</v>
      </c>
      <c r="I21" s="8">
        <v>-131450.51438653129</v>
      </c>
      <c r="J21" s="8">
        <v>-1.50293126371272E-5</v>
      </c>
      <c r="K21" s="8">
        <v>-1.2762363667563999E-4</v>
      </c>
      <c r="L21" s="8">
        <v>-7837.1441693976103</v>
      </c>
      <c r="M21" s="8">
        <v>-7303.7447219935302</v>
      </c>
      <c r="N21" s="8">
        <v>-6825.9296448217201</v>
      </c>
      <c r="O21" s="8">
        <v>-23506.326938534959</v>
      </c>
      <c r="P21" s="8">
        <v>-22026.676001179949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3.8023709473097701E-6</v>
      </c>
      <c r="D23" s="8">
        <v>3.5630233984107102E-6</v>
      </c>
      <c r="E23" s="8">
        <v>3.3205224732368201E-6</v>
      </c>
      <c r="F23" s="8">
        <v>3.1032920301981004E-6</v>
      </c>
      <c r="G23" s="8">
        <v>6.60731999323813E-6</v>
      </c>
      <c r="H23" s="8">
        <v>6.1914095344513006E-6</v>
      </c>
      <c r="I23" s="8">
        <v>9.6037335871353186E-6</v>
      </c>
      <c r="J23" s="8">
        <v>8.9754519480938509E-6</v>
      </c>
      <c r="K23" s="8">
        <v>8.3882728463494889E-6</v>
      </c>
      <c r="L23" s="8">
        <v>7.8602568865466306E-6</v>
      </c>
      <c r="M23" s="8">
        <v>7.3252843775414298E-6</v>
      </c>
      <c r="N23" s="8">
        <v>9.4318952516723113E-6</v>
      </c>
      <c r="O23" s="8">
        <v>8.8148553729395107E-6</v>
      </c>
      <c r="P23" s="8">
        <v>8.2599873559446184E-6</v>
      </c>
      <c r="Q23" s="8">
        <v>7.6978090169994708E-6</v>
      </c>
      <c r="R23" s="8">
        <v>7.1942140325751698E-6</v>
      </c>
      <c r="S23" s="8">
        <v>6.7235645145527001E-6</v>
      </c>
      <c r="T23" s="8">
        <v>6.3003368209050096E-6</v>
      </c>
      <c r="U23" s="8">
        <v>5.8715331513422201E-6</v>
      </c>
      <c r="V23" s="8">
        <v>5.48741415860453E-6</v>
      </c>
      <c r="W23" s="8">
        <v>5.7280522079465799E-6</v>
      </c>
      <c r="X23" s="8">
        <v>5.3674889501960803E-6</v>
      </c>
      <c r="Y23" s="8">
        <v>5.0021753132259298E-6</v>
      </c>
      <c r="Z23" s="8">
        <v>4.6749301979744793E-6</v>
      </c>
      <c r="AA23" s="8">
        <v>9.6170793410772106E-6</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9.4251584592443988E-6</v>
      </c>
      <c r="D25" s="8">
        <v>8.8318737412445804E-6</v>
      </c>
      <c r="E25" s="8">
        <v>8.2307725657018798E-6</v>
      </c>
      <c r="F25" s="8">
        <v>9.2827501542691588E-6</v>
      </c>
      <c r="G25" s="8">
        <v>8.675467431480069E-6</v>
      </c>
      <c r="H25" s="8">
        <v>8.1293734564176219E-6</v>
      </c>
      <c r="I25" s="8">
        <v>1.2160310518788009E-5</v>
      </c>
      <c r="J25" s="8">
        <v>1.1364776182617799E-5</v>
      </c>
      <c r="K25" s="8">
        <v>1.0621286149020949E-5</v>
      </c>
      <c r="L25" s="8">
        <v>9.9527088741702793E-6</v>
      </c>
      <c r="M25" s="8">
        <v>9.2753231710482616E-6</v>
      </c>
      <c r="N25" s="8">
        <v>6465.3117033146737</v>
      </c>
      <c r="O25" s="8">
        <v>6042.34738459245</v>
      </c>
      <c r="P25" s="8">
        <v>5699.6802243657548</v>
      </c>
      <c r="Q25" s="8">
        <v>5311.7575045148169</v>
      </c>
      <c r="R25" s="8">
        <v>4964.2593486311698</v>
      </c>
      <c r="S25" s="8">
        <v>4639.4947170546648</v>
      </c>
      <c r="T25" s="8">
        <v>11405.500214938995</v>
      </c>
      <c r="U25" s="8">
        <v>12928.864355595775</v>
      </c>
      <c r="V25" s="8">
        <v>12083.050796256717</v>
      </c>
      <c r="W25" s="8">
        <v>11292.570834477785</v>
      </c>
      <c r="X25" s="8">
        <v>10581.738254633525</v>
      </c>
      <c r="Y25" s="8">
        <v>9861.5405388999316</v>
      </c>
      <c r="Z25" s="8">
        <v>9216.39302444227</v>
      </c>
      <c r="AA25" s="8">
        <v>10038.568180432723</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9436.0979762831648</v>
      </c>
      <c r="D28" s="8">
        <v>33194.510168503271</v>
      </c>
      <c r="E28" s="8">
        <v>71364.40218987572</v>
      </c>
      <c r="F28" s="8">
        <v>115354.34204248046</v>
      </c>
      <c r="G28" s="8">
        <v>107807.79627135636</v>
      </c>
      <c r="H28" s="8">
        <v>101021.62728697181</v>
      </c>
      <c r="I28" s="8">
        <v>94146.051311077274</v>
      </c>
      <c r="J28" s="8">
        <v>87986.963817621639</v>
      </c>
      <c r="K28" s="8">
        <v>82230.807283284972</v>
      </c>
      <c r="L28" s="8">
        <v>77054.631039573113</v>
      </c>
      <c r="M28" s="8">
        <v>113084.92275581985</v>
      </c>
      <c r="N28" s="8">
        <v>132573.17761648176</v>
      </c>
      <c r="O28" s="8">
        <v>123900.16597181513</v>
      </c>
      <c r="P28" s="8">
        <v>116389.67336025479</v>
      </c>
      <c r="Q28" s="8">
        <v>109268.58813738058</v>
      </c>
      <c r="R28" s="8">
        <v>102120.17581154974</v>
      </c>
      <c r="S28" s="8">
        <v>95439.416630495063</v>
      </c>
      <c r="T28" s="8">
        <v>89431.79907939129</v>
      </c>
      <c r="U28" s="8">
        <v>85599.746880578503</v>
      </c>
      <c r="V28" s="8">
        <v>80019.563029909055</v>
      </c>
      <c r="W28" s="8">
        <v>75920.487993821967</v>
      </c>
      <c r="X28" s="8">
        <v>71141.52693965222</v>
      </c>
      <c r="Y28" s="8">
        <v>66299.603641597743</v>
      </c>
      <c r="Z28" s="8">
        <v>61962.246385507809</v>
      </c>
      <c r="AA28" s="8">
        <v>57908.641465653876</v>
      </c>
    </row>
    <row r="29" spans="1:27">
      <c r="A29" s="16" t="s">
        <v>22</v>
      </c>
      <c r="B29" s="16" t="s">
        <v>8</v>
      </c>
      <c r="C29" s="8">
        <v>21094.374651916743</v>
      </c>
      <c r="D29" s="8">
        <v>27413.055609591804</v>
      </c>
      <c r="E29" s="8">
        <v>25547.311098866903</v>
      </c>
      <c r="F29" s="8">
        <v>27601.973851944655</v>
      </c>
      <c r="G29" s="8">
        <v>25796.237237623223</v>
      </c>
      <c r="H29" s="8">
        <v>24172.443494403051</v>
      </c>
      <c r="I29" s="8">
        <v>22527.256456416995</v>
      </c>
      <c r="J29" s="8">
        <v>21053.510701067815</v>
      </c>
      <c r="K29" s="8">
        <v>19676.17821981668</v>
      </c>
      <c r="L29" s="8">
        <v>18437.623356581636</v>
      </c>
      <c r="M29" s="8">
        <v>17182.750676269414</v>
      </c>
      <c r="N29" s="8">
        <v>16058.645487367832</v>
      </c>
      <c r="O29" s="8">
        <v>15008.079890556139</v>
      </c>
      <c r="P29" s="8">
        <v>14063.367456206701</v>
      </c>
      <c r="Q29" s="8">
        <v>15975.227515239672</v>
      </c>
      <c r="R29" s="8">
        <v>23421.118084447753</v>
      </c>
      <c r="S29" s="8">
        <v>30739.513517220108</v>
      </c>
      <c r="T29" s="8">
        <v>43746.258905418908</v>
      </c>
      <c r="U29" s="8">
        <v>40798.979539322339</v>
      </c>
      <c r="V29" s="8">
        <v>38129.887409307317</v>
      </c>
      <c r="W29" s="8">
        <v>44406.788552783823</v>
      </c>
      <c r="X29" s="8">
        <v>42939.170317854238</v>
      </c>
      <c r="Y29" s="8">
        <v>40016.711678303633</v>
      </c>
      <c r="Z29" s="8">
        <v>37398.795950614905</v>
      </c>
      <c r="AA29" s="8">
        <v>34952.145738503183</v>
      </c>
    </row>
    <row r="30" spans="1:27">
      <c r="A30" s="16" t="s">
        <v>22</v>
      </c>
      <c r="B30" s="16" t="s">
        <v>83</v>
      </c>
      <c r="C30" s="8">
        <v>1.6953874350761908E-4</v>
      </c>
      <c r="D30" s="8">
        <v>13229.245358483995</v>
      </c>
      <c r="E30" s="8">
        <v>12328.857154405478</v>
      </c>
      <c r="F30" s="8">
        <v>53178.911039325576</v>
      </c>
      <c r="G30" s="8">
        <v>49699.916845340034</v>
      </c>
      <c r="H30" s="8">
        <v>46571.460037138371</v>
      </c>
      <c r="I30" s="8">
        <v>43401.786172312699</v>
      </c>
      <c r="J30" s="8">
        <v>40562.416972172105</v>
      </c>
      <c r="K30" s="8">
        <v>37908.800898013455</v>
      </c>
      <c r="L30" s="8">
        <v>35522.558550180103</v>
      </c>
      <c r="M30" s="8">
        <v>33104.877738073301</v>
      </c>
      <c r="N30" s="8">
        <v>30939.138071607729</v>
      </c>
      <c r="O30" s="8">
        <v>28915.082301860093</v>
      </c>
      <c r="P30" s="8">
        <v>27094.966986976528</v>
      </c>
      <c r="Q30" s="8">
        <v>25250.871726521946</v>
      </c>
      <c r="R30" s="8">
        <v>38496.744961464014</v>
      </c>
      <c r="S30" s="8">
        <v>35978.266309104343</v>
      </c>
      <c r="T30" s="8">
        <v>33713.545178493601</v>
      </c>
      <c r="U30" s="8">
        <v>31418.986621014468</v>
      </c>
      <c r="V30" s="8">
        <v>29363.538896386086</v>
      </c>
      <c r="W30" s="8">
        <v>27442.559848297729</v>
      </c>
      <c r="X30" s="8">
        <v>25715.135166824271</v>
      </c>
      <c r="Y30" s="8">
        <v>24087.998787379645</v>
      </c>
      <c r="Z30" s="8">
        <v>22512.148406611759</v>
      </c>
      <c r="AA30" s="8">
        <v>22097.503164252896</v>
      </c>
    </row>
    <row r="31" spans="1:27">
      <c r="A31" s="16" t="s">
        <v>22</v>
      </c>
      <c r="B31" s="16" t="s">
        <v>191</v>
      </c>
      <c r="C31" s="8">
        <v>0</v>
      </c>
      <c r="D31" s="8">
        <v>0</v>
      </c>
      <c r="E31" s="8">
        <v>2.6521316329872554E-4</v>
      </c>
      <c r="F31" s="8">
        <v>5.8325404835229998E-4</v>
      </c>
      <c r="G31" s="8">
        <v>5.4509724129892369E-4</v>
      </c>
      <c r="H31" s="8">
        <v>5.1078504755863599E-4</v>
      </c>
      <c r="I31" s="8">
        <v>4.760207946342208E-4</v>
      </c>
      <c r="J31" s="8">
        <v>4.4487924719779145E-4</v>
      </c>
      <c r="K31" s="8">
        <v>4.1577499726530858E-4</v>
      </c>
      <c r="L31" s="8">
        <v>3.896032407828505E-4</v>
      </c>
      <c r="M31" s="8">
        <v>3.6700827818293653E-4</v>
      </c>
      <c r="N31" s="8">
        <v>5.4257541538257372E-4</v>
      </c>
      <c r="O31" s="8">
        <v>5.0707982731911351E-4</v>
      </c>
      <c r="P31" s="8">
        <v>5.1128230312814016E-4</v>
      </c>
      <c r="Q31" s="8">
        <v>4.7648420677297315E-4</v>
      </c>
      <c r="R31" s="8">
        <v>5.2054187805568829E-4</v>
      </c>
      <c r="S31" s="8">
        <v>4.8648773636514379E-4</v>
      </c>
      <c r="T31" s="8">
        <v>5.6577266768977194E-4</v>
      </c>
      <c r="U31" s="8">
        <v>5.7482685573964762E-4</v>
      </c>
      <c r="V31" s="8">
        <v>5.3722136035471411E-4</v>
      </c>
      <c r="W31" s="8">
        <v>5.4802735624261058E-4</v>
      </c>
      <c r="X31" s="8">
        <v>5.1353072078438335E-4</v>
      </c>
      <c r="Y31" s="8">
        <v>4.9630501021839649E-4</v>
      </c>
      <c r="Z31" s="8">
        <v>4.6837542143641776E-4</v>
      </c>
      <c r="AA31" s="8">
        <v>4.5471907264577559E-4</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30530.472810966181</v>
      </c>
      <c r="D33" s="68">
        <v>73836.811148973968</v>
      </c>
      <c r="E33" s="68">
        <v>86944.453355127043</v>
      </c>
      <c r="F33" s="68">
        <v>35072.842150092452</v>
      </c>
      <c r="G33" s="68">
        <v>32778.357144196736</v>
      </c>
      <c r="H33" s="68">
        <v>30715.060441134909</v>
      </c>
      <c r="I33" s="68">
        <v>28624.580051060526</v>
      </c>
      <c r="J33" s="68">
        <v>149602.89194105173</v>
      </c>
      <c r="K33" s="68">
        <v>139815.78670827602</v>
      </c>
      <c r="L33" s="68">
        <v>123177.66918435345</v>
      </c>
      <c r="M33" s="68">
        <v>156068.80683177791</v>
      </c>
      <c r="N33" s="68">
        <v>179210.34378595761</v>
      </c>
      <c r="O33" s="68">
        <v>150359.34912618354</v>
      </c>
      <c r="P33" s="68">
        <v>141221.01254616611</v>
      </c>
      <c r="Q33" s="68">
        <v>155806.44536783904</v>
      </c>
      <c r="R33" s="68">
        <v>169002.29873382876</v>
      </c>
      <c r="S33" s="68">
        <v>166796.69166708548</v>
      </c>
      <c r="T33" s="68">
        <v>178297.1039503158</v>
      </c>
      <c r="U33" s="68">
        <v>170746.57797720947</v>
      </c>
      <c r="V33" s="68">
        <v>159596.04067456792</v>
      </c>
      <c r="W33" s="68">
        <v>159062.40778313673</v>
      </c>
      <c r="X33" s="68">
        <v>150377.57119786247</v>
      </c>
      <c r="Y33" s="68">
        <v>140265.85514748812</v>
      </c>
      <c r="Z33" s="68">
        <v>131089.58424022709</v>
      </c>
      <c r="AA33" s="68">
        <v>124996.85901317884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-23829.981507082965</v>
      </c>
      <c r="F36" s="8">
        <v>-256626.12464387692</v>
      </c>
      <c r="G36" s="8">
        <v>-239837.49960037356</v>
      </c>
      <c r="H36" s="8">
        <v>-196182.67336075543</v>
      </c>
      <c r="I36" s="8">
        <v>-182830.39512023318</v>
      </c>
      <c r="J36" s="8">
        <v>-170869.52810215935</v>
      </c>
      <c r="K36" s="8">
        <v>-169362.39459105447</v>
      </c>
      <c r="L36" s="8">
        <v>-106423.39393982869</v>
      </c>
      <c r="M36" s="8">
        <v>-78880.136166117023</v>
      </c>
      <c r="N36" s="8">
        <v>-42551.475331382891</v>
      </c>
      <c r="O36" s="8">
        <v>-43515.997458860882</v>
      </c>
      <c r="P36" s="8">
        <v>-40776.799344314742</v>
      </c>
      <c r="Q36" s="8">
        <v>-67327.738355357928</v>
      </c>
      <c r="R36" s="8">
        <v>-62923.120034143605</v>
      </c>
      <c r="S36" s="8">
        <v>-60897.825842984937</v>
      </c>
      <c r="T36" s="8">
        <v>-50456.455392793447</v>
      </c>
      <c r="U36" s="8">
        <v>-40864.073369488964</v>
      </c>
      <c r="V36" s="8">
        <v>-32435.308193596586</v>
      </c>
      <c r="W36" s="8">
        <v>-24934.480300708939</v>
      </c>
      <c r="X36" s="8">
        <v>-23364.931526820383</v>
      </c>
      <c r="Y36" s="8">
        <v>-21774.70410524189</v>
      </c>
      <c r="Z36" s="8">
        <v>-20350.190746894448</v>
      </c>
      <c r="AA36" s="8">
        <v>-19018.869851613428</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3.7504506922945898E-6</v>
      </c>
      <c r="D38" s="8">
        <v>3.5143713636581702E-6</v>
      </c>
      <c r="E38" s="8">
        <v>3.2751817171709004E-6</v>
      </c>
      <c r="F38" s="8">
        <v>3.0609174918305402E-6</v>
      </c>
      <c r="G38" s="8">
        <v>5.0807616152336497E-6</v>
      </c>
      <c r="H38" s="8">
        <v>4.7609433081831501E-6</v>
      </c>
      <c r="I38" s="8">
        <v>6.9119673480651307E-6</v>
      </c>
      <c r="J38" s="8">
        <v>7.3424255345505992E-6</v>
      </c>
      <c r="K38" s="8">
        <v>6.8620799369210602E-6</v>
      </c>
      <c r="L38" s="8">
        <v>6.43013312373244E-6</v>
      </c>
      <c r="M38" s="8">
        <v>5.9924954612371694E-6</v>
      </c>
      <c r="N38" s="8">
        <v>1.50916569294922E-5</v>
      </c>
      <c r="O38" s="8">
        <v>1.41043522666251E-5</v>
      </c>
      <c r="P38" s="8">
        <v>1.3216526699207999E-5</v>
      </c>
      <c r="Q38" s="8">
        <v>1.2317004132622198E-5</v>
      </c>
      <c r="R38" s="8">
        <v>1.15112188123286E-5</v>
      </c>
      <c r="S38" s="8">
        <v>1.07581484197406E-5</v>
      </c>
      <c r="T38" s="8">
        <v>1.00809560861575E-5</v>
      </c>
      <c r="U38" s="8">
        <v>9.3948418219006995E-6</v>
      </c>
      <c r="V38" s="8">
        <v>8.7802259993308208E-6</v>
      </c>
      <c r="W38" s="8">
        <v>1.52172958686021E-5</v>
      </c>
      <c r="X38" s="8">
        <v>1.4259413926652499E-5</v>
      </c>
      <c r="Y38" s="8">
        <v>1.6097111771235102E-5</v>
      </c>
      <c r="Z38" s="8">
        <v>1.5044029688552899E-5</v>
      </c>
      <c r="AA38" s="8">
        <v>2.1388707066445598E-5</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9.3339599843192192E-6</v>
      </c>
      <c r="D40" s="8">
        <v>8.7464159296421402E-6</v>
      </c>
      <c r="E40" s="8">
        <v>1.053287820878527E-5</v>
      </c>
      <c r="F40" s="8">
        <v>9.84381140733794E-6</v>
      </c>
      <c r="G40" s="8">
        <v>9.1998237426132403E-6</v>
      </c>
      <c r="H40" s="8">
        <v>8.6207231515318394E-6</v>
      </c>
      <c r="I40" s="8">
        <v>8.0339929771392403E-6</v>
      </c>
      <c r="J40" s="8">
        <v>7.5084046494407098E-6</v>
      </c>
      <c r="K40" s="8">
        <v>7.0172006049994595E-6</v>
      </c>
      <c r="L40" s="8">
        <v>6.5754894231569995E-6</v>
      </c>
      <c r="M40" s="8">
        <v>6.1279587475801998E-6</v>
      </c>
      <c r="N40" s="8">
        <v>4.3732340049705714E-5</v>
      </c>
      <c r="O40" s="8">
        <v>4.0871345829462698E-5</v>
      </c>
      <c r="P40" s="8">
        <v>3.8298620395767479E-5</v>
      </c>
      <c r="Q40" s="8">
        <v>3.5691999602033716E-5</v>
      </c>
      <c r="R40" s="8">
        <v>3.3357008964572478E-5</v>
      </c>
      <c r="S40" s="8">
        <v>3.1174774724562351E-5</v>
      </c>
      <c r="T40" s="8">
        <v>2.9212418599607323E-5</v>
      </c>
      <c r="U40" s="8">
        <v>138.22519139198766</v>
      </c>
      <c r="V40" s="8">
        <v>129.18242182569014</v>
      </c>
      <c r="W40" s="8">
        <v>3388.9932866176218</v>
      </c>
      <c r="X40" s="8">
        <v>3175.6665892418168</v>
      </c>
      <c r="Y40" s="8">
        <v>6170.7203691891991</v>
      </c>
      <c r="Z40" s="8">
        <v>5767.0283808135418</v>
      </c>
      <c r="AA40" s="8">
        <v>5389.7461487918399</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1.4685489921044669E-4</v>
      </c>
      <c r="D43" s="8">
        <v>1.3761083526799849E-4</v>
      </c>
      <c r="E43" s="8">
        <v>2.0410135693366049E-4</v>
      </c>
      <c r="F43" s="8">
        <v>133952.49696262524</v>
      </c>
      <c r="G43" s="8">
        <v>125189.24946291215</v>
      </c>
      <c r="H43" s="8">
        <v>117308.97149354134</v>
      </c>
      <c r="I43" s="8">
        <v>109324.87177332325</v>
      </c>
      <c r="J43" s="8">
        <v>102172.77732978827</v>
      </c>
      <c r="K43" s="8">
        <v>126011.35777357734</v>
      </c>
      <c r="L43" s="8">
        <v>118079.33061618307</v>
      </c>
      <c r="M43" s="8">
        <v>110042.79991837443</v>
      </c>
      <c r="N43" s="8">
        <v>124090.42619616851</v>
      </c>
      <c r="O43" s="8">
        <v>115972.3608986972</v>
      </c>
      <c r="P43" s="8">
        <v>108672.25769840865</v>
      </c>
      <c r="Q43" s="8">
        <v>102043.8810559883</v>
      </c>
      <c r="R43" s="8">
        <v>95368.113144741044</v>
      </c>
      <c r="S43" s="8">
        <v>100555.79799994413</v>
      </c>
      <c r="T43" s="8">
        <v>94239.499774757205</v>
      </c>
      <c r="U43" s="8">
        <v>91975.074472124266</v>
      </c>
      <c r="V43" s="8">
        <v>85958.013501408219</v>
      </c>
      <c r="W43" s="8">
        <v>88234.56455656419</v>
      </c>
      <c r="X43" s="8">
        <v>82680.470269753132</v>
      </c>
      <c r="Y43" s="8">
        <v>77053.201433076247</v>
      </c>
      <c r="Z43" s="8">
        <v>72012.337767864345</v>
      </c>
      <c r="AA43" s="8">
        <v>67301.250231595317</v>
      </c>
    </row>
    <row r="44" spans="1:27">
      <c r="A44" s="16" t="s">
        <v>23</v>
      </c>
      <c r="B44" s="16" t="s">
        <v>8</v>
      </c>
      <c r="C44" s="8">
        <v>4.8109563842342895E-5</v>
      </c>
      <c r="D44" s="8">
        <v>4.5081214861185604E-5</v>
      </c>
      <c r="E44" s="8">
        <v>6.0013111454210386E-5</v>
      </c>
      <c r="F44" s="8">
        <v>37135.582779777855</v>
      </c>
      <c r="G44" s="8">
        <v>34706.152120966937</v>
      </c>
      <c r="H44" s="8">
        <v>32521.506657128473</v>
      </c>
      <c r="I44" s="8">
        <v>30308.078783772431</v>
      </c>
      <c r="J44" s="8">
        <v>31054.899975411932</v>
      </c>
      <c r="K44" s="8">
        <v>45740.428978418786</v>
      </c>
      <c r="L44" s="8">
        <v>42861.209745660293</v>
      </c>
      <c r="M44" s="8">
        <v>39944.05713250854</v>
      </c>
      <c r="N44" s="8">
        <v>37330.8945059654</v>
      </c>
      <c r="O44" s="8">
        <v>34888.686444455961</v>
      </c>
      <c r="P44" s="8">
        <v>32692.551006724188</v>
      </c>
      <c r="Q44" s="8">
        <v>45916.61181510496</v>
      </c>
      <c r="R44" s="8">
        <v>49717.794937704246</v>
      </c>
      <c r="S44" s="8">
        <v>59251.573351906525</v>
      </c>
      <c r="T44" s="8">
        <v>64541.181896885675</v>
      </c>
      <c r="U44" s="8">
        <v>61727.806134485065</v>
      </c>
      <c r="V44" s="8">
        <v>59278.55514035542</v>
      </c>
      <c r="W44" s="8">
        <v>73902.803091543465</v>
      </c>
      <c r="X44" s="8">
        <v>69250.849081310414</v>
      </c>
      <c r="Y44" s="8">
        <v>68464.706132042818</v>
      </c>
      <c r="Z44" s="8">
        <v>64114.647584698418</v>
      </c>
      <c r="AA44" s="8">
        <v>59920.231370879214</v>
      </c>
    </row>
    <row r="45" spans="1:27">
      <c r="A45" s="16" t="s">
        <v>23</v>
      </c>
      <c r="B45" s="16" t="s">
        <v>83</v>
      </c>
      <c r="C45" s="8">
        <v>1.6174872211270969E-4</v>
      </c>
      <c r="D45" s="8">
        <v>317.54071642806161</v>
      </c>
      <c r="E45" s="8">
        <v>11988.004734712327</v>
      </c>
      <c r="F45" s="8">
        <v>46601.710135931447</v>
      </c>
      <c r="G45" s="8">
        <v>43553.000114908013</v>
      </c>
      <c r="H45" s="8">
        <v>40811.472797043607</v>
      </c>
      <c r="I45" s="8">
        <v>38033.826173839727</v>
      </c>
      <c r="J45" s="8">
        <v>35545.631928267525</v>
      </c>
      <c r="K45" s="8">
        <v>33220.216746137485</v>
      </c>
      <c r="L45" s="8">
        <v>31129.106341007457</v>
      </c>
      <c r="M45" s="8">
        <v>29010.445798138757</v>
      </c>
      <c r="N45" s="8">
        <v>35587.920655767753</v>
      </c>
      <c r="O45" s="8">
        <v>33259.738921360382</v>
      </c>
      <c r="P45" s="8">
        <v>37172.811659415813</v>
      </c>
      <c r="Q45" s="8">
        <v>34642.813899338173</v>
      </c>
      <c r="R45" s="8">
        <v>64459.714830597011</v>
      </c>
      <c r="S45" s="8">
        <v>60242.724124658416</v>
      </c>
      <c r="T45" s="8">
        <v>57374.262028407305</v>
      </c>
      <c r="U45" s="8">
        <v>56821.632542597072</v>
      </c>
      <c r="V45" s="8">
        <v>54013.053081337523</v>
      </c>
      <c r="W45" s="8">
        <v>62451.06811098937</v>
      </c>
      <c r="X45" s="8">
        <v>58519.965740737905</v>
      </c>
      <c r="Y45" s="8">
        <v>68587.219308276501</v>
      </c>
      <c r="Z45" s="8">
        <v>64100.204943152465</v>
      </c>
      <c r="AA45" s="8">
        <v>60063.001038409835</v>
      </c>
    </row>
    <row r="46" spans="1:27">
      <c r="A46" s="16" t="s">
        <v>23</v>
      </c>
      <c r="B46" s="16" t="s">
        <v>191</v>
      </c>
      <c r="C46" s="8">
        <v>0</v>
      </c>
      <c r="D46" s="8">
        <v>0</v>
      </c>
      <c r="E46" s="8">
        <v>3.273366916215581E-4</v>
      </c>
      <c r="F46" s="8">
        <v>6.0290990988165678E-4</v>
      </c>
      <c r="G46" s="8">
        <v>5.6346720533993506E-4</v>
      </c>
      <c r="H46" s="8">
        <v>5.2799867889894315E-4</v>
      </c>
      <c r="I46" s="8">
        <v>4.9206285872422913E-4</v>
      </c>
      <c r="J46" s="8">
        <v>4.598718304553051E-4</v>
      </c>
      <c r="K46" s="8">
        <v>4.2978675731515772E-4</v>
      </c>
      <c r="L46" s="8">
        <v>4.0273300366036537E-4</v>
      </c>
      <c r="M46" s="8">
        <v>3.9554635550739147E-4</v>
      </c>
      <c r="N46" s="8">
        <v>6.3900526554458242E-4</v>
      </c>
      <c r="O46" s="8">
        <v>5.9720118258561026E-4</v>
      </c>
      <c r="P46" s="8">
        <v>5.7149833530349334E-4</v>
      </c>
      <c r="Q46" s="8">
        <v>5.3260190955780424E-4</v>
      </c>
      <c r="R46" s="8">
        <v>5.4351679589506759E-4</v>
      </c>
      <c r="S46" s="8">
        <v>5.079596221903588E-4</v>
      </c>
      <c r="T46" s="8">
        <v>5.313440837563699E-4</v>
      </c>
      <c r="U46" s="8">
        <v>6.3300659307668312E-4</v>
      </c>
      <c r="V46" s="8">
        <v>5.9159494663586472E-4</v>
      </c>
      <c r="W46" s="8">
        <v>7.6985667144642252E-4</v>
      </c>
      <c r="X46" s="8">
        <v>7.2139656330135501E-4</v>
      </c>
      <c r="Y46" s="8">
        <v>7.4794419893914939E-4</v>
      </c>
      <c r="Z46" s="8">
        <v>6.9901326984189325E-4</v>
      </c>
      <c r="AA46" s="8">
        <v>6.6827056960436552E-4</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0">
        <v>3.6979759584211311E-4</v>
      </c>
      <c r="D48" s="70">
        <v>317.54091138089905</v>
      </c>
      <c r="E48" s="70">
        <v>-11841.976167111417</v>
      </c>
      <c r="F48" s="70">
        <v>-38936.334149727743</v>
      </c>
      <c r="G48" s="70">
        <v>-36389.09732383865</v>
      </c>
      <c r="H48" s="70">
        <v>-5540.7218716616635</v>
      </c>
      <c r="I48" s="70">
        <v>-5163.6178822889606</v>
      </c>
      <c r="J48" s="70">
        <v>-2096.218393968963</v>
      </c>
      <c r="K48" s="70">
        <v>35609.609350745166</v>
      </c>
      <c r="L48" s="70">
        <v>85646.253178760744</v>
      </c>
      <c r="M48" s="70">
        <v>100117.16709057151</v>
      </c>
      <c r="N48" s="70">
        <v>154457.76672434804</v>
      </c>
      <c r="O48" s="70">
        <v>140604.78945782952</v>
      </c>
      <c r="P48" s="70">
        <v>137760.82164324739</v>
      </c>
      <c r="Q48" s="70">
        <v>115275.56899568443</v>
      </c>
      <c r="R48" s="70">
        <v>146622.50346728374</v>
      </c>
      <c r="S48" s="70">
        <v>159152.27018341669</v>
      </c>
      <c r="T48" s="70">
        <v>165698.48887789421</v>
      </c>
      <c r="U48" s="70">
        <v>169798.66561351085</v>
      </c>
      <c r="V48" s="70">
        <v>166943.49655170547</v>
      </c>
      <c r="W48" s="70">
        <v>203042.9495300797</v>
      </c>
      <c r="X48" s="70">
        <v>190262.02088987888</v>
      </c>
      <c r="Y48" s="70">
        <v>198501.14390138417</v>
      </c>
      <c r="Z48" s="70">
        <v>185644.02864369162</v>
      </c>
      <c r="AA48" s="70">
        <v>173655.35962772206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-42310.661137929201</v>
      </c>
      <c r="E52" s="8">
        <v>-39430.986725602292</v>
      </c>
      <c r="F52" s="8">
        <v>-339664.50173228036</v>
      </c>
      <c r="G52" s="8">
        <v>-367937.94666948798</v>
      </c>
      <c r="H52" s="8">
        <v>-358968.53446433856</v>
      </c>
      <c r="I52" s="8">
        <v>-334536.97957902792</v>
      </c>
      <c r="J52" s="8">
        <v>-312651.38269705657</v>
      </c>
      <c r="K52" s="8">
        <v>-292197.55437718559</v>
      </c>
      <c r="L52" s="8">
        <v>-93829.647518331112</v>
      </c>
      <c r="M52" s="8">
        <v>-87443.560819578415</v>
      </c>
      <c r="N52" s="8">
        <v>-81722.954014227085</v>
      </c>
      <c r="O52" s="8">
        <v>-76376.592543956489</v>
      </c>
      <c r="P52" s="8">
        <v>-71568.921101065906</v>
      </c>
      <c r="Q52" s="8">
        <v>-66697.909148763807</v>
      </c>
      <c r="R52" s="8">
        <v>-62334.494514193102</v>
      </c>
      <c r="S52" s="8">
        <v>-58256.536912926495</v>
      </c>
      <c r="T52" s="8">
        <v>-54589.467205453097</v>
      </c>
      <c r="U52" s="8">
        <v>-50874.084278701397</v>
      </c>
      <c r="V52" s="8">
        <v>-47545.873155358597</v>
      </c>
      <c r="W52" s="8">
        <v>-44435.395459921303</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9.0893457753542403E-6</v>
      </c>
      <c r="D55" s="8">
        <v>8.5171994323031404E-6</v>
      </c>
      <c r="E55" s="8">
        <v>9.4513697640475294E-6</v>
      </c>
      <c r="F55" s="8">
        <v>8.8330558517897915E-6</v>
      </c>
      <c r="G55" s="8">
        <v>8.2551923825509804E-6</v>
      </c>
      <c r="H55" s="8">
        <v>7.7355534283737899E-6</v>
      </c>
      <c r="I55" s="8">
        <v>1.07241927986391E-5</v>
      </c>
      <c r="J55" s="8">
        <v>1.0022610089394519E-5</v>
      </c>
      <c r="K55" s="8">
        <v>9.3669253145822007E-6</v>
      </c>
      <c r="L55" s="8">
        <v>8.777306193819671E-6</v>
      </c>
      <c r="M55" s="8">
        <v>8.1799189093339098E-6</v>
      </c>
      <c r="N55" s="8">
        <v>648.07077647990525</v>
      </c>
      <c r="O55" s="8">
        <v>605.67362270972001</v>
      </c>
      <c r="P55" s="8">
        <v>604.03248249662022</v>
      </c>
      <c r="Q55" s="8">
        <v>562.92176851538466</v>
      </c>
      <c r="R55" s="8">
        <v>5648.9739583060136</v>
      </c>
      <c r="S55" s="8">
        <v>5279.4149128342251</v>
      </c>
      <c r="T55" s="8">
        <v>6826.1064054932331</v>
      </c>
      <c r="U55" s="8">
        <v>6361.5186288858986</v>
      </c>
      <c r="V55" s="8">
        <v>5945.3445113215439</v>
      </c>
      <c r="W55" s="8">
        <v>5556.3967380052436</v>
      </c>
      <c r="X55" s="8">
        <v>5206.638663798085</v>
      </c>
      <c r="Y55" s="8">
        <v>4852.2725674147841</v>
      </c>
      <c r="Z55" s="8">
        <v>4534.8341738909276</v>
      </c>
      <c r="AA55" s="8">
        <v>7247.4657851569646</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1.3717390975821858E-4</v>
      </c>
      <c r="D58" s="8">
        <v>1.5077800352803093E-4</v>
      </c>
      <c r="E58" s="8">
        <v>66576.966644199318</v>
      </c>
      <c r="F58" s="8">
        <v>289153.04114069429</v>
      </c>
      <c r="G58" s="8">
        <v>270236.48697210976</v>
      </c>
      <c r="H58" s="8">
        <v>253225.93180109726</v>
      </c>
      <c r="I58" s="8">
        <v>303734.23194952711</v>
      </c>
      <c r="J58" s="8">
        <v>347080.03323492612</v>
      </c>
      <c r="K58" s="8">
        <v>438428.32590335212</v>
      </c>
      <c r="L58" s="8">
        <v>442525.97259910667</v>
      </c>
      <c r="M58" s="8">
        <v>489875.53766778775</v>
      </c>
      <c r="N58" s="8">
        <v>530227.67583959387</v>
      </c>
      <c r="O58" s="8">
        <v>563203.50122535997</v>
      </c>
      <c r="P58" s="8">
        <v>591155.97515645821</v>
      </c>
      <c r="Q58" s="8">
        <v>550921.64187605947</v>
      </c>
      <c r="R58" s="8">
        <v>514880.03899309685</v>
      </c>
      <c r="S58" s="8">
        <v>481196.2979903635</v>
      </c>
      <c r="T58" s="8">
        <v>451275.10943513882</v>
      </c>
      <c r="U58" s="8">
        <v>420561.12883237901</v>
      </c>
      <c r="V58" s="8">
        <v>394834.71704141272</v>
      </c>
      <c r="W58" s="8">
        <v>371078.02967211988</v>
      </c>
      <c r="X58" s="8">
        <v>351438.38766416186</v>
      </c>
      <c r="Y58" s="8">
        <v>327519.33785152377</v>
      </c>
      <c r="Z58" s="8">
        <v>306092.83903144742</v>
      </c>
      <c r="AA58" s="8">
        <v>286068.07378148794</v>
      </c>
    </row>
    <row r="59" spans="1:27">
      <c r="A59" s="16" t="s">
        <v>24</v>
      </c>
      <c r="B59" s="16" t="s">
        <v>8</v>
      </c>
      <c r="C59" s="8">
        <v>1.6082582647255671E-5</v>
      </c>
      <c r="D59" s="8">
        <v>1.507023356560948E-5</v>
      </c>
      <c r="E59" s="8">
        <v>2.144737266256675E-5</v>
      </c>
      <c r="F59" s="8">
        <v>20924.978807642179</v>
      </c>
      <c r="G59" s="8">
        <v>19556.054954966337</v>
      </c>
      <c r="H59" s="8">
        <v>18325.06148156042</v>
      </c>
      <c r="I59" s="8">
        <v>17077.849811513821</v>
      </c>
      <c r="J59" s="8">
        <v>15960.607296034799</v>
      </c>
      <c r="K59" s="8">
        <v>18560.827800778628</v>
      </c>
      <c r="L59" s="8">
        <v>17392.480813802824</v>
      </c>
      <c r="M59" s="8">
        <v>16208.740990399569</v>
      </c>
      <c r="N59" s="8">
        <v>15148.356061574706</v>
      </c>
      <c r="O59" s="8">
        <v>14157.342109678088</v>
      </c>
      <c r="P59" s="8">
        <v>13266.18099472315</v>
      </c>
      <c r="Q59" s="8">
        <v>12363.278935146478</v>
      </c>
      <c r="R59" s="8">
        <v>11554.466307969084</v>
      </c>
      <c r="S59" s="8">
        <v>10798.566642572259</v>
      </c>
      <c r="T59" s="8">
        <v>11181.694453283124</v>
      </c>
      <c r="U59" s="8">
        <v>10420.663470826214</v>
      </c>
      <c r="V59" s="8">
        <v>9738.9378204895529</v>
      </c>
      <c r="W59" s="8">
        <v>10201.969136642283</v>
      </c>
      <c r="X59" s="8">
        <v>10126.495598597752</v>
      </c>
      <c r="Y59" s="8">
        <v>9678.9837368746994</v>
      </c>
      <c r="Z59" s="8">
        <v>9045.7791908213512</v>
      </c>
      <c r="AA59" s="8">
        <v>8453.9992414036096</v>
      </c>
    </row>
    <row r="60" spans="1:27">
      <c r="A60" s="16" t="s">
        <v>24</v>
      </c>
      <c r="B60" s="16" t="s">
        <v>83</v>
      </c>
      <c r="C60" s="8">
        <v>12108.862978682255</v>
      </c>
      <c r="D60" s="8">
        <v>11346.647458157735</v>
      </c>
      <c r="E60" s="8">
        <v>10574.390081132115</v>
      </c>
      <c r="F60" s="8">
        <v>41107.102980325253</v>
      </c>
      <c r="G60" s="8">
        <v>38417.853241940007</v>
      </c>
      <c r="H60" s="8">
        <v>35999.567615723587</v>
      </c>
      <c r="I60" s="8">
        <v>33549.421356070372</v>
      </c>
      <c r="J60" s="8">
        <v>31354.599389463478</v>
      </c>
      <c r="K60" s="8">
        <v>50549.545571367729</v>
      </c>
      <c r="L60" s="8">
        <v>47367.607249692846</v>
      </c>
      <c r="M60" s="8">
        <v>44143.747258639261</v>
      </c>
      <c r="N60" s="8">
        <v>41255.838547985135</v>
      </c>
      <c r="O60" s="8">
        <v>38556.85844532169</v>
      </c>
      <c r="P60" s="8">
        <v>36129.82286935694</v>
      </c>
      <c r="Q60" s="8">
        <v>33670.811380379382</v>
      </c>
      <c r="R60" s="8">
        <v>31468.048010281451</v>
      </c>
      <c r="S60" s="8">
        <v>29409.390655623116</v>
      </c>
      <c r="T60" s="8">
        <v>27558.160024635235</v>
      </c>
      <c r="U60" s="8">
        <v>25682.539644189539</v>
      </c>
      <c r="V60" s="8">
        <v>24002.373492557272</v>
      </c>
      <c r="W60" s="8">
        <v>22432.124753151358</v>
      </c>
      <c r="X60" s="8">
        <v>21020.091537385455</v>
      </c>
      <c r="Y60" s="8">
        <v>19589.454947311595</v>
      </c>
      <c r="Z60" s="8">
        <v>18307.901995513184</v>
      </c>
      <c r="AA60" s="8">
        <v>17110.188921037261</v>
      </c>
    </row>
    <row r="61" spans="1:27">
      <c r="A61" s="16" t="s">
        <v>24</v>
      </c>
      <c r="B61" s="16" t="s">
        <v>191</v>
      </c>
      <c r="C61" s="8">
        <v>0</v>
      </c>
      <c r="D61" s="8">
        <v>0</v>
      </c>
      <c r="E61" s="8">
        <v>1.0385519533453192E-4</v>
      </c>
      <c r="F61" s="8">
        <v>2.0921489561515251E-4</v>
      </c>
      <c r="G61" s="8">
        <v>1.9552793977278561E-4</v>
      </c>
      <c r="H61" s="8">
        <v>1.8322005772382081E-4</v>
      </c>
      <c r="I61" s="8">
        <v>1.7842785176335068E-4</v>
      </c>
      <c r="J61" s="8">
        <v>1.667550016015456E-4</v>
      </c>
      <c r="K61" s="8">
        <v>2.4757505435384932E-4</v>
      </c>
      <c r="L61" s="8">
        <v>2.3199096662299051E-4</v>
      </c>
      <c r="M61" s="8">
        <v>2.1620156033866629E-4</v>
      </c>
      <c r="N61" s="8">
        <v>2.0853566536511501E-4</v>
      </c>
      <c r="O61" s="8">
        <v>1.9489314514675921E-4</v>
      </c>
      <c r="P61" s="8">
        <v>1.89445469069017E-4</v>
      </c>
      <c r="Q61" s="8">
        <v>1.7655172788849882E-4</v>
      </c>
      <c r="R61" s="8">
        <v>2.0625346505041711E-4</v>
      </c>
      <c r="S61" s="8">
        <v>1.9276024765698142E-4</v>
      </c>
      <c r="T61" s="8">
        <v>1.9722260401864561E-4</v>
      </c>
      <c r="U61" s="8">
        <v>1.9264998322919739E-4</v>
      </c>
      <c r="V61" s="8">
        <v>1.8004671324816762E-4</v>
      </c>
      <c r="W61" s="8">
        <v>1.7372710101787653E-4</v>
      </c>
      <c r="X61" s="8">
        <v>1.6279151467394351E-4</v>
      </c>
      <c r="Y61" s="8">
        <v>1.517118532446925E-4</v>
      </c>
      <c r="Z61" s="8">
        <v>1.5090202395721169E-4</v>
      </c>
      <c r="AA61" s="8">
        <v>1.666389430332883E-4</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0">
        <v>12108.863141028092</v>
      </c>
      <c r="D63" s="70">
        <v>-30964.01350540603</v>
      </c>
      <c r="E63" s="70">
        <v>37720.37013448307</v>
      </c>
      <c r="F63" s="70">
        <v>11520.621414429324</v>
      </c>
      <c r="G63" s="70">
        <v>-39727.551296688747</v>
      </c>
      <c r="H63" s="70">
        <v>-51417.973375001668</v>
      </c>
      <c r="I63" s="70">
        <v>19824.523727235413</v>
      </c>
      <c r="J63" s="70">
        <v>81743.857400145411</v>
      </c>
      <c r="K63" s="70">
        <v>215341.14515525487</v>
      </c>
      <c r="L63" s="70">
        <v>413456.41338503943</v>
      </c>
      <c r="M63" s="70">
        <v>462784.46532162966</v>
      </c>
      <c r="N63" s="70">
        <v>505556.98741994216</v>
      </c>
      <c r="O63" s="70">
        <v>540146.78305400605</v>
      </c>
      <c r="P63" s="70">
        <v>569587.09059141448</v>
      </c>
      <c r="Q63" s="70">
        <v>530820.74498788861</v>
      </c>
      <c r="R63" s="70">
        <v>501217.03296171379</v>
      </c>
      <c r="S63" s="70">
        <v>468427.1334812268</v>
      </c>
      <c r="T63" s="70">
        <v>442251.60331031994</v>
      </c>
      <c r="U63" s="70">
        <v>412151.76649022929</v>
      </c>
      <c r="V63" s="70">
        <v>386975.49989046919</v>
      </c>
      <c r="W63" s="70">
        <v>364833.12501372461</v>
      </c>
      <c r="X63" s="70">
        <v>387791.6136267347</v>
      </c>
      <c r="Y63" s="70">
        <v>361640.04925483675</v>
      </c>
      <c r="Z63" s="70">
        <v>337981.3545425749</v>
      </c>
      <c r="AA63" s="70">
        <v>318879.7278957247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3.4247946526471898E-6</v>
      </c>
      <c r="D68" s="8">
        <v>3.2092143694626499E-6</v>
      </c>
      <c r="E68" s="8">
        <v>2.9907938409802402E-6</v>
      </c>
      <c r="F68" s="8">
        <v>2.79513443004414E-6</v>
      </c>
      <c r="G68" s="8">
        <v>6.44994610774213E-6</v>
      </c>
      <c r="H68" s="8">
        <v>6.0439418507110298E-6</v>
      </c>
      <c r="I68" s="8">
        <v>9.4066169887117602E-6</v>
      </c>
      <c r="J68" s="8">
        <v>8.7912308281231504E-6</v>
      </c>
      <c r="K68" s="8">
        <v>8.2161035753967798E-6</v>
      </c>
      <c r="L68" s="8">
        <v>7.6989251413296497E-6</v>
      </c>
      <c r="M68" s="8">
        <v>7.1749329412083299E-6</v>
      </c>
      <c r="N68" s="8">
        <v>1.1140158619372301E-5</v>
      </c>
      <c r="O68" s="8">
        <v>1.0411363192775201E-5</v>
      </c>
      <c r="P68" s="8">
        <v>9.7559999219581902E-6</v>
      </c>
      <c r="Q68" s="8">
        <v>9.0920023158446396E-6</v>
      </c>
      <c r="R68" s="8">
        <v>8.4971984236563409E-6</v>
      </c>
      <c r="S68" s="8">
        <v>7.9413069357847099E-6</v>
      </c>
      <c r="T68" s="8">
        <v>7.4414261044628801E-6</v>
      </c>
      <c r="U68" s="8">
        <v>6.93495940100247E-6</v>
      </c>
      <c r="V68" s="8">
        <v>6.4812704664214001E-6</v>
      </c>
      <c r="W68" s="8">
        <v>6.0572621164637393E-6</v>
      </c>
      <c r="X68" s="8">
        <v>5.67597610815346E-6</v>
      </c>
      <c r="Y68" s="8">
        <v>5.2896667007815999E-6</v>
      </c>
      <c r="Z68" s="8">
        <v>4.9436137376712894E-6</v>
      </c>
      <c r="AA68" s="8">
        <v>1.01554528258425E-5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8.6878527753158694E-6</v>
      </c>
      <c r="D70" s="8">
        <v>8.1409791809762782E-6</v>
      </c>
      <c r="E70" s="8">
        <v>7.5869005902803196E-6</v>
      </c>
      <c r="F70" s="8">
        <v>7.0905612973524903E-6</v>
      </c>
      <c r="G70" s="8">
        <v>6.6266927994183007E-6</v>
      </c>
      <c r="H70" s="8">
        <v>6.2095628821044794E-6</v>
      </c>
      <c r="I70" s="8">
        <v>7.2026286116313801E-6</v>
      </c>
      <c r="J70" s="8">
        <v>6.7314286071263999E-6</v>
      </c>
      <c r="K70" s="8">
        <v>6.2910547712631004E-6</v>
      </c>
      <c r="L70" s="8">
        <v>5.8950522348569998E-6</v>
      </c>
      <c r="M70" s="8">
        <v>5.4938324108337094E-6</v>
      </c>
      <c r="N70" s="8">
        <v>3.9995212400222829E-5</v>
      </c>
      <c r="O70" s="8">
        <v>3.7378703167367351E-5</v>
      </c>
      <c r="P70" s="8">
        <v>3.5025828840241392E-5</v>
      </c>
      <c r="Q70" s="8">
        <v>3.264195566597893E-5</v>
      </c>
      <c r="R70" s="8">
        <v>3.117823072924683E-5</v>
      </c>
      <c r="S70" s="8">
        <v>2.9138533383703586E-5</v>
      </c>
      <c r="T70" s="8">
        <v>2.89896930719869E-5</v>
      </c>
      <c r="U70" s="8">
        <v>2.7016641928511479E-5</v>
      </c>
      <c r="V70" s="8">
        <v>2.52491980569968E-5</v>
      </c>
      <c r="W70" s="8">
        <v>2.359738135510682E-5</v>
      </c>
      <c r="X70" s="8">
        <v>2.211199882245907E-5</v>
      </c>
      <c r="Y70" s="8">
        <v>2.060704654673664E-5</v>
      </c>
      <c r="Z70" s="8">
        <v>1.925892200093179E-5</v>
      </c>
      <c r="AA70" s="8">
        <v>2.0787317503816871E-5</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1.5949483986474282E-4</v>
      </c>
      <c r="D73" s="8">
        <v>1.69228487556367E-4</v>
      </c>
      <c r="E73" s="8">
        <v>2953.5260729607062</v>
      </c>
      <c r="F73" s="8">
        <v>37138.220504897632</v>
      </c>
      <c r="G73" s="8">
        <v>34708.617284629618</v>
      </c>
      <c r="H73" s="8">
        <v>32523.816646325435</v>
      </c>
      <c r="I73" s="8">
        <v>30310.231512296275</v>
      </c>
      <c r="J73" s="8">
        <v>28327.319162480526</v>
      </c>
      <c r="K73" s="8">
        <v>26474.13005101923</v>
      </c>
      <c r="L73" s="8">
        <v>27683.68207319178</v>
      </c>
      <c r="M73" s="8">
        <v>26018.033936515927</v>
      </c>
      <c r="N73" s="8">
        <v>24315.91984743351</v>
      </c>
      <c r="O73" s="8">
        <v>26554.303479148799</v>
      </c>
      <c r="P73" s="8">
        <v>27480.834471939612</v>
      </c>
      <c r="Q73" s="8">
        <v>25610.477040278922</v>
      </c>
      <c r="R73" s="8">
        <v>23935.025271797473</v>
      </c>
      <c r="S73" s="8">
        <v>23789.071349284375</v>
      </c>
      <c r="T73" s="8">
        <v>22291.622521451158</v>
      </c>
      <c r="U73" s="8">
        <v>21745.790131055252</v>
      </c>
      <c r="V73" s="8">
        <v>20323.168341120068</v>
      </c>
      <c r="W73" s="8">
        <v>25414.890913658608</v>
      </c>
      <c r="X73" s="8">
        <v>23817.581180222202</v>
      </c>
      <c r="Y73" s="8">
        <v>22196.546225979608</v>
      </c>
      <c r="Z73" s="8">
        <v>20744.435719436657</v>
      </c>
      <c r="AA73" s="8">
        <v>19387.323096877426</v>
      </c>
    </row>
    <row r="74" spans="1:27">
      <c r="A74" s="16" t="s">
        <v>25</v>
      </c>
      <c r="B74" s="16" t="s">
        <v>8</v>
      </c>
      <c r="C74" s="8">
        <v>3.9152692718407349E-5</v>
      </c>
      <c r="D74" s="8">
        <v>3.6688151208700351E-5</v>
      </c>
      <c r="E74" s="8">
        <v>6.5387126289275942E-5</v>
      </c>
      <c r="F74" s="8">
        <v>10174.408833963083</v>
      </c>
      <c r="G74" s="8">
        <v>9508.7933001207784</v>
      </c>
      <c r="H74" s="8">
        <v>8910.2440262836408</v>
      </c>
      <c r="I74" s="8">
        <v>8303.8089349893471</v>
      </c>
      <c r="J74" s="8">
        <v>7760.5690959593639</v>
      </c>
      <c r="K74" s="8">
        <v>7252.8683119605994</v>
      </c>
      <c r="L74" s="8">
        <v>6796.3225732594201</v>
      </c>
      <c r="M74" s="8">
        <v>6333.7618972529863</v>
      </c>
      <c r="N74" s="8">
        <v>13412.953742201162</v>
      </c>
      <c r="O74" s="8">
        <v>12535.470783612453</v>
      </c>
      <c r="P74" s="8">
        <v>11746.401499280353</v>
      </c>
      <c r="Q74" s="8">
        <v>11356.228862481325</v>
      </c>
      <c r="R74" s="8">
        <v>17024.677292923607</v>
      </c>
      <c r="S74" s="8">
        <v>15910.913413443013</v>
      </c>
      <c r="T74" s="8">
        <v>22602.86515003314</v>
      </c>
      <c r="U74" s="8">
        <v>21998.753884864513</v>
      </c>
      <c r="V74" s="8">
        <v>20559.583064240462</v>
      </c>
      <c r="W74" s="8">
        <v>19214.563606087915</v>
      </c>
      <c r="X74" s="8">
        <v>18005.065967250899</v>
      </c>
      <c r="Y74" s="8">
        <v>16779.633331354413</v>
      </c>
      <c r="Z74" s="8">
        <v>15681.900305309222</v>
      </c>
      <c r="AA74" s="8">
        <v>14655.981589664842</v>
      </c>
    </row>
    <row r="75" spans="1:27">
      <c r="A75" s="16" t="s">
        <v>25</v>
      </c>
      <c r="B75" s="16" t="s">
        <v>83</v>
      </c>
      <c r="C75" s="8">
        <v>1121.4663288502638</v>
      </c>
      <c r="D75" s="8">
        <v>1050.8734748908005</v>
      </c>
      <c r="E75" s="8">
        <v>7780.2401388744775</v>
      </c>
      <c r="F75" s="8">
        <v>14495.47237186565</v>
      </c>
      <c r="G75" s="8">
        <v>13547.17043722265</v>
      </c>
      <c r="H75" s="8">
        <v>12694.41775117525</v>
      </c>
      <c r="I75" s="8">
        <v>11830.430147114885</v>
      </c>
      <c r="J75" s="8">
        <v>11056.47676992507</v>
      </c>
      <c r="K75" s="8">
        <v>10333.155856864967</v>
      </c>
      <c r="L75" s="8">
        <v>9682.7154996732843</v>
      </c>
      <c r="M75" s="8">
        <v>9023.7056667022407</v>
      </c>
      <c r="N75" s="8">
        <v>11307.071483436333</v>
      </c>
      <c r="O75" s="8">
        <v>10567.356523632659</v>
      </c>
      <c r="P75" s="8">
        <v>14715.953522417702</v>
      </c>
      <c r="Q75" s="8">
        <v>13714.379312830968</v>
      </c>
      <c r="R75" s="8">
        <v>23599.511737992085</v>
      </c>
      <c r="S75" s="8">
        <v>22055.618440578539</v>
      </c>
      <c r="T75" s="8">
        <v>20667.285156508795</v>
      </c>
      <c r="U75" s="8">
        <v>19260.660791168801</v>
      </c>
      <c r="V75" s="8">
        <v>18000.617557192007</v>
      </c>
      <c r="W75" s="8">
        <v>16823.007286239983</v>
      </c>
      <c r="X75" s="8">
        <v>15764.050752311759</v>
      </c>
      <c r="Y75" s="8">
        <v>14691.142591674285</v>
      </c>
      <c r="Z75" s="8">
        <v>13730.039901327353</v>
      </c>
      <c r="AA75" s="8">
        <v>15489.536218406261</v>
      </c>
    </row>
    <row r="76" spans="1:27">
      <c r="A76" s="16" t="s">
        <v>25</v>
      </c>
      <c r="B76" s="16" t="s">
        <v>191</v>
      </c>
      <c r="C76" s="8">
        <v>0</v>
      </c>
      <c r="D76" s="8">
        <v>0</v>
      </c>
      <c r="E76" s="8">
        <v>4.43364025045497E-5</v>
      </c>
      <c r="F76" s="8">
        <v>7.2431666481151001E-5</v>
      </c>
      <c r="G76" s="8">
        <v>6.7693146225211996E-5</v>
      </c>
      <c r="H76" s="8">
        <v>6.3432071003781209E-5</v>
      </c>
      <c r="I76" s="8">
        <v>6.5289430597337196E-5</v>
      </c>
      <c r="J76" s="8">
        <v>6.1018159419768501E-5</v>
      </c>
      <c r="K76" s="8">
        <v>5.7026317198853608E-5</v>
      </c>
      <c r="L76" s="8">
        <v>5.3436686036238303E-5</v>
      </c>
      <c r="M76" s="8">
        <v>4.9799761898217106E-5</v>
      </c>
      <c r="N76" s="8">
        <v>6.1875410087029303E-5</v>
      </c>
      <c r="O76" s="8">
        <v>5.7827486046537796E-5</v>
      </c>
      <c r="P76" s="8">
        <v>5.8101501364922301E-5</v>
      </c>
      <c r="Q76" s="8">
        <v>5.4147087862818802E-5</v>
      </c>
      <c r="R76" s="8">
        <v>6.1115255350216002E-5</v>
      </c>
      <c r="S76" s="8">
        <v>5.7117061059059598E-5</v>
      </c>
      <c r="T76" s="8">
        <v>6.1418972202527603E-5</v>
      </c>
      <c r="U76" s="8">
        <v>6.5882150861300507E-5</v>
      </c>
      <c r="V76" s="8">
        <v>6.1572103591542597E-5</v>
      </c>
      <c r="W76" s="8">
        <v>6.0827829750108099E-5</v>
      </c>
      <c r="X76" s="8">
        <v>5.69989050719837E-5</v>
      </c>
      <c r="Y76" s="8">
        <v>5.5220236333127598E-5</v>
      </c>
      <c r="Z76" s="8">
        <v>6.0471772905690002E-5</v>
      </c>
      <c r="AA76" s="8">
        <v>6.1990702236093203E-5</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1121.4665396104438</v>
      </c>
      <c r="D78" s="68">
        <v>1050.8736921576328</v>
      </c>
      <c r="E78" s="68">
        <v>10733.766332136407</v>
      </c>
      <c r="F78" s="68">
        <v>61808.101793043723</v>
      </c>
      <c r="G78" s="68">
        <v>57764.581102742835</v>
      </c>
      <c r="H78" s="68">
        <v>54128.4784994699</v>
      </c>
      <c r="I78" s="68">
        <v>50444.470676299185</v>
      </c>
      <c r="J78" s="68">
        <v>47144.365104905781</v>
      </c>
      <c r="K78" s="68">
        <v>44060.154291378269</v>
      </c>
      <c r="L78" s="68">
        <v>44162.720213155146</v>
      </c>
      <c r="M78" s="68">
        <v>41375.50156293968</v>
      </c>
      <c r="N78" s="68">
        <v>49035.945186081786</v>
      </c>
      <c r="O78" s="68">
        <v>49657.130892011461</v>
      </c>
      <c r="P78" s="68">
        <v>53943.189596520999</v>
      </c>
      <c r="Q78" s="68">
        <v>50681.085311472263</v>
      </c>
      <c r="R78" s="68">
        <v>64559.214403503851</v>
      </c>
      <c r="S78" s="68">
        <v>61755.603297502828</v>
      </c>
      <c r="T78" s="68">
        <v>65561.772925843194</v>
      </c>
      <c r="U78" s="68">
        <v>63005.204906922314</v>
      </c>
      <c r="V78" s="68">
        <v>58883.36905585511</v>
      </c>
      <c r="W78" s="68">
        <v>61452.46189646898</v>
      </c>
      <c r="X78" s="68">
        <v>57586.697984571743</v>
      </c>
      <c r="Y78" s="68">
        <v>53667.322230125246</v>
      </c>
      <c r="Z78" s="68">
        <v>50156.376010747532</v>
      </c>
      <c r="AA78" s="68">
        <v>49532.840997881998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2.4862873051046499E-6</v>
      </c>
      <c r="D83" s="8">
        <v>2.3297831710835697E-6</v>
      </c>
      <c r="E83" s="8">
        <v>2.17121711319735E-6</v>
      </c>
      <c r="F83" s="8">
        <v>2.0291748715818799E-6</v>
      </c>
      <c r="G83" s="8">
        <v>4.9935451151596403E-6</v>
      </c>
      <c r="H83" s="8">
        <v>4.6792168183699898E-6</v>
      </c>
      <c r="I83" s="8">
        <v>5.4776727650707106E-6</v>
      </c>
      <c r="J83" s="8">
        <v>5.1193203397617101E-6</v>
      </c>
      <c r="K83" s="8">
        <v>4.7844115311550001E-6</v>
      </c>
      <c r="L83" s="8">
        <v>4.4832475498457693E-6</v>
      </c>
      <c r="M83" s="8">
        <v>4.1781157679141306E-6</v>
      </c>
      <c r="N83" s="8">
        <v>4.6016229458277102E-6</v>
      </c>
      <c r="O83" s="8">
        <v>4.3005821911645195E-6</v>
      </c>
      <c r="P83" s="8">
        <v>4.02987377776723E-6</v>
      </c>
      <c r="Q83" s="8">
        <v>3.7555988123324101E-6</v>
      </c>
      <c r="R83" s="8">
        <v>3.5099054311087598E-6</v>
      </c>
      <c r="S83" s="8">
        <v>3.2802854487207097E-6</v>
      </c>
      <c r="T83" s="8">
        <v>3.07380157517964E-6</v>
      </c>
      <c r="U83" s="8">
        <v>2.8645973004857099E-6</v>
      </c>
      <c r="V83" s="8">
        <v>2.6771937380260199E-6</v>
      </c>
      <c r="W83" s="8">
        <v>2.5020502217573401E-6</v>
      </c>
      <c r="X83" s="8">
        <v>2.3445538606451599E-6</v>
      </c>
      <c r="Y83" s="8">
        <v>2.6612864663805199E-6</v>
      </c>
      <c r="Z83" s="8">
        <v>2.4871836127469898E-6</v>
      </c>
      <c r="AA83" s="8">
        <v>4.3107854313604901E-6</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8.7427770213329593E-6</v>
      </c>
      <c r="D85" s="8">
        <v>8.1924461147422803E-6</v>
      </c>
      <c r="E85" s="8">
        <v>7.6348646621061903E-6</v>
      </c>
      <c r="F85" s="8">
        <v>7.1353875326912801E-6</v>
      </c>
      <c r="G85" s="8">
        <v>7.7071429313286694E-6</v>
      </c>
      <c r="H85" s="8">
        <v>7.2220020034206698E-6</v>
      </c>
      <c r="I85" s="8">
        <v>7.9395996584383798E-6</v>
      </c>
      <c r="J85" s="8">
        <v>7.4201865946046595E-6</v>
      </c>
      <c r="K85" s="8">
        <v>6.9347538248018195E-6</v>
      </c>
      <c r="L85" s="8">
        <v>6.4982324140333502E-6</v>
      </c>
      <c r="M85" s="8">
        <v>6.0559598841641997E-6</v>
      </c>
      <c r="N85" s="8">
        <v>1.603441751229771E-5</v>
      </c>
      <c r="O85" s="8">
        <v>1.4985436923207161E-5</v>
      </c>
      <c r="P85" s="8">
        <v>1.4042149788297612E-5</v>
      </c>
      <c r="Q85" s="8">
        <v>1.308643495448224E-5</v>
      </c>
      <c r="R85" s="8">
        <v>2.2084424505829649E-5</v>
      </c>
      <c r="S85" s="8">
        <v>2.0639649065120122E-5</v>
      </c>
      <c r="T85" s="8">
        <v>3.3660362962109356E-5</v>
      </c>
      <c r="U85" s="8">
        <v>3.2409560405092172E-5</v>
      </c>
      <c r="V85" s="8">
        <v>3.028930878136932E-5</v>
      </c>
      <c r="W85" s="8">
        <v>2.8307765208348537E-5</v>
      </c>
      <c r="X85" s="8">
        <v>2.6525878508887501E-5</v>
      </c>
      <c r="Y85" s="8">
        <v>2.4720515658246518E-5</v>
      </c>
      <c r="Z85" s="8">
        <v>2.3103285655477759E-5</v>
      </c>
      <c r="AA85" s="8">
        <v>2.853038407911035E-5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7902.7906532973284</v>
      </c>
      <c r="D88" s="8">
        <v>14810.668705287979</v>
      </c>
      <c r="E88" s="8">
        <v>20703.972056768242</v>
      </c>
      <c r="F88" s="8">
        <v>26095.934351169391</v>
      </c>
      <c r="G88" s="8">
        <v>26934.382773139743</v>
      </c>
      <c r="H88" s="8">
        <v>27624.364077297058</v>
      </c>
      <c r="I88" s="8">
        <v>28288.550569043524</v>
      </c>
      <c r="J88" s="8">
        <v>28538.317604419415</v>
      </c>
      <c r="K88" s="8">
        <v>28613.036022614313</v>
      </c>
      <c r="L88" s="8">
        <v>28894.347706258988</v>
      </c>
      <c r="M88" s="8">
        <v>28623.43734468109</v>
      </c>
      <c r="N88" s="8">
        <v>28538.50576676544</v>
      </c>
      <c r="O88" s="8">
        <v>28366.569455307876</v>
      </c>
      <c r="P88" s="8">
        <v>28169.350623628099</v>
      </c>
      <c r="Q88" s="8">
        <v>26252.132344673078</v>
      </c>
      <c r="R88" s="8">
        <v>24534.703119029127</v>
      </c>
      <c r="S88" s="8">
        <v>22929.629076818284</v>
      </c>
      <c r="T88" s="8">
        <v>21486.279495004335</v>
      </c>
      <c r="U88" s="8">
        <v>20023.913949381644</v>
      </c>
      <c r="V88" s="8">
        <v>18713.938265237804</v>
      </c>
      <c r="W88" s="8">
        <v>17489.661925257471</v>
      </c>
      <c r="X88" s="8">
        <v>16388.741564715208</v>
      </c>
      <c r="Y88" s="8">
        <v>15273.31667200978</v>
      </c>
      <c r="Z88" s="8">
        <v>14274.127726874529</v>
      </c>
      <c r="AA88" s="8">
        <v>13340.306283082989</v>
      </c>
    </row>
    <row r="89" spans="1:27">
      <c r="A89" s="16" t="s">
        <v>26</v>
      </c>
      <c r="B89" s="16" t="s">
        <v>8</v>
      </c>
      <c r="C89" s="8">
        <v>2.240201002448918E-5</v>
      </c>
      <c r="D89" s="8">
        <v>2.7091669431716466E-5</v>
      </c>
      <c r="E89" s="8">
        <v>2.524779860430989E-5</v>
      </c>
      <c r="F89" s="8">
        <v>2.7602176027160758E-5</v>
      </c>
      <c r="G89" s="8">
        <v>2.5796426186423228E-5</v>
      </c>
      <c r="H89" s="8">
        <v>2.6171842294137457E-5</v>
      </c>
      <c r="I89" s="8">
        <v>2.9956805530398978E-5</v>
      </c>
      <c r="J89" s="8">
        <v>2.799701450659367E-5</v>
      </c>
      <c r="K89" s="8">
        <v>2.6165434111024049E-5</v>
      </c>
      <c r="L89" s="8">
        <v>2.4518400560869194E-5</v>
      </c>
      <c r="M89" s="8">
        <v>2.5855227683218239E-5</v>
      </c>
      <c r="N89" s="8">
        <v>3.3261971929261695E-5</v>
      </c>
      <c r="O89" s="8">
        <v>3.1085955065418046E-5</v>
      </c>
      <c r="P89" s="8">
        <v>5.5850184217275937E-5</v>
      </c>
      <c r="Q89" s="8">
        <v>5.2717107298898875E-5</v>
      </c>
      <c r="R89" s="8">
        <v>5.8600996927856695E-5</v>
      </c>
      <c r="S89" s="8">
        <v>5.5965514928090405E-5</v>
      </c>
      <c r="T89" s="8">
        <v>5.6689143963495698E-5</v>
      </c>
      <c r="U89" s="8">
        <v>5.3774082349071298E-5</v>
      </c>
      <c r="V89" s="8">
        <v>5.0256151714106299E-5</v>
      </c>
      <c r="W89" s="8">
        <v>5.1769524196385794E-5</v>
      </c>
      <c r="X89" s="8">
        <v>4.8510791974890699E-5</v>
      </c>
      <c r="Y89" s="8">
        <v>5.5025819252647901E-5</v>
      </c>
      <c r="Z89" s="8">
        <v>5.1425999287216596E-5</v>
      </c>
      <c r="AA89" s="8">
        <v>4.8061681563451503E-5</v>
      </c>
    </row>
    <row r="90" spans="1:27">
      <c r="A90" s="16" t="s">
        <v>26</v>
      </c>
      <c r="B90" s="16" t="s">
        <v>83</v>
      </c>
      <c r="C90" s="8">
        <v>1.0309002765678409E-4</v>
      </c>
      <c r="D90" s="8">
        <v>1.9571330160684079E-4</v>
      </c>
      <c r="E90" s="8">
        <v>1.8239296901243068E-4</v>
      </c>
      <c r="F90" s="8">
        <v>1.7046071865572859E-4</v>
      </c>
      <c r="G90" s="8">
        <v>1.728299199414919E-4</v>
      </c>
      <c r="H90" s="8">
        <v>1.6195080838513941E-4</v>
      </c>
      <c r="I90" s="8">
        <v>2.2785151157084409E-4</v>
      </c>
      <c r="J90" s="8">
        <v>2.1904873843430389E-4</v>
      </c>
      <c r="K90" s="8">
        <v>2.0627231140437607E-4</v>
      </c>
      <c r="L90" s="8">
        <v>2.0689919685435478E-4</v>
      </c>
      <c r="M90" s="8">
        <v>2.100107622377233E-4</v>
      </c>
      <c r="N90" s="8">
        <v>2.4179568241109871E-4</v>
      </c>
      <c r="O90" s="8">
        <v>2.2597727321846013E-4</v>
      </c>
      <c r="P90" s="8">
        <v>2.6684355666776771E-4</v>
      </c>
      <c r="Q90" s="8">
        <v>2.5268500648083881E-4</v>
      </c>
      <c r="R90" s="8">
        <v>3.289002488755465E-4</v>
      </c>
      <c r="S90" s="8">
        <v>3.0798778442347416E-4</v>
      </c>
      <c r="T90" s="8">
        <v>2.9603442796025434E-4</v>
      </c>
      <c r="U90" s="8">
        <v>2.8422586069754902E-4</v>
      </c>
      <c r="V90" s="8">
        <v>2.6623070397803527E-4</v>
      </c>
      <c r="W90" s="8">
        <v>3.0556805826644352E-4</v>
      </c>
      <c r="X90" s="8">
        <v>2.9070502238028262E-4</v>
      </c>
      <c r="Y90" s="8">
        <v>2.8223442560138792E-4</v>
      </c>
      <c r="Z90" s="8">
        <v>3.0944175688016573E-4</v>
      </c>
      <c r="AA90" s="8">
        <v>3.4494851711945439E-4</v>
      </c>
    </row>
    <row r="91" spans="1:27">
      <c r="A91" s="16" t="s">
        <v>26</v>
      </c>
      <c r="B91" s="16" t="s">
        <v>191</v>
      </c>
      <c r="C91" s="8">
        <v>0</v>
      </c>
      <c r="D91" s="8">
        <v>0</v>
      </c>
      <c r="E91" s="8">
        <v>2.7221576520570763E-4</v>
      </c>
      <c r="F91" s="8">
        <v>3.1718670265740959E-4</v>
      </c>
      <c r="G91" s="8">
        <v>4.2934615160938037E-4</v>
      </c>
      <c r="H91" s="8">
        <v>4.0232013272775268E-4</v>
      </c>
      <c r="I91" s="8">
        <v>6732.1495989413206</v>
      </c>
      <c r="J91" s="8">
        <v>10231.473925848457</v>
      </c>
      <c r="K91" s="8">
        <v>9594.5260318286182</v>
      </c>
      <c r="L91" s="8">
        <v>15892.123114547174</v>
      </c>
      <c r="M91" s="8">
        <v>17406.71082187042</v>
      </c>
      <c r="N91" s="8">
        <v>20528.108074687407</v>
      </c>
      <c r="O91" s="8">
        <v>19185.147728009113</v>
      </c>
      <c r="P91" s="8">
        <v>17977.501723030531</v>
      </c>
      <c r="Q91" s="8">
        <v>16753.945126920353</v>
      </c>
      <c r="R91" s="8">
        <v>15657.894463297809</v>
      </c>
      <c r="S91" s="8">
        <v>14633.546223305346</v>
      </c>
      <c r="T91" s="8">
        <v>13712.409524970497</v>
      </c>
      <c r="U91" s="8">
        <v>12779.136963929279</v>
      </c>
      <c r="V91" s="8">
        <v>11943.118654551336</v>
      </c>
      <c r="W91" s="8">
        <v>11161.793138690398</v>
      </c>
      <c r="X91" s="8">
        <v>10459.192612312576</v>
      </c>
      <c r="Y91" s="8">
        <v>9747.3354052594186</v>
      </c>
      <c r="Z91" s="8">
        <v>9109.6592636984642</v>
      </c>
      <c r="AA91" s="8">
        <v>8513.7002925812631</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7902.7907900184309</v>
      </c>
      <c r="D93" s="68">
        <v>14810.668938615179</v>
      </c>
      <c r="E93" s="68">
        <v>20703.972546430858</v>
      </c>
      <c r="F93" s="68">
        <v>26095.934875583553</v>
      </c>
      <c r="G93" s="68">
        <v>26934.383413812935</v>
      </c>
      <c r="H93" s="68">
        <v>27624.364679641058</v>
      </c>
      <c r="I93" s="68">
        <v>35020.700439210435</v>
      </c>
      <c r="J93" s="68">
        <v>38769.79178985313</v>
      </c>
      <c r="K93" s="68">
        <v>38207.562298599842</v>
      </c>
      <c r="L93" s="68">
        <v>44786.471063205237</v>
      </c>
      <c r="M93" s="68">
        <v>46030.148412651572</v>
      </c>
      <c r="N93" s="68">
        <v>49066.614137146542</v>
      </c>
      <c r="O93" s="68">
        <v>47551.717459666237</v>
      </c>
      <c r="P93" s="68">
        <v>46146.852687424398</v>
      </c>
      <c r="Q93" s="68">
        <v>43006.077793837583</v>
      </c>
      <c r="R93" s="68">
        <v>40192.597995422511</v>
      </c>
      <c r="S93" s="68">
        <v>37563.175687996867</v>
      </c>
      <c r="T93" s="68">
        <v>35198.689409432569</v>
      </c>
      <c r="U93" s="68">
        <v>32803.051286585025</v>
      </c>
      <c r="V93" s="68">
        <v>30657.057269242498</v>
      </c>
      <c r="W93" s="68">
        <v>28651.455452095266</v>
      </c>
      <c r="X93" s="68">
        <v>26847.934545114033</v>
      </c>
      <c r="Y93" s="68">
        <v>25020.652441911247</v>
      </c>
      <c r="Z93" s="68">
        <v>23383.787377031218</v>
      </c>
      <c r="AA93" s="68">
        <v>21854.007001515623</v>
      </c>
    </row>
  </sheetData>
  <sheetProtection algorithmName="SHA-512" hashValue="8NrgNbCVILPvVrmSRanxytw69RoMe66J5V7QvVW3dWlwAwct38oZykxgIHLrBLWxf7sVnfJKnW5zwwAeHYqwIg==" saltValue="IKhICiNqUIElnj7FiAN8i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0E8D-E141-42A5-8318-E338FE50F8B7}">
  <sheetPr codeName="Sheet43">
    <tabColor rgb="FF57E188"/>
  </sheetPr>
  <dimension ref="A1:AA93"/>
  <sheetViews>
    <sheetView topLeftCell="A50" zoomScale="85" zoomScaleNormal="85" workbookViewId="0">
      <selection activeCell="AA93" sqref="AA93"/>
    </sheetView>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73" t="s">
        <v>233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2863436.82</v>
      </c>
      <c r="D6" s="8">
        <v>2343216.6540000001</v>
      </c>
      <c r="E6" s="8">
        <v>2096471.020525841</v>
      </c>
      <c r="F6" s="8">
        <v>554808.87195972528</v>
      </c>
      <c r="G6" s="8">
        <v>588227.93646001117</v>
      </c>
      <c r="H6" s="8">
        <v>503249.40530659445</v>
      </c>
      <c r="I6" s="8">
        <v>494408.09255860531</v>
      </c>
      <c r="J6" s="8">
        <v>380403.07652505266</v>
      </c>
      <c r="K6" s="8">
        <v>292822.68361486646</v>
      </c>
      <c r="L6" s="8">
        <v>240783.5356660164</v>
      </c>
      <c r="M6" s="8">
        <v>199136.21662725724</v>
      </c>
      <c r="N6" s="8">
        <v>193851.17339854664</v>
      </c>
      <c r="O6" s="8">
        <v>130299.59470213066</v>
      </c>
      <c r="P6" s="8">
        <v>122697.2418586659</v>
      </c>
      <c r="Q6" s="8">
        <v>33635.7553449146</v>
      </c>
      <c r="R6" s="8">
        <v>27758.622804011491</v>
      </c>
      <c r="S6" s="8">
        <v>9.6579843400000003E-4</v>
      </c>
      <c r="T6" s="8">
        <v>8.0315447999999986E-4</v>
      </c>
      <c r="U6" s="8">
        <v>6.3240939399999995E-4</v>
      </c>
      <c r="V6" s="8">
        <v>4.5102641600000001E-4</v>
      </c>
      <c r="W6" s="8">
        <v>4.0541062999999996E-4</v>
      </c>
      <c r="X6" s="8">
        <v>2.9292253000000004E-4</v>
      </c>
      <c r="Y6" s="8">
        <v>2.7275183E-4</v>
      </c>
      <c r="Z6" s="8">
        <v>2.7955869100000001E-4</v>
      </c>
      <c r="AA6" s="8">
        <v>3.4296875999999997E-4</v>
      </c>
    </row>
    <row r="7" spans="1:27">
      <c r="A7" s="16" t="s">
        <v>16</v>
      </c>
      <c r="B7" s="16" t="s">
        <v>11</v>
      </c>
      <c r="C7" s="8">
        <v>285525.06199999998</v>
      </c>
      <c r="D7" s="8">
        <v>259810.63200000001</v>
      </c>
      <c r="E7" s="8">
        <v>158675.03700000001</v>
      </c>
      <c r="F7" s="8">
        <v>28176.596286668606</v>
      </c>
      <c r="G7" s="8">
        <v>6196.7137699582363</v>
      </c>
      <c r="H7" s="8">
        <v>5.4937751899999997E-4</v>
      </c>
      <c r="I7" s="8">
        <v>4.5649344999999997E-4</v>
      </c>
      <c r="J7" s="8">
        <v>5.1387973899999994E-4</v>
      </c>
      <c r="K7" s="8">
        <v>2.3673781100000001E-4</v>
      </c>
      <c r="L7" s="8">
        <v>7.0245436999999991E-5</v>
      </c>
      <c r="M7" s="8">
        <v>6.3130220000000002E-5</v>
      </c>
      <c r="N7" s="8">
        <v>6.0134203999999995E-5</v>
      </c>
      <c r="O7" s="8">
        <v>3.5572871E-5</v>
      </c>
      <c r="P7" s="8">
        <v>2.5207074E-5</v>
      </c>
      <c r="Q7" s="8">
        <v>3.5804430999999997E-5</v>
      </c>
      <c r="R7" s="8">
        <v>3.3871166999999991E-5</v>
      </c>
      <c r="S7" s="8">
        <v>3.0192232E-5</v>
      </c>
      <c r="T7" s="8">
        <v>2.9274730999999998E-5</v>
      </c>
      <c r="U7" s="8">
        <v>2.5953586E-5</v>
      </c>
      <c r="V7" s="8">
        <v>1.8564077999999997E-5</v>
      </c>
      <c r="W7" s="8">
        <v>1.8790171000000002E-5</v>
      </c>
      <c r="X7" s="8">
        <v>0</v>
      </c>
      <c r="Y7" s="8">
        <v>0</v>
      </c>
      <c r="Z7" s="8">
        <v>0</v>
      </c>
      <c r="AA7" s="8">
        <v>0</v>
      </c>
    </row>
    <row r="8" spans="1:27">
      <c r="A8" s="16" t="s">
        <v>16</v>
      </c>
      <c r="B8" s="16" t="s">
        <v>7</v>
      </c>
      <c r="C8" s="8">
        <v>344444.38006935484</v>
      </c>
      <c r="D8" s="8">
        <v>395094.61156019411</v>
      </c>
      <c r="E8" s="8">
        <v>594134.46260471456</v>
      </c>
      <c r="F8" s="8">
        <v>622368.9565002484</v>
      </c>
      <c r="G8" s="8">
        <v>537255.02595859172</v>
      </c>
      <c r="H8" s="8">
        <v>452143.85590680188</v>
      </c>
      <c r="I8" s="8">
        <v>497928.1622727756</v>
      </c>
      <c r="J8" s="8">
        <v>580771.87331226026</v>
      </c>
      <c r="K8" s="8">
        <v>417465.76413333544</v>
      </c>
      <c r="L8" s="8">
        <v>341545.22305421153</v>
      </c>
      <c r="M8" s="8">
        <v>290037.48698322452</v>
      </c>
      <c r="N8" s="8">
        <v>222831.35447452994</v>
      </c>
      <c r="O8" s="8">
        <v>214326.9954018986</v>
      </c>
      <c r="P8" s="8">
        <v>187483.29433954906</v>
      </c>
      <c r="Q8" s="8">
        <v>178675.91422254752</v>
      </c>
      <c r="R8" s="8">
        <v>147673.77962365199</v>
      </c>
      <c r="S8" s="8">
        <v>157202.53609099932</v>
      </c>
      <c r="T8" s="8">
        <v>100816.78255767477</v>
      </c>
      <c r="U8" s="8">
        <v>77516.860980567901</v>
      </c>
      <c r="V8" s="8">
        <v>55683.782985969548</v>
      </c>
      <c r="W8" s="8">
        <v>35746.025251483137</v>
      </c>
      <c r="X8" s="8">
        <v>29783.683156812061</v>
      </c>
      <c r="Y8" s="8">
        <v>29965.731215275391</v>
      </c>
      <c r="Z8" s="8">
        <v>27762.17315407539</v>
      </c>
      <c r="AA8" s="8">
        <v>1.8996072000000001E-3</v>
      </c>
    </row>
    <row r="9" spans="1:27">
      <c r="A9" s="16" t="s">
        <v>16</v>
      </c>
      <c r="B9" s="16" t="s">
        <v>12</v>
      </c>
      <c r="C9" s="8">
        <v>6670.7524999999996</v>
      </c>
      <c r="D9" s="8">
        <v>4998.8710000000001</v>
      </c>
      <c r="E9" s="8">
        <v>51208.351999999999</v>
      </c>
      <c r="F9" s="8">
        <v>29628.772000000001</v>
      </c>
      <c r="G9" s="8">
        <v>67277.08</v>
      </c>
      <c r="H9" s="8">
        <v>50206.296000000002</v>
      </c>
      <c r="I9" s="8">
        <v>85815.183999999994</v>
      </c>
      <c r="J9" s="8">
        <v>93118.399999999994</v>
      </c>
      <c r="K9" s="8">
        <v>34725.58</v>
      </c>
      <c r="L9" s="8">
        <v>22588.423999999999</v>
      </c>
      <c r="M9" s="8">
        <v>18789.214</v>
      </c>
      <c r="N9" s="8">
        <v>19235.098000000002</v>
      </c>
      <c r="O9" s="8">
        <v>22908.37</v>
      </c>
      <c r="P9" s="8">
        <v>0</v>
      </c>
      <c r="Q9" s="8">
        <v>0</v>
      </c>
      <c r="R9" s="8">
        <v>0</v>
      </c>
      <c r="S9" s="8">
        <v>0</v>
      </c>
      <c r="T9" s="8">
        <v>0</v>
      </c>
      <c r="U9" s="8">
        <v>0</v>
      </c>
      <c r="V9" s="8">
        <v>0</v>
      </c>
      <c r="W9" s="8">
        <v>0</v>
      </c>
      <c r="X9" s="8">
        <v>0</v>
      </c>
      <c r="Y9" s="8">
        <v>0</v>
      </c>
      <c r="Z9" s="8">
        <v>0</v>
      </c>
      <c r="AA9" s="8">
        <v>0</v>
      </c>
    </row>
    <row r="10" spans="1:27">
      <c r="A10" s="16" t="s">
        <v>16</v>
      </c>
      <c r="B10" s="16" t="s">
        <v>4</v>
      </c>
      <c r="C10" s="8">
        <v>43107.416235173485</v>
      </c>
      <c r="D10" s="8">
        <v>33797.616201132987</v>
      </c>
      <c r="E10" s="8">
        <v>256617.60075940311</v>
      </c>
      <c r="F10" s="8">
        <v>802725.81647638301</v>
      </c>
      <c r="G10" s="8">
        <v>329955.43823455804</v>
      </c>
      <c r="H10" s="8">
        <v>295293.51944425894</v>
      </c>
      <c r="I10" s="8">
        <v>397285.61409168591</v>
      </c>
      <c r="J10" s="8">
        <v>480835.21890406782</v>
      </c>
      <c r="K10" s="8">
        <v>362807.8435690584</v>
      </c>
      <c r="L10" s="8">
        <v>253290.4708086646</v>
      </c>
      <c r="M10" s="8">
        <v>219182.64286179934</v>
      </c>
      <c r="N10" s="8">
        <v>297620.32031478122</v>
      </c>
      <c r="O10" s="8">
        <v>395320.76496628171</v>
      </c>
      <c r="P10" s="8">
        <v>439546.40459386294</v>
      </c>
      <c r="Q10" s="8">
        <v>552455.25357121672</v>
      </c>
      <c r="R10" s="8">
        <v>419128.24583165831</v>
      </c>
      <c r="S10" s="8">
        <v>321245.66236993513</v>
      </c>
      <c r="T10" s="8">
        <v>529007.18477192975</v>
      </c>
      <c r="U10" s="8">
        <v>368918.9454135549</v>
      </c>
      <c r="V10" s="8">
        <v>419826.58139048947</v>
      </c>
      <c r="W10" s="8">
        <v>482821.46741380263</v>
      </c>
      <c r="X10" s="8">
        <v>420642.87724272331</v>
      </c>
      <c r="Y10" s="8">
        <v>486044.91774867871</v>
      </c>
      <c r="Z10" s="8">
        <v>466406.95855817472</v>
      </c>
      <c r="AA10" s="8">
        <v>527048.61038382817</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3543184.4308045283</v>
      </c>
      <c r="D18" s="68">
        <v>3036918.3847613274</v>
      </c>
      <c r="E18" s="68">
        <v>3157106.4728899589</v>
      </c>
      <c r="F18" s="68">
        <v>2037709.0132230255</v>
      </c>
      <c r="G18" s="68">
        <v>1528912.1944231193</v>
      </c>
      <c r="H18" s="68">
        <v>1300893.0772070328</v>
      </c>
      <c r="I18" s="68">
        <v>1475437.0533795604</v>
      </c>
      <c r="J18" s="68">
        <v>1535128.5692552603</v>
      </c>
      <c r="K18" s="68">
        <v>1107821.871553998</v>
      </c>
      <c r="L18" s="68">
        <v>858207.65359913791</v>
      </c>
      <c r="M18" s="68">
        <v>727145.56053541135</v>
      </c>
      <c r="N18" s="68">
        <v>733537.94624799211</v>
      </c>
      <c r="O18" s="68">
        <v>762855.72510588379</v>
      </c>
      <c r="P18" s="68">
        <v>749726.94081728498</v>
      </c>
      <c r="Q18" s="68">
        <v>764766.92317448324</v>
      </c>
      <c r="R18" s="68">
        <v>594560.64829319296</v>
      </c>
      <c r="S18" s="68">
        <v>478448.19945692515</v>
      </c>
      <c r="T18" s="68">
        <v>629823.96816203371</v>
      </c>
      <c r="U18" s="68">
        <v>446435.80705248576</v>
      </c>
      <c r="V18" s="68">
        <v>475510.36484604952</v>
      </c>
      <c r="W18" s="68">
        <v>518567.49308948655</v>
      </c>
      <c r="X18" s="68">
        <v>450426.56069245789</v>
      </c>
      <c r="Y18" s="68">
        <v>516010.64923670591</v>
      </c>
      <c r="Z18" s="68">
        <v>494169.13199180883</v>
      </c>
      <c r="AA18" s="68">
        <v>527048.61262640415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1532711.0719999999</v>
      </c>
      <c r="D21" s="8">
        <v>1099571.382</v>
      </c>
      <c r="E21" s="8">
        <v>966237.12800000003</v>
      </c>
      <c r="F21" s="8">
        <v>299031.93128843221</v>
      </c>
      <c r="G21" s="8">
        <v>327633.28369084687</v>
      </c>
      <c r="H21" s="8">
        <v>272709.16421352577</v>
      </c>
      <c r="I21" s="8">
        <v>271881.95129603293</v>
      </c>
      <c r="J21" s="8">
        <v>182862.16</v>
      </c>
      <c r="K21" s="8">
        <v>147034.96</v>
      </c>
      <c r="L21" s="8">
        <v>104090.60400000001</v>
      </c>
      <c r="M21" s="8">
        <v>78236.823999999993</v>
      </c>
      <c r="N21" s="8">
        <v>77282.172000000006</v>
      </c>
      <c r="O21" s="8">
        <v>30779.839055686101</v>
      </c>
      <c r="P21" s="8">
        <v>28066.640791958151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52134.500146178871</v>
      </c>
      <c r="D23" s="8">
        <v>77492.76015761224</v>
      </c>
      <c r="E23" s="8">
        <v>108861.09617949971</v>
      </c>
      <c r="F23" s="8">
        <v>108725.70415403483</v>
      </c>
      <c r="G23" s="8">
        <v>99433.656282919561</v>
      </c>
      <c r="H23" s="8">
        <v>80665.968272706537</v>
      </c>
      <c r="I23" s="8">
        <v>96715.152399259037</v>
      </c>
      <c r="J23" s="8">
        <v>106152.59240998677</v>
      </c>
      <c r="K23" s="8">
        <v>85400.200349287275</v>
      </c>
      <c r="L23" s="8">
        <v>72127.448329804494</v>
      </c>
      <c r="M23" s="8">
        <v>56391.520306694358</v>
      </c>
      <c r="N23" s="8">
        <v>55019.460377876298</v>
      </c>
      <c r="O23" s="8">
        <v>46738.380357434798</v>
      </c>
      <c r="P23" s="8">
        <v>52968.800349263249</v>
      </c>
      <c r="Q23" s="8">
        <v>49075.104320711944</v>
      </c>
      <c r="R23" s="8">
        <v>42652.364297845073</v>
      </c>
      <c r="S23" s="8">
        <v>46253.428284356276</v>
      </c>
      <c r="T23" s="8">
        <v>2.7722197999999995E-4</v>
      </c>
      <c r="U23" s="8">
        <v>2.5381420000000001E-4</v>
      </c>
      <c r="V23" s="8">
        <v>2.5144939999999997E-4</v>
      </c>
      <c r="W23" s="8">
        <v>2.6458779999999999E-4</v>
      </c>
      <c r="X23" s="8">
        <v>2.5099695000000002E-4</v>
      </c>
      <c r="Y23" s="8">
        <v>2.4096729999999999E-4</v>
      </c>
      <c r="Z23" s="8">
        <v>2.2844374000000002E-4</v>
      </c>
      <c r="AA23" s="8">
        <v>4.3905600000000001E-4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4370.7405791644169</v>
      </c>
      <c r="D25" s="8">
        <v>11707.037762513135</v>
      </c>
      <c r="E25" s="8">
        <v>73064.910986283357</v>
      </c>
      <c r="F25" s="8">
        <v>400895.09348995012</v>
      </c>
      <c r="G25" s="8">
        <v>180053.40630238497</v>
      </c>
      <c r="H25" s="8">
        <v>170976.41358167838</v>
      </c>
      <c r="I25" s="8">
        <v>175142.19959293655</v>
      </c>
      <c r="J25" s="8">
        <v>296423.2491859608</v>
      </c>
      <c r="K25" s="8">
        <v>184719.58831805218</v>
      </c>
      <c r="L25" s="8">
        <v>125754.91965311945</v>
      </c>
      <c r="M25" s="8">
        <v>96244.248919517471</v>
      </c>
      <c r="N25" s="8">
        <v>120990.8416638503</v>
      </c>
      <c r="O25" s="8">
        <v>221130.48521362274</v>
      </c>
      <c r="P25" s="8">
        <v>204228.72909847292</v>
      </c>
      <c r="Q25" s="8">
        <v>310044.24261255655</v>
      </c>
      <c r="R25" s="8">
        <v>175217.06378637027</v>
      </c>
      <c r="S25" s="8">
        <v>143847.06720837194</v>
      </c>
      <c r="T25" s="8">
        <v>284791.26969971019</v>
      </c>
      <c r="U25" s="8">
        <v>209722.90418221074</v>
      </c>
      <c r="V25" s="8">
        <v>230305.01420514015</v>
      </c>
      <c r="W25" s="8">
        <v>262117.99320913633</v>
      </c>
      <c r="X25" s="8">
        <v>283899.46820084535</v>
      </c>
      <c r="Y25" s="8">
        <v>274606.51021740236</v>
      </c>
      <c r="Z25" s="8">
        <v>307909.89222381811</v>
      </c>
      <c r="AA25" s="8">
        <v>300468.50825494889</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1589216.312725343</v>
      </c>
      <c r="D33" s="68">
        <v>1188771.1799201253</v>
      </c>
      <c r="E33" s="68">
        <v>1148163.1351657831</v>
      </c>
      <c r="F33" s="68">
        <v>808652.72893241723</v>
      </c>
      <c r="G33" s="68">
        <v>607120.34627615148</v>
      </c>
      <c r="H33" s="68">
        <v>524351.54606791073</v>
      </c>
      <c r="I33" s="68">
        <v>543739.30328822858</v>
      </c>
      <c r="J33" s="68">
        <v>585438.00159594766</v>
      </c>
      <c r="K33" s="68">
        <v>417154.74866733945</v>
      </c>
      <c r="L33" s="68">
        <v>301972.97198292398</v>
      </c>
      <c r="M33" s="68">
        <v>230872.59322621181</v>
      </c>
      <c r="N33" s="68">
        <v>253292.47404172661</v>
      </c>
      <c r="O33" s="68">
        <v>298648.70462674362</v>
      </c>
      <c r="P33" s="68">
        <v>285264.1702396943</v>
      </c>
      <c r="Q33" s="68">
        <v>359119.34693326848</v>
      </c>
      <c r="R33" s="68">
        <v>217869.42808421535</v>
      </c>
      <c r="S33" s="68">
        <v>190100.49549272822</v>
      </c>
      <c r="T33" s="68">
        <v>284791.26997693215</v>
      </c>
      <c r="U33" s="68">
        <v>209722.90443602495</v>
      </c>
      <c r="V33" s="68">
        <v>230305.01445658956</v>
      </c>
      <c r="W33" s="68">
        <v>262117.99347372414</v>
      </c>
      <c r="X33" s="68">
        <v>283899.46845184232</v>
      </c>
      <c r="Y33" s="68">
        <v>274606.51045836968</v>
      </c>
      <c r="Z33" s="68">
        <v>307909.89245226188</v>
      </c>
      <c r="AA33" s="68">
        <v>300468.50869400491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1330725.7479999999</v>
      </c>
      <c r="D36" s="8">
        <v>1243645.2720000001</v>
      </c>
      <c r="E36" s="8">
        <v>1130233.892525841</v>
      </c>
      <c r="F36" s="8">
        <v>255776.94067129309</v>
      </c>
      <c r="G36" s="8">
        <v>260594.65276916424</v>
      </c>
      <c r="H36" s="8">
        <v>230540.24109306867</v>
      </c>
      <c r="I36" s="8">
        <v>222526.14126257238</v>
      </c>
      <c r="J36" s="8">
        <v>197540.91652505269</v>
      </c>
      <c r="K36" s="8">
        <v>145787.72361486647</v>
      </c>
      <c r="L36" s="8">
        <v>136692.9316660164</v>
      </c>
      <c r="M36" s="8">
        <v>120899.39262725724</v>
      </c>
      <c r="N36" s="8">
        <v>116569.00139854664</v>
      </c>
      <c r="O36" s="8">
        <v>99519.755646444566</v>
      </c>
      <c r="P36" s="8">
        <v>94630.60106670775</v>
      </c>
      <c r="Q36" s="8">
        <v>33635.7553449146</v>
      </c>
      <c r="R36" s="8">
        <v>27758.622804011491</v>
      </c>
      <c r="S36" s="8">
        <v>9.6579843400000003E-4</v>
      </c>
      <c r="T36" s="8">
        <v>8.0315447999999986E-4</v>
      </c>
      <c r="U36" s="8">
        <v>6.3240939399999995E-4</v>
      </c>
      <c r="V36" s="8">
        <v>4.5102641600000001E-4</v>
      </c>
      <c r="W36" s="8">
        <v>4.0541062999999996E-4</v>
      </c>
      <c r="X36" s="8">
        <v>2.9292253000000004E-4</v>
      </c>
      <c r="Y36" s="8">
        <v>2.7275183E-4</v>
      </c>
      <c r="Z36" s="8">
        <v>2.7955869100000001E-4</v>
      </c>
      <c r="AA36" s="8">
        <v>3.4296875999999997E-4</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200634.54669488835</v>
      </c>
      <c r="D38" s="8">
        <v>204695.24563944837</v>
      </c>
      <c r="E38" s="8">
        <v>326930.96616461274</v>
      </c>
      <c r="F38" s="8">
        <v>401987.00414334139</v>
      </c>
      <c r="G38" s="8">
        <v>317772.9132142064</v>
      </c>
      <c r="H38" s="8">
        <v>275840.28720556159</v>
      </c>
      <c r="I38" s="8">
        <v>295026.6332845132</v>
      </c>
      <c r="J38" s="8">
        <v>359477.08830562746</v>
      </c>
      <c r="K38" s="8">
        <v>246106.3152630761</v>
      </c>
      <c r="L38" s="8">
        <v>203164.51023913076</v>
      </c>
      <c r="M38" s="8">
        <v>171905.03022366337</v>
      </c>
      <c r="N38" s="8">
        <v>167811.89348781554</v>
      </c>
      <c r="O38" s="8">
        <v>167588.61447905499</v>
      </c>
      <c r="P38" s="8">
        <v>134514.49344447345</v>
      </c>
      <c r="Q38" s="8">
        <v>129600.80940298522</v>
      </c>
      <c r="R38" s="8">
        <v>105021.41485081142</v>
      </c>
      <c r="S38" s="8">
        <v>110949.1073498546</v>
      </c>
      <c r="T38" s="8">
        <v>100816.78182984852</v>
      </c>
      <c r="U38" s="8">
        <v>77516.86030592522</v>
      </c>
      <c r="V38" s="8">
        <v>55683.782325263652</v>
      </c>
      <c r="W38" s="8">
        <v>35746.02458469355</v>
      </c>
      <c r="X38" s="8">
        <v>29783.682524105971</v>
      </c>
      <c r="Y38" s="8">
        <v>29965.730596134799</v>
      </c>
      <c r="Z38" s="8">
        <v>27762.17256745994</v>
      </c>
      <c r="AA38" s="8">
        <v>8.0713504999999997E-4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1067.7426385888482</v>
      </c>
      <c r="D40" s="8">
        <v>1167.8617698847929</v>
      </c>
      <c r="E40" s="8">
        <v>6911.0571664892359</v>
      </c>
      <c r="F40" s="8">
        <v>154881.13461435636</v>
      </c>
      <c r="G40" s="8">
        <v>18841.651143720275</v>
      </c>
      <c r="H40" s="8">
        <v>8504.7694399634875</v>
      </c>
      <c r="I40" s="8">
        <v>41856.837183900752</v>
      </c>
      <c r="J40" s="8">
        <v>27072.814157224624</v>
      </c>
      <c r="K40" s="8">
        <v>56366.473213056372</v>
      </c>
      <c r="L40" s="8">
        <v>48756.570934718402</v>
      </c>
      <c r="M40" s="8">
        <v>64045.556074834421</v>
      </c>
      <c r="N40" s="8">
        <v>74189.34628347159</v>
      </c>
      <c r="O40" s="8">
        <v>90080.234257372038</v>
      </c>
      <c r="P40" s="8">
        <v>101582.03934847709</v>
      </c>
      <c r="Q40" s="8">
        <v>125895.10631626018</v>
      </c>
      <c r="R40" s="8">
        <v>81024.351741418592</v>
      </c>
      <c r="S40" s="8">
        <v>91210.258611316749</v>
      </c>
      <c r="T40" s="8">
        <v>90798.260424127788</v>
      </c>
      <c r="U40" s="8">
        <v>72195.418554159827</v>
      </c>
      <c r="V40" s="8">
        <v>97136.776663116107</v>
      </c>
      <c r="W40" s="8">
        <v>93136.629939482184</v>
      </c>
      <c r="X40" s="8">
        <v>55483.47530119781</v>
      </c>
      <c r="Y40" s="8">
        <v>86722.397148910983</v>
      </c>
      <c r="Z40" s="8">
        <v>33691.988487761955</v>
      </c>
      <c r="AA40" s="8">
        <v>29047.569730474461</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1532428.0373334771</v>
      </c>
      <c r="D48" s="68">
        <v>1449508.3794093332</v>
      </c>
      <c r="E48" s="68">
        <v>1464075.915856943</v>
      </c>
      <c r="F48" s="68">
        <v>812645.07942899084</v>
      </c>
      <c r="G48" s="68">
        <v>597209.2171270909</v>
      </c>
      <c r="H48" s="68">
        <v>514885.29773859377</v>
      </c>
      <c r="I48" s="68">
        <v>559409.61173098627</v>
      </c>
      <c r="J48" s="68">
        <v>584090.8189879047</v>
      </c>
      <c r="K48" s="68">
        <v>448260.51209099899</v>
      </c>
      <c r="L48" s="68">
        <v>388614.01283986558</v>
      </c>
      <c r="M48" s="68">
        <v>356849.97892575501</v>
      </c>
      <c r="N48" s="68">
        <v>358570.24116983381</v>
      </c>
      <c r="O48" s="68">
        <v>357188.60438287159</v>
      </c>
      <c r="P48" s="68">
        <v>330727.13385965826</v>
      </c>
      <c r="Q48" s="68">
        <v>289131.67106416001</v>
      </c>
      <c r="R48" s="68">
        <v>213804.38939624149</v>
      </c>
      <c r="S48" s="68">
        <v>202159.36692696979</v>
      </c>
      <c r="T48" s="68">
        <v>191615.0430571308</v>
      </c>
      <c r="U48" s="68">
        <v>149712.27949249445</v>
      </c>
      <c r="V48" s="68">
        <v>152820.55943940618</v>
      </c>
      <c r="W48" s="68">
        <v>128882.65492958637</v>
      </c>
      <c r="X48" s="68">
        <v>85267.158118226303</v>
      </c>
      <c r="Y48" s="68">
        <v>116688.12801779762</v>
      </c>
      <c r="Z48" s="68">
        <v>61454.161334780583</v>
      </c>
      <c r="AA48" s="68">
        <v>29047.570880578271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285525.06199999998</v>
      </c>
      <c r="D52" s="8">
        <v>259810.63200000001</v>
      </c>
      <c r="E52" s="8">
        <v>158675.03700000001</v>
      </c>
      <c r="F52" s="8">
        <v>28176.596286668606</v>
      </c>
      <c r="G52" s="8">
        <v>6196.7137699582363</v>
      </c>
      <c r="H52" s="8">
        <v>5.4937751899999997E-4</v>
      </c>
      <c r="I52" s="8">
        <v>4.5649344999999997E-4</v>
      </c>
      <c r="J52" s="8">
        <v>5.1387973899999994E-4</v>
      </c>
      <c r="K52" s="8">
        <v>2.3673781100000001E-4</v>
      </c>
      <c r="L52" s="8">
        <v>7.0245436999999991E-5</v>
      </c>
      <c r="M52" s="8">
        <v>6.3130220000000002E-5</v>
      </c>
      <c r="N52" s="8">
        <v>6.0134203999999995E-5</v>
      </c>
      <c r="O52" s="8">
        <v>3.5572871E-5</v>
      </c>
      <c r="P52" s="8">
        <v>2.5207074E-5</v>
      </c>
      <c r="Q52" s="8">
        <v>3.5804430999999997E-5</v>
      </c>
      <c r="R52" s="8">
        <v>3.3871166999999991E-5</v>
      </c>
      <c r="S52" s="8">
        <v>3.0192232E-5</v>
      </c>
      <c r="T52" s="8">
        <v>2.9274730999999998E-5</v>
      </c>
      <c r="U52" s="8">
        <v>2.5953586E-5</v>
      </c>
      <c r="V52" s="8">
        <v>1.8564077999999997E-5</v>
      </c>
      <c r="W52" s="8">
        <v>1.8790171000000002E-5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6670.7524999999996</v>
      </c>
      <c r="D54" s="8">
        <v>4998.8710000000001</v>
      </c>
      <c r="E54" s="8">
        <v>51208.351999999999</v>
      </c>
      <c r="F54" s="8">
        <v>29628.772000000001</v>
      </c>
      <c r="G54" s="8">
        <v>67277.08</v>
      </c>
      <c r="H54" s="8">
        <v>50206.296000000002</v>
      </c>
      <c r="I54" s="8">
        <v>85815.183999999994</v>
      </c>
      <c r="J54" s="8">
        <v>93118.399999999994</v>
      </c>
      <c r="K54" s="8">
        <v>34725.58</v>
      </c>
      <c r="L54" s="8">
        <v>22588.423999999999</v>
      </c>
      <c r="M54" s="8">
        <v>18789.214</v>
      </c>
      <c r="N54" s="8">
        <v>19235.098000000002</v>
      </c>
      <c r="O54" s="8">
        <v>22908.37</v>
      </c>
      <c r="P54" s="8">
        <v>0</v>
      </c>
      <c r="Q54" s="8">
        <v>0</v>
      </c>
      <c r="R54" s="8">
        <v>0</v>
      </c>
      <c r="S54" s="8">
        <v>0</v>
      </c>
      <c r="T54" s="8">
        <v>0</v>
      </c>
      <c r="U54" s="8">
        <v>0</v>
      </c>
      <c r="V54" s="8">
        <v>0</v>
      </c>
      <c r="W54" s="8">
        <v>0</v>
      </c>
      <c r="X54" s="8">
        <v>0</v>
      </c>
      <c r="Y54" s="8">
        <v>0</v>
      </c>
      <c r="Z54" s="8">
        <v>0</v>
      </c>
      <c r="AA54" s="8">
        <v>0</v>
      </c>
    </row>
    <row r="55" spans="1:27">
      <c r="A55" s="16" t="s">
        <v>24</v>
      </c>
      <c r="B55" s="16" t="s">
        <v>4</v>
      </c>
      <c r="C55" s="8">
        <v>8189.5205110665083</v>
      </c>
      <c r="D55" s="8">
        <v>4038.4328658586901</v>
      </c>
      <c r="E55" s="8">
        <v>51012.696827512591</v>
      </c>
      <c r="F55" s="8">
        <v>121934.77953449482</v>
      </c>
      <c r="G55" s="8">
        <v>56293.571469297865</v>
      </c>
      <c r="H55" s="8">
        <v>47343.788977693686</v>
      </c>
      <c r="I55" s="8">
        <v>100014.57308655018</v>
      </c>
      <c r="J55" s="8">
        <v>64525.226789211141</v>
      </c>
      <c r="K55" s="8">
        <v>50120.854179266491</v>
      </c>
      <c r="L55" s="8">
        <v>35966.467079840157</v>
      </c>
      <c r="M55" s="8">
        <v>25959.477808879346</v>
      </c>
      <c r="N55" s="8">
        <v>53779.077215668221</v>
      </c>
      <c r="O55" s="8">
        <v>35521.175316920533</v>
      </c>
      <c r="P55" s="8">
        <v>74980.625659382364</v>
      </c>
      <c r="Q55" s="8">
        <v>66498.515652077185</v>
      </c>
      <c r="R55" s="8">
        <v>121506.15395134912</v>
      </c>
      <c r="S55" s="8">
        <v>53032.792675934419</v>
      </c>
      <c r="T55" s="8">
        <v>112315.49809033328</v>
      </c>
      <c r="U55" s="8">
        <v>69484.169936672988</v>
      </c>
      <c r="V55" s="8">
        <v>73820.628402844537</v>
      </c>
      <c r="W55" s="8">
        <v>109178.79906666339</v>
      </c>
      <c r="X55" s="8">
        <v>65377.32985350224</v>
      </c>
      <c r="Y55" s="8">
        <v>103312.2156690392</v>
      </c>
      <c r="Z55" s="8">
        <v>104252.81366459272</v>
      </c>
      <c r="AA55" s="8">
        <v>175371.25072793753</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300385.33501106646</v>
      </c>
      <c r="D63" s="68">
        <v>268847.93586585874</v>
      </c>
      <c r="E63" s="68">
        <v>260896.08582751261</v>
      </c>
      <c r="F63" s="68">
        <v>179740.14782116344</v>
      </c>
      <c r="G63" s="68">
        <v>129767.36523925611</v>
      </c>
      <c r="H63" s="68">
        <v>97550.085527071205</v>
      </c>
      <c r="I63" s="68">
        <v>185829.75754304364</v>
      </c>
      <c r="J63" s="68">
        <v>157643.62730309088</v>
      </c>
      <c r="K63" s="68">
        <v>84846.434416004311</v>
      </c>
      <c r="L63" s="68">
        <v>58554.89115008559</v>
      </c>
      <c r="M63" s="68">
        <v>44748.691872009571</v>
      </c>
      <c r="N63" s="68">
        <v>73014.175275802423</v>
      </c>
      <c r="O63" s="68">
        <v>58429.545352493398</v>
      </c>
      <c r="P63" s="68">
        <v>74980.625684589439</v>
      </c>
      <c r="Q63" s="68">
        <v>66498.51568788162</v>
      </c>
      <c r="R63" s="68">
        <v>121506.15398522028</v>
      </c>
      <c r="S63" s="68">
        <v>53032.792706126653</v>
      </c>
      <c r="T63" s="68">
        <v>112315.498119608</v>
      </c>
      <c r="U63" s="68">
        <v>69484.169962626576</v>
      </c>
      <c r="V63" s="68">
        <v>73820.628421408619</v>
      </c>
      <c r="W63" s="68">
        <v>109178.79908545356</v>
      </c>
      <c r="X63" s="68">
        <v>65377.32985350224</v>
      </c>
      <c r="Y63" s="68">
        <v>103312.2156690392</v>
      </c>
      <c r="Z63" s="68">
        <v>104252.81366459272</v>
      </c>
      <c r="AA63" s="68">
        <v>175371.25072793753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91675.333127584541</v>
      </c>
      <c r="D68" s="8">
        <v>112906.60566479298</v>
      </c>
      <c r="E68" s="8">
        <v>158342.40017099775</v>
      </c>
      <c r="F68" s="8">
        <v>111656.24813772073</v>
      </c>
      <c r="G68" s="8">
        <v>120048.45627016657</v>
      </c>
      <c r="H68" s="8">
        <v>95637.600248318267</v>
      </c>
      <c r="I68" s="8">
        <v>106186.37637037941</v>
      </c>
      <c r="J68" s="8">
        <v>115142.19237964501</v>
      </c>
      <c r="K68" s="8">
        <v>85959.248327846595</v>
      </c>
      <c r="L68" s="8">
        <v>66253.264306449622</v>
      </c>
      <c r="M68" s="8">
        <v>61740.936286621196</v>
      </c>
      <c r="N68" s="8">
        <v>4.2637232000000003E-4</v>
      </c>
      <c r="O68" s="8">
        <v>3.9569524000000002E-4</v>
      </c>
      <c r="P68" s="8">
        <v>3.806541E-4</v>
      </c>
      <c r="Q68" s="8">
        <v>3.4972661999999998E-4</v>
      </c>
      <c r="R68" s="8">
        <v>3.1876860000000002E-4</v>
      </c>
      <c r="S68" s="8">
        <v>3.1007463E-4</v>
      </c>
      <c r="T68" s="8">
        <v>3.0254969999999996E-4</v>
      </c>
      <c r="U68" s="8">
        <v>2.7607637999999999E-4</v>
      </c>
      <c r="V68" s="8">
        <v>2.7042361999999996E-4</v>
      </c>
      <c r="W68" s="8">
        <v>2.6275635000000001E-4</v>
      </c>
      <c r="X68" s="8">
        <v>2.507659E-4</v>
      </c>
      <c r="Y68" s="8">
        <v>2.3400399999999998E-4</v>
      </c>
      <c r="Z68" s="8">
        <v>2.1923952999999998E-4</v>
      </c>
      <c r="AA68" s="8">
        <v>4.3589064000000002E-4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29479.412257559605</v>
      </c>
      <c r="D70" s="8">
        <v>16884.28355594497</v>
      </c>
      <c r="E70" s="8">
        <v>125628.93553001454</v>
      </c>
      <c r="F70" s="8">
        <v>124848.55436744053</v>
      </c>
      <c r="G70" s="8">
        <v>73439.173832307599</v>
      </c>
      <c r="H70" s="8">
        <v>68155.529410527786</v>
      </c>
      <c r="I70" s="8">
        <v>78477.289462080269</v>
      </c>
      <c r="J70" s="8">
        <v>91730.055847723284</v>
      </c>
      <c r="K70" s="8">
        <v>65328.571698885076</v>
      </c>
      <c r="L70" s="8">
        <v>39024.402238720184</v>
      </c>
      <c r="M70" s="8">
        <v>31046.39669306724</v>
      </c>
      <c r="N70" s="8">
        <v>44967.798852462256</v>
      </c>
      <c r="O70" s="8">
        <v>46905.596283282546</v>
      </c>
      <c r="P70" s="8">
        <v>53627.629575951971</v>
      </c>
      <c r="Q70" s="8">
        <v>48103.456588700981</v>
      </c>
      <c r="R70" s="8">
        <v>40092.987930628653</v>
      </c>
      <c r="S70" s="8">
        <v>32590.714910053513</v>
      </c>
      <c r="T70" s="8">
        <v>40416.62771228738</v>
      </c>
      <c r="U70" s="8">
        <v>16810.965615151243</v>
      </c>
      <c r="V70" s="8">
        <v>18347.148952970616</v>
      </c>
      <c r="W70" s="8">
        <v>17573.392498702106</v>
      </c>
      <c r="X70" s="8">
        <v>15348.965482171763</v>
      </c>
      <c r="Y70" s="8">
        <v>19869.03774791176</v>
      </c>
      <c r="Z70" s="8">
        <v>19031.488747227497</v>
      </c>
      <c r="AA70" s="8">
        <v>22161.281310969513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121154.74538514414</v>
      </c>
      <c r="D78" s="68">
        <v>129790.88922073795</v>
      </c>
      <c r="E78" s="68">
        <v>283971.33570101229</v>
      </c>
      <c r="F78" s="68">
        <v>236504.80250516126</v>
      </c>
      <c r="G78" s="68">
        <v>193487.63010247418</v>
      </c>
      <c r="H78" s="68">
        <v>163793.12965884607</v>
      </c>
      <c r="I78" s="68">
        <v>184663.66583245969</v>
      </c>
      <c r="J78" s="68">
        <v>206872.24822736828</v>
      </c>
      <c r="K78" s="68">
        <v>151287.82002673167</v>
      </c>
      <c r="L78" s="68">
        <v>105277.66654516981</v>
      </c>
      <c r="M78" s="68">
        <v>92787.332979688435</v>
      </c>
      <c r="N78" s="68">
        <v>44967.799278834573</v>
      </c>
      <c r="O78" s="68">
        <v>46905.596678977789</v>
      </c>
      <c r="P78" s="68">
        <v>53627.62995660607</v>
      </c>
      <c r="Q78" s="68">
        <v>48103.456938427604</v>
      </c>
      <c r="R78" s="68">
        <v>40092.988249397255</v>
      </c>
      <c r="S78" s="68">
        <v>32590.715220128142</v>
      </c>
      <c r="T78" s="68">
        <v>40416.628014837079</v>
      </c>
      <c r="U78" s="68">
        <v>16810.965891227621</v>
      </c>
      <c r="V78" s="68">
        <v>18347.149223394237</v>
      </c>
      <c r="W78" s="68">
        <v>17573.392761458457</v>
      </c>
      <c r="X78" s="68">
        <v>15348.965732937662</v>
      </c>
      <c r="Y78" s="68">
        <v>19869.037981915761</v>
      </c>
      <c r="Z78" s="68">
        <v>19031.488966467026</v>
      </c>
      <c r="AA78" s="68">
        <v>22161.281746860153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1.0070303999999999E-4</v>
      </c>
      <c r="D83" s="8">
        <v>9.8340525999999996E-5</v>
      </c>
      <c r="E83" s="8">
        <v>8.9604350000000002E-5</v>
      </c>
      <c r="F83" s="8">
        <v>6.5151479999999993E-5</v>
      </c>
      <c r="G83" s="8">
        <v>1.9129910000000001E-4</v>
      </c>
      <c r="H83" s="8">
        <v>1.8021545E-4</v>
      </c>
      <c r="I83" s="8">
        <v>2.1862395000000001E-4</v>
      </c>
      <c r="J83" s="8">
        <v>2.1700093000000001E-4</v>
      </c>
      <c r="K83" s="8">
        <v>1.9312552E-4</v>
      </c>
      <c r="L83" s="8">
        <v>1.7882665000000002E-4</v>
      </c>
      <c r="M83" s="8">
        <v>1.6624560999999998E-4</v>
      </c>
      <c r="N83" s="8">
        <v>1.8246580000000001E-4</v>
      </c>
      <c r="O83" s="8">
        <v>1.6971357000000002E-4</v>
      </c>
      <c r="P83" s="8">
        <v>1.6515827E-4</v>
      </c>
      <c r="Q83" s="8">
        <v>1.4912376E-4</v>
      </c>
      <c r="R83" s="8">
        <v>1.5622690000000001E-4</v>
      </c>
      <c r="S83" s="8">
        <v>1.4671382000000001E-4</v>
      </c>
      <c r="T83" s="8">
        <v>1.4805457999999999E-4</v>
      </c>
      <c r="U83" s="8">
        <v>1.4475210000000001E-4</v>
      </c>
      <c r="V83" s="8">
        <v>1.3883287999999998E-4</v>
      </c>
      <c r="W83" s="8">
        <v>1.3944544000000001E-4</v>
      </c>
      <c r="X83" s="8">
        <v>1.3094324E-4</v>
      </c>
      <c r="Y83" s="8">
        <v>1.4416929000000002E-4</v>
      </c>
      <c r="Z83" s="8">
        <v>1.3893217999999999E-4</v>
      </c>
      <c r="AA83" s="8">
        <v>2.1752551000000001E-4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2.4879410999999998E-4</v>
      </c>
      <c r="D85" s="8">
        <v>2.4693139499999998E-4</v>
      </c>
      <c r="E85" s="8">
        <v>2.4910337800000004E-4</v>
      </c>
      <c r="F85" s="8">
        <v>166.254470141122</v>
      </c>
      <c r="G85" s="8">
        <v>1327.6354868472904</v>
      </c>
      <c r="H85" s="8">
        <v>313.01803439557006</v>
      </c>
      <c r="I85" s="8">
        <v>1794.7147662181403</v>
      </c>
      <c r="J85" s="8">
        <v>1083.8729239479799</v>
      </c>
      <c r="K85" s="8">
        <v>6272.3561597982807</v>
      </c>
      <c r="L85" s="8">
        <v>3788.11090226639</v>
      </c>
      <c r="M85" s="8">
        <v>1886.9633655008599</v>
      </c>
      <c r="N85" s="8">
        <v>3693.2562993288802</v>
      </c>
      <c r="O85" s="8">
        <v>1683.2738950838498</v>
      </c>
      <c r="P85" s="8">
        <v>5127.3809115785753</v>
      </c>
      <c r="Q85" s="8">
        <v>1913.93240162188</v>
      </c>
      <c r="R85" s="8">
        <v>1287.68842189166</v>
      </c>
      <c r="S85" s="8">
        <v>564.82896425849003</v>
      </c>
      <c r="T85" s="8">
        <v>685.52884547115002</v>
      </c>
      <c r="U85" s="8">
        <v>705.48712536017001</v>
      </c>
      <c r="V85" s="8">
        <v>217.01316641807</v>
      </c>
      <c r="W85" s="8">
        <v>814.65269981864992</v>
      </c>
      <c r="X85" s="8">
        <v>533.63840500622996</v>
      </c>
      <c r="Y85" s="8">
        <v>1534.7569654143999</v>
      </c>
      <c r="Z85" s="8">
        <v>1520.7754347745001</v>
      </c>
      <c r="AA85" s="8">
        <v>3.5949779E-4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3.4949714999999999E-4</v>
      </c>
      <c r="D93" s="68">
        <v>3.4527192099999997E-4</v>
      </c>
      <c r="E93" s="68">
        <v>3.3870772800000007E-4</v>
      </c>
      <c r="F93" s="68">
        <v>166.25453529260199</v>
      </c>
      <c r="G93" s="68">
        <v>1327.6356781463903</v>
      </c>
      <c r="H93" s="68">
        <v>313.01821461102003</v>
      </c>
      <c r="I93" s="68">
        <v>1794.7149848420904</v>
      </c>
      <c r="J93" s="68">
        <v>1083.8731409489098</v>
      </c>
      <c r="K93" s="68">
        <v>6272.3563529238008</v>
      </c>
      <c r="L93" s="68">
        <v>3788.11108109304</v>
      </c>
      <c r="M93" s="68">
        <v>1886.9635317464699</v>
      </c>
      <c r="N93" s="68">
        <v>3693.2564817946804</v>
      </c>
      <c r="O93" s="68">
        <v>1683.2740647974197</v>
      </c>
      <c r="P93" s="68">
        <v>5127.381076736845</v>
      </c>
      <c r="Q93" s="68">
        <v>1913.9325507456399</v>
      </c>
      <c r="R93" s="68">
        <v>1287.6885781185599</v>
      </c>
      <c r="S93" s="68">
        <v>564.82911097230999</v>
      </c>
      <c r="T93" s="68">
        <v>685.52899352573002</v>
      </c>
      <c r="U93" s="68">
        <v>705.48727011227004</v>
      </c>
      <c r="V93" s="68">
        <v>217.01330525095</v>
      </c>
      <c r="W93" s="68">
        <v>814.65283926408995</v>
      </c>
      <c r="X93" s="68">
        <v>533.63853594947</v>
      </c>
      <c r="Y93" s="68">
        <v>1534.75710958369</v>
      </c>
      <c r="Z93" s="68">
        <v>1520.7755737066802</v>
      </c>
      <c r="AA93" s="68">
        <v>5.7702329999999996E-4</v>
      </c>
    </row>
  </sheetData>
  <sheetProtection algorithmName="SHA-512" hashValue="x25V5y1NccMQFUWCZ3ygze9f9IvWz/dfVENX1pcuwdFIAusGmpxIGzgB3myuPOUCUiiCpMvHtgas0kHS2rTz0w==" saltValue="CkbkRKjr+FM8O9NVGojT+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1F99-564F-4F75-9936-B99703F5DA0B}">
  <sheetPr codeName="Sheet4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73" t="s">
        <v>234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2.8473867884131734E-4</v>
      </c>
      <c r="D8" s="8">
        <v>2.668152553243025E-4</v>
      </c>
      <c r="E8" s="8">
        <v>2.4865569277539756E-4</v>
      </c>
      <c r="F8" s="8">
        <v>2.3238849785620609E-4</v>
      </c>
      <c r="G8" s="8">
        <v>4.5421230537125314E-4</v>
      </c>
      <c r="H8" s="8">
        <v>4.256210386387652E-4</v>
      </c>
      <c r="I8" s="8">
        <v>5.9917360180076194E-4</v>
      </c>
      <c r="J8" s="8">
        <v>5.7619658368236065E-4</v>
      </c>
      <c r="K8" s="8">
        <v>5.3850147992698741E-4</v>
      </c>
      <c r="L8" s="8">
        <v>5.0460446906584798E-4</v>
      </c>
      <c r="M8" s="8">
        <v>4.7026086900699463E-4</v>
      </c>
      <c r="N8" s="8">
        <v>7.5065430119308362E-4</v>
      </c>
      <c r="O8" s="8">
        <v>7.0154607568598758E-4</v>
      </c>
      <c r="P8" s="8">
        <v>6.5738590931032292E-4</v>
      </c>
      <c r="Q8" s="8">
        <v>6.1264393785003272E-4</v>
      </c>
      <c r="R8" s="8">
        <v>5.7256442773775376E-4</v>
      </c>
      <c r="S8" s="8">
        <v>5.3510694166194204E-4</v>
      </c>
      <c r="T8" s="8">
        <v>5.0142360653750574E-4</v>
      </c>
      <c r="U8" s="8">
        <v>4.6729649736847531E-4</v>
      </c>
      <c r="V8" s="8">
        <v>4.3672569835357018E-4</v>
      </c>
      <c r="W8" s="8">
        <v>5.4379340819085643E-4</v>
      </c>
      <c r="X8" s="8">
        <v>5.0956328673202429E-4</v>
      </c>
      <c r="Y8" s="8">
        <v>5.3326570177272294E-4</v>
      </c>
      <c r="Z8" s="8">
        <v>4.9837916039644403E-4</v>
      </c>
      <c r="AA8" s="8">
        <v>8.1652172718886063E-4</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6.1701648915959072E-4</v>
      </c>
      <c r="D10" s="8">
        <v>5.7817720010623381E-4</v>
      </c>
      <c r="E10" s="8">
        <v>5.834740913104714E-4</v>
      </c>
      <c r="F10" s="8">
        <v>5.6280373690768262E-4</v>
      </c>
      <c r="G10" s="8">
        <v>5.3793957688039835E-4</v>
      </c>
      <c r="H10" s="8">
        <v>5.0407793608672042E-4</v>
      </c>
      <c r="I10" s="8">
        <v>6.0482404553333525E-4</v>
      </c>
      <c r="J10" s="8">
        <v>5.6525611716343551E-4</v>
      </c>
      <c r="K10" s="8">
        <v>5.2827674486541733E-4</v>
      </c>
      <c r="L10" s="8">
        <v>4.950233496086049E-4</v>
      </c>
      <c r="M10" s="8">
        <v>4.6133184471522972E-4</v>
      </c>
      <c r="N10" s="8">
        <v>77464.815032162456</v>
      </c>
      <c r="O10" s="8">
        <v>72397.023374379845</v>
      </c>
      <c r="P10" s="8">
        <v>68656.999729499614</v>
      </c>
      <c r="Q10" s="8">
        <v>63984.174408876162</v>
      </c>
      <c r="R10" s="8">
        <v>117033.01334078028</v>
      </c>
      <c r="S10" s="8">
        <v>109376.64795157348</v>
      </c>
      <c r="T10" s="8">
        <v>199036.94607746878</v>
      </c>
      <c r="U10" s="8">
        <v>211608.92898268774</v>
      </c>
      <c r="V10" s="8">
        <v>197765.35413434487</v>
      </c>
      <c r="W10" s="8">
        <v>221070.74647498218</v>
      </c>
      <c r="X10" s="8">
        <v>207155.02335504119</v>
      </c>
      <c r="Y10" s="8">
        <v>228458.21505626102</v>
      </c>
      <c r="Z10" s="8">
        <v>213512.3504604011</v>
      </c>
      <c r="AA10" s="8">
        <v>247352.2078458888</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184809.048067216</v>
      </c>
      <c r="D13" s="8">
        <v>497005.79811841238</v>
      </c>
      <c r="E13" s="8">
        <v>1130267.368321425</v>
      </c>
      <c r="F13" s="8">
        <v>4012187.5482558627</v>
      </c>
      <c r="G13" s="8">
        <v>3773677.94548831</v>
      </c>
      <c r="H13" s="8">
        <v>3557735.9245294873</v>
      </c>
      <c r="I13" s="8">
        <v>3508232.3139879978</v>
      </c>
      <c r="J13" s="8">
        <v>3455057.7920682942</v>
      </c>
      <c r="K13" s="8">
        <v>3756714.2528606369</v>
      </c>
      <c r="L13" s="8">
        <v>3636792.538892875</v>
      </c>
      <c r="M13" s="8">
        <v>3901023.3249068339</v>
      </c>
      <c r="N13" s="8">
        <v>4184516.5930277742</v>
      </c>
      <c r="O13" s="8">
        <v>4114611.7329620174</v>
      </c>
      <c r="P13" s="8">
        <v>4038576.2535905889</v>
      </c>
      <c r="Q13" s="8">
        <v>3775130.1099022022</v>
      </c>
      <c r="R13" s="8">
        <v>3528158.980566056</v>
      </c>
      <c r="S13" s="8">
        <v>3390606.8456217013</v>
      </c>
      <c r="T13" s="8">
        <v>3180081.2522387523</v>
      </c>
      <c r="U13" s="8">
        <v>3015139.8747272342</v>
      </c>
      <c r="V13" s="8">
        <v>2831638.4747957345</v>
      </c>
      <c r="W13" s="8">
        <v>2769880.5136735169</v>
      </c>
      <c r="X13" s="8">
        <v>2623777.185460967</v>
      </c>
      <c r="Y13" s="8">
        <v>2445201.7669220073</v>
      </c>
      <c r="Z13" s="8">
        <v>2285235.2956459667</v>
      </c>
      <c r="AA13" s="8">
        <v>2135733.9205695963</v>
      </c>
    </row>
    <row r="14" spans="1:27">
      <c r="A14" s="16" t="s">
        <v>16</v>
      </c>
      <c r="B14" s="16" t="s">
        <v>8</v>
      </c>
      <c r="C14" s="8">
        <v>233148.65378329597</v>
      </c>
      <c r="D14" s="8">
        <v>294600.40359927667</v>
      </c>
      <c r="E14" s="8">
        <v>274549.77227966476</v>
      </c>
      <c r="F14" s="8">
        <v>950798.3136731867</v>
      </c>
      <c r="G14" s="8">
        <v>888596.55458725663</v>
      </c>
      <c r="H14" s="8">
        <v>832662.13625457732</v>
      </c>
      <c r="I14" s="8">
        <v>775990.78880922159</v>
      </c>
      <c r="J14" s="8">
        <v>748764.51977106766</v>
      </c>
      <c r="K14" s="8">
        <v>862487.82638142304</v>
      </c>
      <c r="L14" s="8">
        <v>808196.87211623555</v>
      </c>
      <c r="M14" s="8">
        <v>753190.64083435386</v>
      </c>
      <c r="N14" s="8">
        <v>756075.50495057506</v>
      </c>
      <c r="O14" s="8">
        <v>706612.62125232676</v>
      </c>
      <c r="P14" s="8">
        <v>662133.53182436922</v>
      </c>
      <c r="Q14" s="8">
        <v>750983.52131155273</v>
      </c>
      <c r="R14" s="8">
        <v>842286.09897106595</v>
      </c>
      <c r="S14" s="8">
        <v>925526.69308825128</v>
      </c>
      <c r="T14" s="8">
        <v>1067528.3602640294</v>
      </c>
      <c r="U14" s="8">
        <v>1009524.1165909665</v>
      </c>
      <c r="V14" s="8">
        <v>953247.96335607651</v>
      </c>
      <c r="W14" s="8">
        <v>1061173.3356304858</v>
      </c>
      <c r="X14" s="8">
        <v>1005605.4947130776</v>
      </c>
      <c r="Y14" s="8">
        <v>966979.90031375061</v>
      </c>
      <c r="Z14" s="8">
        <v>904497.88726822194</v>
      </c>
      <c r="AA14" s="8">
        <v>845325.12805261579</v>
      </c>
    </row>
    <row r="15" spans="1:27">
      <c r="A15" s="16" t="s">
        <v>16</v>
      </c>
      <c r="B15" s="16" t="s">
        <v>83</v>
      </c>
      <c r="C15" s="8">
        <v>107841.74424611115</v>
      </c>
      <c r="D15" s="8">
        <v>197483.93941263901</v>
      </c>
      <c r="E15" s="8">
        <v>312735.36838278227</v>
      </c>
      <c r="F15" s="8">
        <v>1074137.9688706861</v>
      </c>
      <c r="G15" s="8">
        <v>1003867.2604379988</v>
      </c>
      <c r="H15" s="8">
        <v>940676.90591042535</v>
      </c>
      <c r="I15" s="8">
        <v>876654.02628427173</v>
      </c>
      <c r="J15" s="8">
        <v>819302.82812531234</v>
      </c>
      <c r="K15" s="8">
        <v>916870.15360736742</v>
      </c>
      <c r="L15" s="8">
        <v>859155.99932428973</v>
      </c>
      <c r="M15" s="8">
        <v>800681.46777323179</v>
      </c>
      <c r="N15" s="8">
        <v>808287.65167685633</v>
      </c>
      <c r="O15" s="8">
        <v>755409.02004834136</v>
      </c>
      <c r="P15" s="8">
        <v>761954.18587699439</v>
      </c>
      <c r="Q15" s="8">
        <v>710095.25196874677</v>
      </c>
      <c r="R15" s="8">
        <v>946911.05532544816</v>
      </c>
      <c r="S15" s="8">
        <v>884963.60287133383</v>
      </c>
      <c r="T15" s="8">
        <v>833772.82085456431</v>
      </c>
      <c r="U15" s="8">
        <v>793333.54016651923</v>
      </c>
      <c r="V15" s="8">
        <v>745832.35720046691</v>
      </c>
      <c r="W15" s="8">
        <v>726868.79853835329</v>
      </c>
      <c r="X15" s="8">
        <v>656218.25733209203</v>
      </c>
      <c r="Y15" s="8">
        <v>646259.46442464658</v>
      </c>
      <c r="Z15" s="8">
        <v>402120.00945710333</v>
      </c>
      <c r="AA15" s="8">
        <v>394127.81246236805</v>
      </c>
    </row>
    <row r="16" spans="1:27">
      <c r="A16" s="16" t="s">
        <v>16</v>
      </c>
      <c r="B16" s="16" t="s">
        <v>191</v>
      </c>
      <c r="C16" s="8">
        <v>0</v>
      </c>
      <c r="D16" s="8">
        <v>0</v>
      </c>
      <c r="E16" s="8">
        <v>6.9578292029529787E-3</v>
      </c>
      <c r="F16" s="8">
        <v>1.2534063928031646E-2</v>
      </c>
      <c r="G16" s="8">
        <v>1.2240873485406065E-2</v>
      </c>
      <c r="H16" s="8">
        <v>1.1470348172196335E-2</v>
      </c>
      <c r="I16" s="8">
        <v>15525.266847955721</v>
      </c>
      <c r="J16" s="8">
        <v>23603.498663325001</v>
      </c>
      <c r="K16" s="8">
        <v>22134.168835175045</v>
      </c>
      <c r="L16" s="8">
        <v>36678.63440706129</v>
      </c>
      <c r="M16" s="8">
        <v>40183.186115344433</v>
      </c>
      <c r="N16" s="8">
        <v>47405.846321968318</v>
      </c>
      <c r="O16" s="8">
        <v>44304.529260527626</v>
      </c>
      <c r="P16" s="8">
        <v>41515.695922522602</v>
      </c>
      <c r="Q16" s="8">
        <v>38690.119594230775</v>
      </c>
      <c r="R16" s="8">
        <v>36158.99873875716</v>
      </c>
      <c r="S16" s="8">
        <v>33793.45675578127</v>
      </c>
      <c r="T16" s="8">
        <v>31666.26393086508</v>
      </c>
      <c r="U16" s="8">
        <v>29511.045734542902</v>
      </c>
      <c r="V16" s="8">
        <v>27580.41656665731</v>
      </c>
      <c r="W16" s="8">
        <v>25776.092236327218</v>
      </c>
      <c r="X16" s="8">
        <v>24153.566558940085</v>
      </c>
      <c r="Y16" s="8">
        <v>22509.664973628209</v>
      </c>
      <c r="Z16" s="8">
        <v>21037.070310159081</v>
      </c>
      <c r="AA16" s="8">
        <v>19660.81410647681</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68">
        <v>525799.44699837826</v>
      </c>
      <c r="D18" s="68">
        <v>989090.14197532053</v>
      </c>
      <c r="E18" s="68">
        <v>1717552.5167738309</v>
      </c>
      <c r="F18" s="68">
        <v>6037123.8441289924</v>
      </c>
      <c r="G18" s="68">
        <v>5666141.7737465911</v>
      </c>
      <c r="H18" s="68">
        <v>5331074.9790945379</v>
      </c>
      <c r="I18" s="68">
        <v>5176402.3971334444</v>
      </c>
      <c r="J18" s="68">
        <v>5046728.6397694517</v>
      </c>
      <c r="K18" s="68">
        <v>5558206.4027513806</v>
      </c>
      <c r="L18" s="68">
        <v>5340824.0457400894</v>
      </c>
      <c r="M18" s="68">
        <v>5495078.6205613557</v>
      </c>
      <c r="N18" s="68">
        <v>5873750.4117599912</v>
      </c>
      <c r="O18" s="68">
        <v>5693334.9275991386</v>
      </c>
      <c r="P18" s="68">
        <v>5572836.6676013609</v>
      </c>
      <c r="Q18" s="68">
        <v>5338883.1777982516</v>
      </c>
      <c r="R18" s="68">
        <v>5470548.147514672</v>
      </c>
      <c r="S18" s="68">
        <v>5344267.2468237486</v>
      </c>
      <c r="T18" s="68">
        <v>5312085.6438671025</v>
      </c>
      <c r="U18" s="68">
        <v>5059117.5066692475</v>
      </c>
      <c r="V18" s="68">
        <v>4756064.5664900057</v>
      </c>
      <c r="W18" s="68">
        <v>4804769.4870974589</v>
      </c>
      <c r="X18" s="68">
        <v>4516909.5279296814</v>
      </c>
      <c r="Y18" s="68">
        <v>4309409.0122235585</v>
      </c>
      <c r="Z18" s="68">
        <v>3826402.6136402315</v>
      </c>
      <c r="AA18" s="68">
        <v>3642199.8838534676</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7.8742264523125598E-5</v>
      </c>
      <c r="D23" s="8">
        <v>7.3785681309774005E-5</v>
      </c>
      <c r="E23" s="8">
        <v>6.8763795685843702E-5</v>
      </c>
      <c r="F23" s="8">
        <v>6.4265229595038493E-5</v>
      </c>
      <c r="G23" s="8">
        <v>1.2694321687004202E-4</v>
      </c>
      <c r="H23" s="8">
        <v>1.1895253205042899E-4</v>
      </c>
      <c r="I23" s="8">
        <v>1.7889554309446801E-4</v>
      </c>
      <c r="J23" s="8">
        <v>1.67192096303403E-4</v>
      </c>
      <c r="K23" s="8">
        <v>1.5625429556713599E-4</v>
      </c>
      <c r="L23" s="8">
        <v>1.4641856855175799E-4</v>
      </c>
      <c r="M23" s="8">
        <v>1.3645325697051001E-4</v>
      </c>
      <c r="N23" s="8">
        <v>1.73037986789629E-4</v>
      </c>
      <c r="O23" s="8">
        <v>1.6171774461816199E-4</v>
      </c>
      <c r="P23" s="8">
        <v>1.51538110299415E-4</v>
      </c>
      <c r="Q23" s="8">
        <v>1.4122436047585098E-4</v>
      </c>
      <c r="R23" s="8">
        <v>1.3198538358553E-4</v>
      </c>
      <c r="S23" s="8">
        <v>1.2335082574651201E-4</v>
      </c>
      <c r="T23" s="8">
        <v>1.15586270892128E-4</v>
      </c>
      <c r="U23" s="8">
        <v>1.0771941892555301E-4</v>
      </c>
      <c r="V23" s="8">
        <v>1.0067235410799099E-4</v>
      </c>
      <c r="W23" s="8">
        <v>1.04416715579808E-4</v>
      </c>
      <c r="X23" s="8">
        <v>9.7844004688516103E-5</v>
      </c>
      <c r="Y23" s="8">
        <v>9.1184699091402389E-5</v>
      </c>
      <c r="Z23" s="8">
        <v>8.5219344921499997E-5</v>
      </c>
      <c r="AA23" s="8">
        <v>1.69147895860926E-4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1.255975533888276E-4</v>
      </c>
      <c r="D25" s="8">
        <v>1.1769157394392271E-4</v>
      </c>
      <c r="E25" s="8">
        <v>1.09681434134203E-4</v>
      </c>
      <c r="F25" s="8">
        <v>1.2000686116534189E-4</v>
      </c>
      <c r="G25" s="8">
        <v>1.1215594498309989E-4</v>
      </c>
      <c r="H25" s="8">
        <v>1.05096073419239E-4</v>
      </c>
      <c r="I25" s="8">
        <v>1.566832152988552E-4</v>
      </c>
      <c r="J25" s="8">
        <v>1.4643291145347169E-4</v>
      </c>
      <c r="K25" s="8">
        <v>1.3685318823615538E-4</v>
      </c>
      <c r="L25" s="8">
        <v>1.282387012181225E-4</v>
      </c>
      <c r="M25" s="8">
        <v>1.1951071932994169E-4</v>
      </c>
      <c r="N25" s="8">
        <v>70172.333923059778</v>
      </c>
      <c r="O25" s="8">
        <v>65581.620470574679</v>
      </c>
      <c r="P25" s="8">
        <v>61861.234738869076</v>
      </c>
      <c r="Q25" s="8">
        <v>57650.932144935337</v>
      </c>
      <c r="R25" s="8">
        <v>53879.375821381327</v>
      </c>
      <c r="S25" s="8">
        <v>50354.556828387475</v>
      </c>
      <c r="T25" s="8">
        <v>122842.58179864791</v>
      </c>
      <c r="U25" s="8">
        <v>139059.70096184994</v>
      </c>
      <c r="V25" s="8">
        <v>129962.33731132523</v>
      </c>
      <c r="W25" s="8">
        <v>121460.12829451084</v>
      </c>
      <c r="X25" s="8">
        <v>113814.58702589195</v>
      </c>
      <c r="Y25" s="8">
        <v>106068.31665305713</v>
      </c>
      <c r="Z25" s="8">
        <v>99129.267872443277</v>
      </c>
      <c r="AA25" s="8">
        <v>107627.75253259474</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98115.55404385677</v>
      </c>
      <c r="D28" s="8">
        <v>337542.01695645135</v>
      </c>
      <c r="E28" s="8">
        <v>703898.44797994592</v>
      </c>
      <c r="F28" s="8">
        <v>1111297.5919281209</v>
      </c>
      <c r="G28" s="8">
        <v>1038595.88001738</v>
      </c>
      <c r="H28" s="8">
        <v>973219.46576860722</v>
      </c>
      <c r="I28" s="8">
        <v>906981.72482326406</v>
      </c>
      <c r="J28" s="8">
        <v>847646.47156135144</v>
      </c>
      <c r="K28" s="8">
        <v>792192.96385538206</v>
      </c>
      <c r="L28" s="8">
        <v>742326.85484568099</v>
      </c>
      <c r="M28" s="8">
        <v>996689.65304082143</v>
      </c>
      <c r="N28" s="8">
        <v>1128992.6397377863</v>
      </c>
      <c r="O28" s="8">
        <v>1055133.3079370346</v>
      </c>
      <c r="P28" s="8">
        <v>990735.58254844462</v>
      </c>
      <c r="Q28" s="8">
        <v>929466.27165085287</v>
      </c>
      <c r="R28" s="8">
        <v>868660.06675524707</v>
      </c>
      <c r="S28" s="8">
        <v>811831.83790220006</v>
      </c>
      <c r="T28" s="8">
        <v>760729.52221214713</v>
      </c>
      <c r="U28" s="8">
        <v>725223.60926440568</v>
      </c>
      <c r="V28" s="8">
        <v>677910.20252781746</v>
      </c>
      <c r="W28" s="8">
        <v>642433.72741680755</v>
      </c>
      <c r="X28" s="8">
        <v>601994.501526142</v>
      </c>
      <c r="Y28" s="8">
        <v>561022.49349900754</v>
      </c>
      <c r="Z28" s="8">
        <v>524320.0873047997</v>
      </c>
      <c r="AA28" s="8">
        <v>490018.77304557199</v>
      </c>
    </row>
    <row r="29" spans="1:27">
      <c r="A29" s="16" t="s">
        <v>22</v>
      </c>
      <c r="B29" s="16" t="s">
        <v>8</v>
      </c>
      <c r="C29" s="8">
        <v>227562.61189522812</v>
      </c>
      <c r="D29" s="8">
        <v>289365.98578898329</v>
      </c>
      <c r="E29" s="8">
        <v>269671.61069759697</v>
      </c>
      <c r="F29" s="8">
        <v>286379.64054946741</v>
      </c>
      <c r="G29" s="8">
        <v>267644.52380346111</v>
      </c>
      <c r="H29" s="8">
        <v>250797.12473685041</v>
      </c>
      <c r="I29" s="8">
        <v>233727.76313603518</v>
      </c>
      <c r="J29" s="8">
        <v>218437.16174853826</v>
      </c>
      <c r="K29" s="8">
        <v>204146.88008196041</v>
      </c>
      <c r="L29" s="8">
        <v>191296.46226631361</v>
      </c>
      <c r="M29" s="8">
        <v>178276.74168216993</v>
      </c>
      <c r="N29" s="8">
        <v>166613.7772266496</v>
      </c>
      <c r="O29" s="8">
        <v>155713.81044882562</v>
      </c>
      <c r="P29" s="8">
        <v>145912.10535303157</v>
      </c>
      <c r="Q29" s="8">
        <v>155534.82320402114</v>
      </c>
      <c r="R29" s="8">
        <v>199930.51139446627</v>
      </c>
      <c r="S29" s="8">
        <v>243473.18195613503</v>
      </c>
      <c r="T29" s="8">
        <v>319407.96615980088</v>
      </c>
      <c r="U29" s="8">
        <v>297844.28280491935</v>
      </c>
      <c r="V29" s="8">
        <v>278359.14273080631</v>
      </c>
      <c r="W29" s="8">
        <v>312119.74123208749</v>
      </c>
      <c r="X29" s="8">
        <v>300159.65446487081</v>
      </c>
      <c r="Y29" s="8">
        <v>279730.65760760644</v>
      </c>
      <c r="Z29" s="8">
        <v>261430.52105578905</v>
      </c>
      <c r="AA29" s="8">
        <v>244327.58970371389</v>
      </c>
    </row>
    <row r="30" spans="1:27">
      <c r="A30" s="16" t="s">
        <v>22</v>
      </c>
      <c r="B30" s="16" t="s">
        <v>83</v>
      </c>
      <c r="C30" s="8">
        <v>1.4199163542915592E-3</v>
      </c>
      <c r="D30" s="8">
        <v>93911.309103560416</v>
      </c>
      <c r="E30" s="8">
        <v>87519.664481730942</v>
      </c>
      <c r="F30" s="8">
        <v>358947.20296366239</v>
      </c>
      <c r="G30" s="8">
        <v>335464.67557353852</v>
      </c>
      <c r="H30" s="8">
        <v>314348.20667732158</v>
      </c>
      <c r="I30" s="8">
        <v>292953.53074563725</v>
      </c>
      <c r="J30" s="8">
        <v>273788.34641499323</v>
      </c>
      <c r="K30" s="8">
        <v>255876.95919507981</v>
      </c>
      <c r="L30" s="8">
        <v>239770.29210453233</v>
      </c>
      <c r="M30" s="8">
        <v>223451.4215586936</v>
      </c>
      <c r="N30" s="8">
        <v>208833.10425603771</v>
      </c>
      <c r="O30" s="8">
        <v>195171.12541857184</v>
      </c>
      <c r="P30" s="8">
        <v>182885.70448918937</v>
      </c>
      <c r="Q30" s="8">
        <v>170438.42374455815</v>
      </c>
      <c r="R30" s="8">
        <v>231161.87512155186</v>
      </c>
      <c r="S30" s="8">
        <v>216039.13556744586</v>
      </c>
      <c r="T30" s="8">
        <v>202440.13691223264</v>
      </c>
      <c r="U30" s="8">
        <v>188661.97309718252</v>
      </c>
      <c r="V30" s="8">
        <v>176319.60101853416</v>
      </c>
      <c r="W30" s="8">
        <v>164784.67422940495</v>
      </c>
      <c r="X30" s="8">
        <v>130166.00212337913</v>
      </c>
      <c r="Y30" s="8">
        <v>121883.17048357935</v>
      </c>
      <c r="Z30" s="8">
        <v>42354.222014365892</v>
      </c>
      <c r="AA30" s="8">
        <v>44514.526186695817</v>
      </c>
    </row>
    <row r="31" spans="1:27">
      <c r="A31" s="16" t="s">
        <v>22</v>
      </c>
      <c r="B31" s="16" t="s">
        <v>191</v>
      </c>
      <c r="C31" s="8">
        <v>0</v>
      </c>
      <c r="D31" s="8">
        <v>0</v>
      </c>
      <c r="E31" s="8">
        <v>1.929737068404388E-3</v>
      </c>
      <c r="F31" s="8">
        <v>4.0698110518243109E-3</v>
      </c>
      <c r="G31" s="8">
        <v>3.8035617296175326E-3</v>
      </c>
      <c r="H31" s="8">
        <v>3.5641392246369688E-3</v>
      </c>
      <c r="I31" s="8">
        <v>3.3215623558438714E-3</v>
      </c>
      <c r="J31" s="8">
        <v>3.1042638831016139E-3</v>
      </c>
      <c r="K31" s="8">
        <v>2.901181198352332E-3</v>
      </c>
      <c r="L31" s="8">
        <v>2.7185607706349999E-3</v>
      </c>
      <c r="M31" s="8">
        <v>2.567588680783842E-3</v>
      </c>
      <c r="N31" s="8">
        <v>3.6359791942058048E-3</v>
      </c>
      <c r="O31" s="8">
        <v>3.39811139550756E-3</v>
      </c>
      <c r="P31" s="8">
        <v>3.436128164016406E-3</v>
      </c>
      <c r="Q31" s="8">
        <v>3.2022637837932177E-3</v>
      </c>
      <c r="R31" s="8">
        <v>3.5014613563573958E-3</v>
      </c>
      <c r="S31" s="8">
        <v>3.272393790076775E-3</v>
      </c>
      <c r="T31" s="8">
        <v>3.7128580104348555E-3</v>
      </c>
      <c r="U31" s="8">
        <v>3.7911104616148803E-3</v>
      </c>
      <c r="V31" s="8">
        <v>3.5430938883728568E-3</v>
      </c>
      <c r="W31" s="8">
        <v>3.6463341121311921E-3</v>
      </c>
      <c r="X31" s="8">
        <v>3.4168086017853077E-3</v>
      </c>
      <c r="Y31" s="8">
        <v>3.30672015708807E-3</v>
      </c>
      <c r="Z31" s="8">
        <v>3.1201111896242981E-3</v>
      </c>
      <c r="AA31" s="8">
        <v>3.0389363744480085E-3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68">
        <v>325678.16756334103</v>
      </c>
      <c r="D33" s="68">
        <v>720819.31204047229</v>
      </c>
      <c r="E33" s="68">
        <v>1061089.7252674561</v>
      </c>
      <c r="F33" s="68">
        <v>1756624.4396953338</v>
      </c>
      <c r="G33" s="68">
        <v>1641705.0834370404</v>
      </c>
      <c r="H33" s="68">
        <v>1538364.8009709669</v>
      </c>
      <c r="I33" s="68">
        <v>1433663.0223620776</v>
      </c>
      <c r="J33" s="68">
        <v>1339871.983142772</v>
      </c>
      <c r="K33" s="68">
        <v>1252216.8063267109</v>
      </c>
      <c r="L33" s="68">
        <v>1173393.612209745</v>
      </c>
      <c r="M33" s="68">
        <v>1398417.8191052375</v>
      </c>
      <c r="N33" s="68">
        <v>1574611.8589525507</v>
      </c>
      <c r="O33" s="68">
        <v>1471599.8678348358</v>
      </c>
      <c r="P33" s="68">
        <v>1381394.6307172009</v>
      </c>
      <c r="Q33" s="68">
        <v>1313090.4540878555</v>
      </c>
      <c r="R33" s="68">
        <v>1353631.8327260932</v>
      </c>
      <c r="S33" s="68">
        <v>1321698.7156499128</v>
      </c>
      <c r="T33" s="68">
        <v>1405420.210911273</v>
      </c>
      <c r="U33" s="68">
        <v>1350789.5700271872</v>
      </c>
      <c r="V33" s="68">
        <v>1262551.2872322495</v>
      </c>
      <c r="W33" s="68">
        <v>1240798.2749235616</v>
      </c>
      <c r="X33" s="68">
        <v>1146134.7486549364</v>
      </c>
      <c r="Y33" s="68">
        <v>1068704.6416411554</v>
      </c>
      <c r="Z33" s="68">
        <v>927234.10145272838</v>
      </c>
      <c r="AA33" s="68">
        <v>886488.64467666065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8.0416454701941502E-5</v>
      </c>
      <c r="D38" s="8">
        <v>7.5354486369346298E-5</v>
      </c>
      <c r="E38" s="8">
        <v>7.0225827189414797E-5</v>
      </c>
      <c r="F38" s="8">
        <v>6.5631614177434695E-5</v>
      </c>
      <c r="G38" s="8">
        <v>1.0286836880408901E-4</v>
      </c>
      <c r="H38" s="8">
        <v>9.6393121577113296E-5</v>
      </c>
      <c r="I38" s="8">
        <v>1.3538519947967601E-4</v>
      </c>
      <c r="J38" s="8">
        <v>1.4274947883010898E-4</v>
      </c>
      <c r="K38" s="8">
        <v>1.3341072784144899E-4</v>
      </c>
      <c r="L38" s="8">
        <v>1.25012933110695E-4</v>
      </c>
      <c r="M38" s="8">
        <v>1.1650449840561599E-4</v>
      </c>
      <c r="N38" s="8">
        <v>2.8213231759440297E-4</v>
      </c>
      <c r="O38" s="8">
        <v>2.6367506309889899E-4</v>
      </c>
      <c r="P38" s="8">
        <v>2.4707752936716903E-4</v>
      </c>
      <c r="Q38" s="8">
        <v>2.3026132504812199E-4</v>
      </c>
      <c r="R38" s="8">
        <v>2.1519749998503602E-4</v>
      </c>
      <c r="S38" s="8">
        <v>2.01119158808502E-4</v>
      </c>
      <c r="T38" s="8">
        <v>1.8845932672885901E-4</v>
      </c>
      <c r="U38" s="8">
        <v>1.7563270282574899E-4</v>
      </c>
      <c r="V38" s="8">
        <v>1.6414271287554201E-4</v>
      </c>
      <c r="W38" s="8">
        <v>2.7871255118847298E-4</v>
      </c>
      <c r="X38" s="8">
        <v>2.6116845386110299E-4</v>
      </c>
      <c r="Y38" s="8">
        <v>2.9330665255127605E-4</v>
      </c>
      <c r="Z38" s="8">
        <v>2.74118366794003E-4</v>
      </c>
      <c r="AA38" s="8">
        <v>3.85864193333073E-4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1.270037405822049E-4</v>
      </c>
      <c r="D40" s="8">
        <v>1.1900924598117979E-4</v>
      </c>
      <c r="E40" s="8">
        <v>1.382674701487004E-4</v>
      </c>
      <c r="F40" s="8">
        <v>1.2922193468241979E-4</v>
      </c>
      <c r="G40" s="8">
        <v>1.2076816322096079E-4</v>
      </c>
      <c r="H40" s="8">
        <v>1.1316617902411921E-4</v>
      </c>
      <c r="I40" s="8">
        <v>1.054640395646972E-4</v>
      </c>
      <c r="J40" s="8">
        <v>9.8564522930208088E-5</v>
      </c>
      <c r="K40" s="8">
        <v>9.2116376544631098E-5</v>
      </c>
      <c r="L40" s="8">
        <v>8.6317934139894297E-5</v>
      </c>
      <c r="M40" s="8">
        <v>8.0443097927098195E-5</v>
      </c>
      <c r="N40" s="8">
        <v>5.3029904024395706E-4</v>
      </c>
      <c r="O40" s="8">
        <v>4.9560657952920902E-4</v>
      </c>
      <c r="P40" s="8">
        <v>4.6440967063411898E-4</v>
      </c>
      <c r="Q40" s="8">
        <v>4.328017460724366E-4</v>
      </c>
      <c r="R40" s="8">
        <v>4.044876130391491E-4</v>
      </c>
      <c r="S40" s="8">
        <v>3.780258064733538E-4</v>
      </c>
      <c r="T40" s="8">
        <v>3.5423024537377097E-4</v>
      </c>
      <c r="U40" s="8">
        <v>1540.6856915449962</v>
      </c>
      <c r="V40" s="8">
        <v>1439.8931692671747</v>
      </c>
      <c r="W40" s="8">
        <v>37589.007306388608</v>
      </c>
      <c r="X40" s="8">
        <v>35222.894980946352</v>
      </c>
      <c r="Y40" s="8">
        <v>68227.862245356271</v>
      </c>
      <c r="Z40" s="8">
        <v>63764.357220890583</v>
      </c>
      <c r="AA40" s="8">
        <v>59592.857199187485</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1.432393974532835E-3</v>
      </c>
      <c r="D43" s="8">
        <v>1.3422291821932615E-3</v>
      </c>
      <c r="E43" s="8">
        <v>1.9625319728964028E-3</v>
      </c>
      <c r="F43" s="8">
        <v>1236050.2034319639</v>
      </c>
      <c r="G43" s="8">
        <v>1155187.1056894332</v>
      </c>
      <c r="H43" s="8">
        <v>1082471.6326075161</v>
      </c>
      <c r="I43" s="8">
        <v>1008798.1415777069</v>
      </c>
      <c r="J43" s="8">
        <v>942802.00121189654</v>
      </c>
      <c r="K43" s="8">
        <v>1107601.3939864589</v>
      </c>
      <c r="L43" s="8">
        <v>1037881.2950057421</v>
      </c>
      <c r="M43" s="8">
        <v>967242.64178448322</v>
      </c>
      <c r="N43" s="8">
        <v>1053843.3600313365</v>
      </c>
      <c r="O43" s="8">
        <v>984900.33620356245</v>
      </c>
      <c r="P43" s="8">
        <v>922903.89118365571</v>
      </c>
      <c r="Q43" s="8">
        <v>865351.18071271991</v>
      </c>
      <c r="R43" s="8">
        <v>808739.42125428107</v>
      </c>
      <c r="S43" s="8">
        <v>839393.3429241291</v>
      </c>
      <c r="T43" s="8">
        <v>786639.26043818786</v>
      </c>
      <c r="U43" s="8">
        <v>761256.96179114655</v>
      </c>
      <c r="V43" s="8">
        <v>711455.10427954816</v>
      </c>
      <c r="W43" s="8">
        <v>720084.06420309504</v>
      </c>
      <c r="X43" s="8">
        <v>674756.98850307043</v>
      </c>
      <c r="Y43" s="8">
        <v>628832.73382303456</v>
      </c>
      <c r="Z43" s="8">
        <v>587694.14359615685</v>
      </c>
      <c r="AA43" s="8">
        <v>549246.86302099808</v>
      </c>
    </row>
    <row r="44" spans="1:27">
      <c r="A44" s="16" t="s">
        <v>23</v>
      </c>
      <c r="B44" s="16" t="s">
        <v>8</v>
      </c>
      <c r="C44" s="8">
        <v>4.8312958387918133E-4</v>
      </c>
      <c r="D44" s="8">
        <v>4.5271806346087009E-4</v>
      </c>
      <c r="E44" s="8">
        <v>5.8999663683497469E-4</v>
      </c>
      <c r="F44" s="8">
        <v>361989.27969641902</v>
      </c>
      <c r="G44" s="8">
        <v>338307.73793980904</v>
      </c>
      <c r="H44" s="8">
        <v>317012.30701748707</v>
      </c>
      <c r="I44" s="8">
        <v>295436.31160131207</v>
      </c>
      <c r="J44" s="8">
        <v>299648.18605699023</v>
      </c>
      <c r="K44" s="8">
        <v>410922.32466191956</v>
      </c>
      <c r="L44" s="8">
        <v>385056.02898518607</v>
      </c>
      <c r="M44" s="8">
        <v>358848.94785449823</v>
      </c>
      <c r="N44" s="8">
        <v>335372.84836873738</v>
      </c>
      <c r="O44" s="8">
        <v>313432.56848161435</v>
      </c>
      <c r="P44" s="8">
        <v>293702.95292048994</v>
      </c>
      <c r="Q44" s="8">
        <v>385446.80225182197</v>
      </c>
      <c r="R44" s="8">
        <v>406306.56763340282</v>
      </c>
      <c r="S44" s="8">
        <v>461446.95011108945</v>
      </c>
      <c r="T44" s="8">
        <v>488719.97988624068</v>
      </c>
      <c r="U44" s="8">
        <v>464473.24264386727</v>
      </c>
      <c r="V44" s="8">
        <v>443854.62336047977</v>
      </c>
      <c r="W44" s="8">
        <v>526118.13562756183</v>
      </c>
      <c r="X44" s="8">
        <v>493000.61817890272</v>
      </c>
      <c r="Y44" s="8">
        <v>487765.90239582956</v>
      </c>
      <c r="Z44" s="8">
        <v>456634.33793696348</v>
      </c>
      <c r="AA44" s="8">
        <v>426761.06337362732</v>
      </c>
    </row>
    <row r="45" spans="1:27">
      <c r="A45" s="16" t="s">
        <v>23</v>
      </c>
      <c r="B45" s="16" t="s">
        <v>83</v>
      </c>
      <c r="C45" s="8">
        <v>1.3943993207914708E-3</v>
      </c>
      <c r="D45" s="8">
        <v>2519.1925619043086</v>
      </c>
      <c r="E45" s="8">
        <v>83808.199697855365</v>
      </c>
      <c r="F45" s="8">
        <v>318258.54779053043</v>
      </c>
      <c r="G45" s="8">
        <v>297437.89504849212</v>
      </c>
      <c r="H45" s="8">
        <v>278715.09495453502</v>
      </c>
      <c r="I45" s="8">
        <v>259745.62413473843</v>
      </c>
      <c r="J45" s="8">
        <v>242752.91968447942</v>
      </c>
      <c r="K45" s="8">
        <v>226871.88749239803</v>
      </c>
      <c r="L45" s="8">
        <v>212591.00039908968</v>
      </c>
      <c r="M45" s="8">
        <v>198121.96426999263</v>
      </c>
      <c r="N45" s="8">
        <v>229994.18560252251</v>
      </c>
      <c r="O45" s="8">
        <v>214947.83695183392</v>
      </c>
      <c r="P45" s="8">
        <v>231489.20102927287</v>
      </c>
      <c r="Q45" s="8">
        <v>215733.94513347631</v>
      </c>
      <c r="R45" s="8">
        <v>359967.63781453489</v>
      </c>
      <c r="S45" s="8">
        <v>336418.35300928104</v>
      </c>
      <c r="T45" s="8">
        <v>319756.8060396795</v>
      </c>
      <c r="U45" s="8">
        <v>314301.67873391166</v>
      </c>
      <c r="V45" s="8">
        <v>298139.02883399231</v>
      </c>
      <c r="W45" s="8">
        <v>336306.3546414788</v>
      </c>
      <c r="X45" s="8">
        <v>314486.50177985989</v>
      </c>
      <c r="Y45" s="8">
        <v>339404.08702512173</v>
      </c>
      <c r="Z45" s="8">
        <v>255254.24195610563</v>
      </c>
      <c r="AA45" s="8">
        <v>239300.78410356789</v>
      </c>
    </row>
    <row r="46" spans="1:27">
      <c r="A46" s="16" t="s">
        <v>23</v>
      </c>
      <c r="B46" s="16" t="s">
        <v>191</v>
      </c>
      <c r="C46" s="8">
        <v>0</v>
      </c>
      <c r="D46" s="8">
        <v>0</v>
      </c>
      <c r="E46" s="8">
        <v>2.5303884522296085E-3</v>
      </c>
      <c r="F46" s="8">
        <v>4.593341482231319E-3</v>
      </c>
      <c r="G46" s="8">
        <v>4.2928425055625734E-3</v>
      </c>
      <c r="H46" s="8">
        <v>4.0226212815541529E-3</v>
      </c>
      <c r="I46" s="8">
        <v>3.7488399241720539E-3</v>
      </c>
      <c r="J46" s="8">
        <v>3.5035887132036478E-3</v>
      </c>
      <c r="K46" s="8">
        <v>3.2743819740446759E-3</v>
      </c>
      <c r="L46" s="8">
        <v>3.0682697060658392E-3</v>
      </c>
      <c r="M46" s="8">
        <v>3.0060856044992639E-3</v>
      </c>
      <c r="N46" s="8">
        <v>4.7572530995720879E-3</v>
      </c>
      <c r="O46" s="8">
        <v>4.4460309329411854E-3</v>
      </c>
      <c r="P46" s="8">
        <v>4.2527843111129279E-3</v>
      </c>
      <c r="Q46" s="8">
        <v>3.9633379576396654E-3</v>
      </c>
      <c r="R46" s="8">
        <v>4.0333417597337119E-3</v>
      </c>
      <c r="S46" s="8">
        <v>3.7694782790750662E-3</v>
      </c>
      <c r="T46" s="8">
        <v>3.9322696339892096E-3</v>
      </c>
      <c r="U46" s="8">
        <v>4.6562819141485945E-3</v>
      </c>
      <c r="V46" s="8">
        <v>4.3516653391137356E-3</v>
      </c>
      <c r="W46" s="8">
        <v>5.6202782070113762E-3</v>
      </c>
      <c r="X46" s="8">
        <v>5.266498990932871E-3</v>
      </c>
      <c r="Y46" s="8">
        <v>5.4451791032222646E-3</v>
      </c>
      <c r="Z46" s="8">
        <v>5.0889524315005956E-3</v>
      </c>
      <c r="AA46" s="8">
        <v>4.8632865725313223E-3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68">
        <v>3.5173430744876335E-3</v>
      </c>
      <c r="D48" s="68">
        <v>2519.1945512152865</v>
      </c>
      <c r="E48" s="68">
        <v>83808.204989265723</v>
      </c>
      <c r="F48" s="68">
        <v>1916298.0357071082</v>
      </c>
      <c r="G48" s="68">
        <v>1790932.7431942134</v>
      </c>
      <c r="H48" s="68">
        <v>1678199.0388117188</v>
      </c>
      <c r="I48" s="68">
        <v>1563980.0813034466</v>
      </c>
      <c r="J48" s="68">
        <v>1485203.110698269</v>
      </c>
      <c r="K48" s="68">
        <v>1745395.6096406856</v>
      </c>
      <c r="L48" s="68">
        <v>1635528.3276696184</v>
      </c>
      <c r="M48" s="68">
        <v>1524213.5571120072</v>
      </c>
      <c r="N48" s="68">
        <v>1619210.3995722807</v>
      </c>
      <c r="O48" s="68">
        <v>1513280.7468423233</v>
      </c>
      <c r="P48" s="68">
        <v>1448096.05009769</v>
      </c>
      <c r="Q48" s="68">
        <v>1466531.932724419</v>
      </c>
      <c r="R48" s="68">
        <v>1575013.6313552456</v>
      </c>
      <c r="S48" s="68">
        <v>1637258.6503931228</v>
      </c>
      <c r="T48" s="68">
        <v>1595116.0508390672</v>
      </c>
      <c r="U48" s="68">
        <v>1541572.5736923851</v>
      </c>
      <c r="V48" s="68">
        <v>1454888.6541590954</v>
      </c>
      <c r="W48" s="68">
        <v>1620097.5676775151</v>
      </c>
      <c r="X48" s="68">
        <v>1517467.0089704469</v>
      </c>
      <c r="Y48" s="68">
        <v>1524230.5912278281</v>
      </c>
      <c r="Z48" s="68">
        <v>1363347.0860731874</v>
      </c>
      <c r="AA48" s="68">
        <v>1274901.5729465317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1.2473529365487429E-4</v>
      </c>
      <c r="D55" s="8">
        <v>1.168835908065182E-4</v>
      </c>
      <c r="E55" s="8">
        <v>1.2621828076981071E-4</v>
      </c>
      <c r="F55" s="8">
        <v>1.179610100323884E-4</v>
      </c>
      <c r="G55" s="8">
        <v>1.1024393457900299E-4</v>
      </c>
      <c r="H55" s="8">
        <v>1.03304418185648E-4</v>
      </c>
      <c r="I55" s="8">
        <v>1.428194774989748E-4</v>
      </c>
      <c r="J55" s="8">
        <v>1.3347614715812701E-4</v>
      </c>
      <c r="K55" s="8">
        <v>1.2474406272986008E-4</v>
      </c>
      <c r="L55" s="8">
        <v>1.168918078952214E-4</v>
      </c>
      <c r="M55" s="8">
        <v>1.089361005112947E-4</v>
      </c>
      <c r="N55" s="8">
        <v>7292.4798944047589</v>
      </c>
      <c r="O55" s="8">
        <v>6815.4017685734671</v>
      </c>
      <c r="P55" s="8">
        <v>6795.7639268582034</v>
      </c>
      <c r="Q55" s="8">
        <v>6333.2412725692811</v>
      </c>
      <c r="R55" s="8">
        <v>63153.636461509326</v>
      </c>
      <c r="S55" s="8">
        <v>59022.090134504127</v>
      </c>
      <c r="T55" s="8">
        <v>76194.36315492916</v>
      </c>
      <c r="U55" s="8">
        <v>71008.541594973227</v>
      </c>
      <c r="V55" s="8">
        <v>66363.122967472445</v>
      </c>
      <c r="W55" s="8">
        <v>62021.610232699531</v>
      </c>
      <c r="X55" s="8">
        <v>58117.540747192797</v>
      </c>
      <c r="Y55" s="8">
        <v>54162.035597742535</v>
      </c>
      <c r="Z55" s="8">
        <v>50618.724843604585</v>
      </c>
      <c r="AA55" s="8">
        <v>80131.597501471886</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9.398961428607102E-4</v>
      </c>
      <c r="D58" s="8">
        <v>1.1234589652605472E-3</v>
      </c>
      <c r="E58" s="8">
        <v>180617.29044423802</v>
      </c>
      <c r="F58" s="8">
        <v>1066600.6160681858</v>
      </c>
      <c r="G58" s="8">
        <v>996823.00539355865</v>
      </c>
      <c r="H58" s="8">
        <v>934076.06504152832</v>
      </c>
      <c r="I58" s="8">
        <v>1041605.6978235916</v>
      </c>
      <c r="J58" s="8">
        <v>1132159.7421366102</v>
      </c>
      <c r="K58" s="8">
        <v>1343534.5120617663</v>
      </c>
      <c r="L58" s="8">
        <v>1337835.8603363421</v>
      </c>
      <c r="M58" s="8">
        <v>1438778.6428947966</v>
      </c>
      <c r="N58" s="8">
        <v>1522416.732057729</v>
      </c>
      <c r="O58" s="8">
        <v>1586990.2848368059</v>
      </c>
      <c r="P58" s="8">
        <v>1638152.3851954297</v>
      </c>
      <c r="Q58" s="8">
        <v>1526659.0199924668</v>
      </c>
      <c r="R58" s="8">
        <v>1426784.130436684</v>
      </c>
      <c r="S58" s="8">
        <v>1333443.1121862491</v>
      </c>
      <c r="T58" s="8">
        <v>1252326.4995434352</v>
      </c>
      <c r="U58" s="8">
        <v>1167092.6122513888</v>
      </c>
      <c r="V58" s="8">
        <v>1104360.372362586</v>
      </c>
      <c r="W58" s="8">
        <v>1047886.798621149</v>
      </c>
      <c r="X58" s="8">
        <v>1010159.7247702959</v>
      </c>
      <c r="Y58" s="8">
        <v>941407.81369963905</v>
      </c>
      <c r="Z58" s="8">
        <v>879820.38641521044</v>
      </c>
      <c r="AA58" s="8">
        <v>822262.04314968025</v>
      </c>
    </row>
    <row r="59" spans="1:27">
      <c r="A59" s="16" t="s">
        <v>24</v>
      </c>
      <c r="B59" s="16" t="s">
        <v>8</v>
      </c>
      <c r="C59" s="8">
        <v>1.7804057621483878E-4</v>
      </c>
      <c r="D59" s="8">
        <v>1.6683346988247331E-4</v>
      </c>
      <c r="E59" s="8">
        <v>2.3148248011798549E-4</v>
      </c>
      <c r="F59" s="8">
        <v>208051.21223746988</v>
      </c>
      <c r="G59" s="8">
        <v>194440.38521450662</v>
      </c>
      <c r="H59" s="8">
        <v>182200.9613779108</v>
      </c>
      <c r="I59" s="8">
        <v>169800.2845478282</v>
      </c>
      <c r="J59" s="8">
        <v>158691.85467339659</v>
      </c>
      <c r="K59" s="8">
        <v>180140.75502811134</v>
      </c>
      <c r="L59" s="8">
        <v>168801.44890299236</v>
      </c>
      <c r="M59" s="8">
        <v>157312.74873112969</v>
      </c>
      <c r="N59" s="8">
        <v>147021.26045543357</v>
      </c>
      <c r="O59" s="8">
        <v>137403.04711634124</v>
      </c>
      <c r="P59" s="8">
        <v>128753.94817405393</v>
      </c>
      <c r="Q59" s="8">
        <v>119990.89835352075</v>
      </c>
      <c r="R59" s="8">
        <v>112141.02658299959</v>
      </c>
      <c r="S59" s="8">
        <v>104804.69773019112</v>
      </c>
      <c r="T59" s="8">
        <v>105228.53736025254</v>
      </c>
      <c r="U59" s="8">
        <v>98066.637351327721</v>
      </c>
      <c r="V59" s="8">
        <v>91651.062919638862</v>
      </c>
      <c r="W59" s="8">
        <v>92670.847234919624</v>
      </c>
      <c r="X59" s="8">
        <v>90380.366897357613</v>
      </c>
      <c r="Y59" s="8">
        <v>85726.272304805869</v>
      </c>
      <c r="Z59" s="8">
        <v>80118.011477503635</v>
      </c>
      <c r="AA59" s="8">
        <v>74876.646219802467</v>
      </c>
    </row>
    <row r="60" spans="1:27">
      <c r="A60" s="16" t="s">
        <v>24</v>
      </c>
      <c r="B60" s="16" t="s">
        <v>83</v>
      </c>
      <c r="C60" s="8">
        <v>99419.49842409305</v>
      </c>
      <c r="D60" s="8">
        <v>93161.348164092837</v>
      </c>
      <c r="E60" s="8">
        <v>86820.748956794894</v>
      </c>
      <c r="F60" s="8">
        <v>297105.50384377042</v>
      </c>
      <c r="G60" s="8">
        <v>277668.69510375569</v>
      </c>
      <c r="H60" s="8">
        <v>260190.30530433153</v>
      </c>
      <c r="I60" s="8">
        <v>242481.63974077697</v>
      </c>
      <c r="J60" s="8">
        <v>226618.35483480393</v>
      </c>
      <c r="K60" s="8">
        <v>362959.43104689155</v>
      </c>
      <c r="L60" s="8">
        <v>340112.25191190111</v>
      </c>
      <c r="M60" s="8">
        <v>316964.06383421336</v>
      </c>
      <c r="N60" s="8">
        <v>296228.09695881442</v>
      </c>
      <c r="O60" s="8">
        <v>276848.68866944528</v>
      </c>
      <c r="P60" s="8">
        <v>259421.91575139726</v>
      </c>
      <c r="Q60" s="8">
        <v>241765.54711565954</v>
      </c>
      <c r="R60" s="8">
        <v>225949.10939095487</v>
      </c>
      <c r="S60" s="8">
        <v>211167.39189534794</v>
      </c>
      <c r="T60" s="8">
        <v>197875.05446748168</v>
      </c>
      <c r="U60" s="8">
        <v>184407.59203133773</v>
      </c>
      <c r="V60" s="8">
        <v>172343.54390651893</v>
      </c>
      <c r="W60" s="8">
        <v>135400.64607947585</v>
      </c>
      <c r="X60" s="8">
        <v>126877.59181238699</v>
      </c>
      <c r="Y60" s="8">
        <v>118242.2469144918</v>
      </c>
      <c r="Z60" s="8">
        <v>54749.11487115005</v>
      </c>
      <c r="AA60" s="8">
        <v>51167.397754542915</v>
      </c>
    </row>
    <row r="61" spans="1:27">
      <c r="A61" s="16" t="s">
        <v>24</v>
      </c>
      <c r="B61" s="16" t="s">
        <v>191</v>
      </c>
      <c r="C61" s="8">
        <v>0</v>
      </c>
      <c r="D61" s="8">
        <v>0</v>
      </c>
      <c r="E61" s="8">
        <v>8.91044634956475E-4</v>
      </c>
      <c r="F61" s="8">
        <v>1.7887233962554218E-3</v>
      </c>
      <c r="G61" s="8">
        <v>1.6717041081843118E-3</v>
      </c>
      <c r="H61" s="8">
        <v>1.5664754794358488E-3</v>
      </c>
      <c r="I61" s="8">
        <v>1.5156533613555681E-3</v>
      </c>
      <c r="J61" s="8">
        <v>1.4164984681620729E-3</v>
      </c>
      <c r="K61" s="8">
        <v>2.1037172410778879E-3</v>
      </c>
      <c r="L61" s="8">
        <v>1.971294715183898E-3</v>
      </c>
      <c r="M61" s="8">
        <v>1.837127537826678E-3</v>
      </c>
      <c r="N61" s="8">
        <v>1.7637355324403919E-3</v>
      </c>
      <c r="O61" s="8">
        <v>1.6483509644384532E-3</v>
      </c>
      <c r="P61" s="8">
        <v>1.5937436640313821E-3</v>
      </c>
      <c r="Q61" s="8">
        <v>1.485272775743073E-3</v>
      </c>
      <c r="R61" s="8">
        <v>1.7266416965952759E-3</v>
      </c>
      <c r="S61" s="8">
        <v>1.613683828144262E-3</v>
      </c>
      <c r="T61" s="8">
        <v>1.6480518080470902E-3</v>
      </c>
      <c r="U61" s="8">
        <v>1.6034183795608341E-3</v>
      </c>
      <c r="V61" s="8">
        <v>1.4985218496394758E-3</v>
      </c>
      <c r="W61" s="8">
        <v>1.4394291689056699E-3</v>
      </c>
      <c r="X61" s="8">
        <v>1.3488215327319458E-3</v>
      </c>
      <c r="Y61" s="8">
        <v>1.257020151430924E-3</v>
      </c>
      <c r="Z61" s="8">
        <v>1.243209851169113E-3</v>
      </c>
      <c r="AA61" s="8">
        <v>1.366900460187583E-3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68">
        <v>99419.499666765056</v>
      </c>
      <c r="D63" s="68">
        <v>93161.34957126886</v>
      </c>
      <c r="E63" s="68">
        <v>267438.04064977827</v>
      </c>
      <c r="F63" s="68">
        <v>1571757.3340561104</v>
      </c>
      <c r="G63" s="68">
        <v>1468932.0874937689</v>
      </c>
      <c r="H63" s="68">
        <v>1376467.3333935505</v>
      </c>
      <c r="I63" s="68">
        <v>1453887.6237706698</v>
      </c>
      <c r="J63" s="68">
        <v>1517469.9531947854</v>
      </c>
      <c r="K63" s="68">
        <v>1886634.7003652307</v>
      </c>
      <c r="L63" s="68">
        <v>1846749.5632394219</v>
      </c>
      <c r="M63" s="68">
        <v>1913055.4574062033</v>
      </c>
      <c r="N63" s="68">
        <v>1972958.5711301172</v>
      </c>
      <c r="O63" s="68">
        <v>2008057.4240395168</v>
      </c>
      <c r="P63" s="68">
        <v>2033124.0146414831</v>
      </c>
      <c r="Q63" s="68">
        <v>1894748.7082194891</v>
      </c>
      <c r="R63" s="68">
        <v>1828027.9045987898</v>
      </c>
      <c r="S63" s="68">
        <v>1708437.2935599759</v>
      </c>
      <c r="T63" s="68">
        <v>1631624.4561741503</v>
      </c>
      <c r="U63" s="68">
        <v>1520575.3848324462</v>
      </c>
      <c r="V63" s="68">
        <v>1434718.103654738</v>
      </c>
      <c r="W63" s="68">
        <v>1337979.903607673</v>
      </c>
      <c r="X63" s="68">
        <v>1285535.2255760548</v>
      </c>
      <c r="Y63" s="68">
        <v>1199538.3697736992</v>
      </c>
      <c r="Z63" s="68">
        <v>1065306.2388506788</v>
      </c>
      <c r="AA63" s="68">
        <v>1028437.685992398</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7.226590878922031E-5</v>
      </c>
      <c r="D68" s="8">
        <v>6.77169922375881E-5</v>
      </c>
      <c r="E68" s="8">
        <v>6.3108144236496397E-5</v>
      </c>
      <c r="F68" s="8">
        <v>5.8979574036373E-5</v>
      </c>
      <c r="G68" s="8">
        <v>1.25777232101478E-4</v>
      </c>
      <c r="H68" s="8">
        <v>1.17859942434594E-4</v>
      </c>
      <c r="I68" s="8">
        <v>1.7820222015388801E-4</v>
      </c>
      <c r="J68" s="8">
        <v>1.66544130938555E-4</v>
      </c>
      <c r="K68" s="8">
        <v>1.5564872045997099E-4</v>
      </c>
      <c r="L68" s="8">
        <v>1.4585111253386199E-4</v>
      </c>
      <c r="M68" s="8">
        <v>1.3592442225647501E-4</v>
      </c>
      <c r="N68" s="8">
        <v>2.0670375912879398E-4</v>
      </c>
      <c r="O68" s="8">
        <v>1.93181083244132E-4</v>
      </c>
      <c r="P68" s="8">
        <v>1.8102092859092499E-4</v>
      </c>
      <c r="Q68" s="8">
        <v>1.6870056530655301E-4</v>
      </c>
      <c r="R68" s="8">
        <v>1.5766407968183699E-4</v>
      </c>
      <c r="S68" s="8">
        <v>1.47349607138246E-4</v>
      </c>
      <c r="T68" s="8">
        <v>1.3807440285426399E-4</v>
      </c>
      <c r="U68" s="8">
        <v>1.2867699882657E-4</v>
      </c>
      <c r="V68" s="8">
        <v>1.20258877374514E-4</v>
      </c>
      <c r="W68" s="8">
        <v>1.12391474150485E-4</v>
      </c>
      <c r="X68" s="8">
        <v>1.0531677675040501E-4</v>
      </c>
      <c r="Y68" s="8">
        <v>9.8148871030309196E-5</v>
      </c>
      <c r="Z68" s="8">
        <v>9.1727916825207602E-5</v>
      </c>
      <c r="AA68" s="8">
        <v>1.8212733767139898E-4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1.181813131743768E-4</v>
      </c>
      <c r="D70" s="8">
        <v>1.1074216322663901E-4</v>
      </c>
      <c r="E70" s="8">
        <v>1.0320500333872001E-4</v>
      </c>
      <c r="F70" s="8">
        <v>9.6453274121471703E-5</v>
      </c>
      <c r="G70" s="8">
        <v>9.0143246817389613E-5</v>
      </c>
      <c r="H70" s="8">
        <v>8.4469006856448901E-5</v>
      </c>
      <c r="I70" s="8">
        <v>9.461870491233851E-5</v>
      </c>
      <c r="J70" s="8">
        <v>8.8428696155125897E-5</v>
      </c>
      <c r="K70" s="8">
        <v>8.2643641243454306E-5</v>
      </c>
      <c r="L70" s="8">
        <v>7.7441478372493791E-5</v>
      </c>
      <c r="M70" s="8">
        <v>7.2170777607368303E-5</v>
      </c>
      <c r="N70" s="8">
        <v>4.7780368746373579E-4</v>
      </c>
      <c r="O70" s="8">
        <v>4.4654550217818159E-4</v>
      </c>
      <c r="P70" s="8">
        <v>4.1843683711122724E-4</v>
      </c>
      <c r="Q70" s="8">
        <v>3.8995784363294488E-4</v>
      </c>
      <c r="R70" s="8">
        <v>3.7532872682039594E-4</v>
      </c>
      <c r="S70" s="8">
        <v>3.5077451094939888E-4</v>
      </c>
      <c r="T70" s="8">
        <v>3.5584279055455301E-4</v>
      </c>
      <c r="U70" s="8">
        <v>3.3162397516186545E-4</v>
      </c>
      <c r="V70" s="8">
        <v>3.0992894866308342E-4</v>
      </c>
      <c r="W70" s="8">
        <v>2.8965322296893451E-4</v>
      </c>
      <c r="X70" s="8">
        <v>2.714204440241616E-4</v>
      </c>
      <c r="Y70" s="8">
        <v>2.5294745032551641E-4</v>
      </c>
      <c r="Z70" s="8">
        <v>2.36399486219685E-4</v>
      </c>
      <c r="AA70" s="8">
        <v>2.5851633075417207E-4</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1.3674109861296134E-3</v>
      </c>
      <c r="D73" s="8">
        <v>1.4713620815031644E-3</v>
      </c>
      <c r="E73" s="8">
        <v>26977.707639864264</v>
      </c>
      <c r="F73" s="8">
        <v>327762.63224312925</v>
      </c>
      <c r="G73" s="8">
        <v>306320.21696433466</v>
      </c>
      <c r="H73" s="8">
        <v>287038.30204214231</v>
      </c>
      <c r="I73" s="8">
        <v>267502.35012091469</v>
      </c>
      <c r="J73" s="8">
        <v>250002.19630505491</v>
      </c>
      <c r="K73" s="8">
        <v>233646.91236955434</v>
      </c>
      <c r="L73" s="8">
        <v>240624.72255362463</v>
      </c>
      <c r="M73" s="8">
        <v>225872.0613855244</v>
      </c>
      <c r="N73" s="8">
        <v>211095.38639793833</v>
      </c>
      <c r="O73" s="8">
        <v>224180.78975359857</v>
      </c>
      <c r="P73" s="8">
        <v>228015.87425870993</v>
      </c>
      <c r="Q73" s="8">
        <v>212497.01540549757</v>
      </c>
      <c r="R73" s="8">
        <v>198595.34149040771</v>
      </c>
      <c r="S73" s="8">
        <v>195303.019369252</v>
      </c>
      <c r="T73" s="8">
        <v>183009.2953674712</v>
      </c>
      <c r="U73" s="8">
        <v>177623.55923323962</v>
      </c>
      <c r="V73" s="8">
        <v>166003.32633996883</v>
      </c>
      <c r="W73" s="8">
        <v>198812.86806991205</v>
      </c>
      <c r="X73" s="8">
        <v>186316.16010377803</v>
      </c>
      <c r="Y73" s="8">
        <v>173635.40105510995</v>
      </c>
      <c r="Z73" s="8">
        <v>162276.07570724108</v>
      </c>
      <c r="AA73" s="8">
        <v>151659.88379630182</v>
      </c>
    </row>
    <row r="74" spans="1:27">
      <c r="A74" s="16" t="s">
        <v>25</v>
      </c>
      <c r="B74" s="16" t="s">
        <v>8</v>
      </c>
      <c r="C74" s="8">
        <v>5586.0409655689009</v>
      </c>
      <c r="D74" s="8">
        <v>5234.4168784701333</v>
      </c>
      <c r="E74" s="8">
        <v>4878.1604695703045</v>
      </c>
      <c r="F74" s="8">
        <v>94378.180874347454</v>
      </c>
      <c r="G74" s="8">
        <v>88203.907334636082</v>
      </c>
      <c r="H74" s="8">
        <v>82651.742825594323</v>
      </c>
      <c r="I74" s="8">
        <v>77026.429191285555</v>
      </c>
      <c r="J74" s="8">
        <v>71987.316981151074</v>
      </c>
      <c r="K74" s="8">
        <v>67277.866318785673</v>
      </c>
      <c r="L74" s="8">
        <v>63042.931689392732</v>
      </c>
      <c r="M74" s="8">
        <v>58752.202286051914</v>
      </c>
      <c r="N74" s="8">
        <v>107067.61856066836</v>
      </c>
      <c r="O74" s="8">
        <v>100063.19488864251</v>
      </c>
      <c r="P74" s="8">
        <v>93764.524866560401</v>
      </c>
      <c r="Q74" s="8">
        <v>90010.997021520976</v>
      </c>
      <c r="R74" s="8">
        <v>123907.99283753574</v>
      </c>
      <c r="S74" s="8">
        <v>115801.86279363355</v>
      </c>
      <c r="T74" s="8">
        <v>154171.87635964129</v>
      </c>
      <c r="U74" s="8">
        <v>149139.95331967526</v>
      </c>
      <c r="V74" s="8">
        <v>139383.13390479924</v>
      </c>
      <c r="W74" s="8">
        <v>130264.61108969829</v>
      </c>
      <c r="X74" s="8">
        <v>122064.85475381596</v>
      </c>
      <c r="Y74" s="8">
        <v>113757.06754640712</v>
      </c>
      <c r="Z74" s="8">
        <v>106315.01636889896</v>
      </c>
      <c r="AA74" s="8">
        <v>99359.82835447503</v>
      </c>
    </row>
    <row r="75" spans="1:27">
      <c r="A75" s="16" t="s">
        <v>25</v>
      </c>
      <c r="B75" s="16" t="s">
        <v>83</v>
      </c>
      <c r="C75" s="8">
        <v>8422.2420975124332</v>
      </c>
      <c r="D75" s="8">
        <v>7892.0878778931447</v>
      </c>
      <c r="E75" s="8">
        <v>54586.753657268615</v>
      </c>
      <c r="F75" s="8">
        <v>99826.712787552242</v>
      </c>
      <c r="G75" s="8">
        <v>93295.993233409201</v>
      </c>
      <c r="H75" s="8">
        <v>87423.297588519956</v>
      </c>
      <c r="I75" s="8">
        <v>81473.229857720056</v>
      </c>
      <c r="J75" s="8">
        <v>76143.205453296803</v>
      </c>
      <c r="K75" s="8">
        <v>71161.874235597119</v>
      </c>
      <c r="L75" s="8">
        <v>66682.4532822084</v>
      </c>
      <c r="M75" s="8">
        <v>62144.016481093669</v>
      </c>
      <c r="N75" s="8">
        <v>73232.26305715437</v>
      </c>
      <c r="O75" s="8">
        <v>68441.367324072184</v>
      </c>
      <c r="P75" s="8">
        <v>88157.362686948341</v>
      </c>
      <c r="Q75" s="8">
        <v>82157.33416566193</v>
      </c>
      <c r="R75" s="8">
        <v>129832.43079769365</v>
      </c>
      <c r="S75" s="8">
        <v>121338.72033788046</v>
      </c>
      <c r="T75" s="8">
        <v>113700.8214505301</v>
      </c>
      <c r="U75" s="8">
        <v>105962.29439723192</v>
      </c>
      <c r="V75" s="8">
        <v>99030.181654789136</v>
      </c>
      <c r="W75" s="8">
        <v>90377.121815266</v>
      </c>
      <c r="X75" s="8">
        <v>84688.160142986177</v>
      </c>
      <c r="Y75" s="8">
        <v>66729.958554454453</v>
      </c>
      <c r="Z75" s="8">
        <v>49762.429012811677</v>
      </c>
      <c r="AA75" s="8">
        <v>59145.102642595986</v>
      </c>
    </row>
    <row r="76" spans="1:27">
      <c r="A76" s="16" t="s">
        <v>25</v>
      </c>
      <c r="B76" s="16" t="s">
        <v>191</v>
      </c>
      <c r="C76" s="8">
        <v>0</v>
      </c>
      <c r="D76" s="8">
        <v>0</v>
      </c>
      <c r="E76" s="8">
        <v>5.43473037585575E-4</v>
      </c>
      <c r="F76" s="8">
        <v>8.8616574437445591E-4</v>
      </c>
      <c r="G76" s="8">
        <v>8.2819228423143499E-4</v>
      </c>
      <c r="H76" s="8">
        <v>7.7606012879611306E-4</v>
      </c>
      <c r="I76" s="8">
        <v>7.8523418260666698E-4</v>
      </c>
      <c r="J76" s="8">
        <v>7.338637218579049E-4</v>
      </c>
      <c r="K76" s="8">
        <v>6.8585394547056604E-4</v>
      </c>
      <c r="L76" s="8">
        <v>6.4268155039762503E-4</v>
      </c>
      <c r="M76" s="8">
        <v>5.989403640127331E-4</v>
      </c>
      <c r="N76" s="8">
        <v>7.4648501171611101E-4</v>
      </c>
      <c r="O76" s="8">
        <v>6.9764954346560406E-4</v>
      </c>
      <c r="P76" s="8">
        <v>6.9270732196851606E-4</v>
      </c>
      <c r="Q76" s="8">
        <v>6.4556135977050604E-4</v>
      </c>
      <c r="R76" s="8">
        <v>7.2653830300002296E-4</v>
      </c>
      <c r="S76" s="8">
        <v>6.7900775962398299E-4</v>
      </c>
      <c r="T76" s="8">
        <v>7.2841099439681801E-4</v>
      </c>
      <c r="U76" s="8">
        <v>7.7985484991550198E-4</v>
      </c>
      <c r="V76" s="8">
        <v>7.2883630812924593E-4</v>
      </c>
      <c r="W76" s="8">
        <v>7.1351934074911298E-4</v>
      </c>
      <c r="X76" s="8">
        <v>6.6860549418682402E-4</v>
      </c>
      <c r="Y76" s="8">
        <v>6.4373902045457103E-4</v>
      </c>
      <c r="Z76" s="8">
        <v>7.0446812868150304E-4</v>
      </c>
      <c r="AA76" s="8">
        <v>7.2135601478921199E-4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68">
        <v>14008.284620939543</v>
      </c>
      <c r="D78" s="68">
        <v>13126.506406184515</v>
      </c>
      <c r="E78" s="68">
        <v>86442.62247648937</v>
      </c>
      <c r="F78" s="68">
        <v>521967.52694662753</v>
      </c>
      <c r="G78" s="68">
        <v>487820.11857649271</v>
      </c>
      <c r="H78" s="68">
        <v>457113.34343464562</v>
      </c>
      <c r="I78" s="68">
        <v>426002.01022797549</v>
      </c>
      <c r="J78" s="68">
        <v>398132.71972833941</v>
      </c>
      <c r="K78" s="68">
        <v>372086.6538480834</v>
      </c>
      <c r="L78" s="68">
        <v>370350.1083911999</v>
      </c>
      <c r="M78" s="68">
        <v>346768.28095970553</v>
      </c>
      <c r="N78" s="68">
        <v>391395.26944675355</v>
      </c>
      <c r="O78" s="68">
        <v>392685.35330368939</v>
      </c>
      <c r="P78" s="68">
        <v>409937.76310438372</v>
      </c>
      <c r="Q78" s="68">
        <v>384665.34779690031</v>
      </c>
      <c r="R78" s="68">
        <v>452335.76638516824</v>
      </c>
      <c r="S78" s="68">
        <v>432443.60367789783</v>
      </c>
      <c r="T78" s="68">
        <v>450881.9943999708</v>
      </c>
      <c r="U78" s="68">
        <v>432725.80819030257</v>
      </c>
      <c r="V78" s="68">
        <v>404416.64305858128</v>
      </c>
      <c r="W78" s="68">
        <v>419454.6020904404</v>
      </c>
      <c r="X78" s="68">
        <v>393069.17604592285</v>
      </c>
      <c r="Y78" s="68">
        <v>354122.42815080687</v>
      </c>
      <c r="Z78" s="68">
        <v>318353.52212154726</v>
      </c>
      <c r="AA78" s="68">
        <v>310164.81595537253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5.33140508270299E-5</v>
      </c>
      <c r="D83" s="8">
        <v>4.9958095407594096E-5</v>
      </c>
      <c r="E83" s="8">
        <v>4.6557925663642703E-5</v>
      </c>
      <c r="F83" s="8">
        <v>4.3512080047359901E-5</v>
      </c>
      <c r="G83" s="8">
        <v>9.8623487595644099E-5</v>
      </c>
      <c r="H83" s="8">
        <v>9.2415442576628898E-5</v>
      </c>
      <c r="I83" s="8">
        <v>1.0669063907273001E-4</v>
      </c>
      <c r="J83" s="8">
        <v>9.9710877610293688E-5</v>
      </c>
      <c r="K83" s="8">
        <v>9.318773605843141E-5</v>
      </c>
      <c r="L83" s="8">
        <v>8.7321854869533004E-5</v>
      </c>
      <c r="M83" s="8">
        <v>8.13786913743936E-5</v>
      </c>
      <c r="N83" s="8">
        <v>8.8780237680257691E-5</v>
      </c>
      <c r="O83" s="8">
        <v>8.2972184724794507E-5</v>
      </c>
      <c r="P83" s="8">
        <v>7.774934105281391E-5</v>
      </c>
      <c r="Q83" s="8">
        <v>7.245768701950681E-5</v>
      </c>
      <c r="R83" s="8">
        <v>6.7717464485350805E-5</v>
      </c>
      <c r="S83" s="8">
        <v>6.3287349968681997E-5</v>
      </c>
      <c r="T83" s="8">
        <v>5.9303606062254803E-5</v>
      </c>
      <c r="U83" s="8">
        <v>5.52673767906033E-5</v>
      </c>
      <c r="V83" s="8">
        <v>5.16517539955232E-5</v>
      </c>
      <c r="W83" s="8">
        <v>4.8272667272090502E-5</v>
      </c>
      <c r="X83" s="8">
        <v>4.52340514320002E-5</v>
      </c>
      <c r="Y83" s="8">
        <v>5.0625479099735298E-5</v>
      </c>
      <c r="Z83" s="8">
        <v>4.7313531855733397E-5</v>
      </c>
      <c r="AA83" s="8">
        <v>7.9382300323462611E-5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1.2149858835930721E-4</v>
      </c>
      <c r="D85" s="8">
        <v>1.138506261479741E-4</v>
      </c>
      <c r="E85" s="8">
        <v>1.061019029190373E-4</v>
      </c>
      <c r="F85" s="8">
        <v>9.916065690606079E-5</v>
      </c>
      <c r="G85" s="8">
        <v>1.0462828727994511E-4</v>
      </c>
      <c r="H85" s="8">
        <v>9.8042258601265314E-5</v>
      </c>
      <c r="I85" s="8">
        <v>1.0523860825846959E-4</v>
      </c>
      <c r="J85" s="8">
        <v>9.8353839466502806E-5</v>
      </c>
      <c r="K85" s="8">
        <v>9.1919476111316495E-5</v>
      </c>
      <c r="L85" s="8">
        <v>8.6133427982872988E-5</v>
      </c>
      <c r="M85" s="8">
        <v>8.0271149339526887E-5</v>
      </c>
      <c r="N85" s="8">
        <v>2.0659518431644092E-4</v>
      </c>
      <c r="O85" s="8">
        <v>1.9307961145691529E-4</v>
      </c>
      <c r="P85" s="8">
        <v>1.8092584414042189E-4</v>
      </c>
      <c r="Q85" s="8">
        <v>1.6861195234518751E-4</v>
      </c>
      <c r="R85" s="8">
        <v>2.780732787143045E-4</v>
      </c>
      <c r="S85" s="8">
        <v>2.5988156881948885E-4</v>
      </c>
      <c r="T85" s="8">
        <v>4.13818678048768E-4</v>
      </c>
      <c r="U85" s="8">
        <v>4.0269562505421E-4</v>
      </c>
      <c r="V85" s="8">
        <v>3.7635105134770899E-4</v>
      </c>
      <c r="W85" s="8">
        <v>3.5172995443260278E-4</v>
      </c>
      <c r="X85" s="8">
        <v>3.2958963629047531E-4</v>
      </c>
      <c r="Y85" s="8">
        <v>3.0715762201747975E-4</v>
      </c>
      <c r="Z85" s="8">
        <v>2.8706319806722202E-4</v>
      </c>
      <c r="AA85" s="8">
        <v>3.5411838857453697E-4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86693.490283658131</v>
      </c>
      <c r="D88" s="8">
        <v>159463.77722491079</v>
      </c>
      <c r="E88" s="8">
        <v>218773.92029484498</v>
      </c>
      <c r="F88" s="8">
        <v>270476.50458446296</v>
      </c>
      <c r="G88" s="8">
        <v>276751.73742360342</v>
      </c>
      <c r="H88" s="8">
        <v>280930.45906969346</v>
      </c>
      <c r="I88" s="8">
        <v>283344.3996425207</v>
      </c>
      <c r="J88" s="8">
        <v>282447.38085338153</v>
      </c>
      <c r="K88" s="8">
        <v>279738.47058747511</v>
      </c>
      <c r="L88" s="8">
        <v>278123.80615148455</v>
      </c>
      <c r="M88" s="8">
        <v>272440.32580120803</v>
      </c>
      <c r="N88" s="8">
        <v>268168.47480298369</v>
      </c>
      <c r="O88" s="8">
        <v>263407.0142310161</v>
      </c>
      <c r="P88" s="8">
        <v>258768.5204043487</v>
      </c>
      <c r="Q88" s="8">
        <v>241156.62214066496</v>
      </c>
      <c r="R88" s="8">
        <v>225380.02062943633</v>
      </c>
      <c r="S88" s="8">
        <v>210635.53323987106</v>
      </c>
      <c r="T88" s="8">
        <v>197376.67467751051</v>
      </c>
      <c r="U88" s="8">
        <v>183943.13218705368</v>
      </c>
      <c r="V88" s="8">
        <v>171909.46928581357</v>
      </c>
      <c r="W88" s="8">
        <v>160663.05536255363</v>
      </c>
      <c r="X88" s="8">
        <v>150549.81055768064</v>
      </c>
      <c r="Y88" s="8">
        <v>140303.32484521635</v>
      </c>
      <c r="Z88" s="8">
        <v>131124.60262255897</v>
      </c>
      <c r="AA88" s="8">
        <v>122546.35755704422</v>
      </c>
    </row>
    <row r="89" spans="1:27">
      <c r="A89" s="16" t="s">
        <v>26</v>
      </c>
      <c r="B89" s="16" t="s">
        <v>8</v>
      </c>
      <c r="C89" s="8">
        <v>2.6132876820432883E-4</v>
      </c>
      <c r="D89" s="8">
        <v>3.1227170984780085E-4</v>
      </c>
      <c r="E89" s="8">
        <v>2.9101836119522064E-4</v>
      </c>
      <c r="F89" s="8">
        <v>3.1548293335229932E-4</v>
      </c>
      <c r="G89" s="8">
        <v>2.9484386286395307E-4</v>
      </c>
      <c r="H89" s="8">
        <v>2.9673465451889822E-4</v>
      </c>
      <c r="I89" s="8">
        <v>3.3276078087227947E-4</v>
      </c>
      <c r="J89" s="8">
        <v>3.1099138390616537E-4</v>
      </c>
      <c r="K89" s="8">
        <v>2.9064615310237863E-4</v>
      </c>
      <c r="L89" s="8">
        <v>2.72350872261562E-4</v>
      </c>
      <c r="M89" s="8">
        <v>2.8050409178488877E-4</v>
      </c>
      <c r="N89" s="8">
        <v>3.3908615369186913E-4</v>
      </c>
      <c r="O89" s="8">
        <v>3.1690294728731238E-4</v>
      </c>
      <c r="P89" s="8">
        <v>5.102335021521891E-4</v>
      </c>
      <c r="Q89" s="8">
        <v>4.8066796486487268E-4</v>
      </c>
      <c r="R89" s="8">
        <v>5.2266160439243508E-4</v>
      </c>
      <c r="S89" s="8">
        <v>4.9720199965772808E-4</v>
      </c>
      <c r="T89" s="8">
        <v>4.9809393541473505E-4</v>
      </c>
      <c r="U89" s="8">
        <v>4.7117698145777699E-4</v>
      </c>
      <c r="V89" s="8">
        <v>4.4035231899676702E-4</v>
      </c>
      <c r="W89" s="8">
        <v>4.4621846321932603E-4</v>
      </c>
      <c r="X89" s="8">
        <v>4.1813038424833097E-4</v>
      </c>
      <c r="Y89" s="8">
        <v>4.5910166600466603E-4</v>
      </c>
      <c r="Z89" s="8">
        <v>4.2906697745494703E-4</v>
      </c>
      <c r="AA89" s="8">
        <v>4.00997175079851E-4</v>
      </c>
    </row>
    <row r="90" spans="1:27">
      <c r="A90" s="16" t="s">
        <v>26</v>
      </c>
      <c r="B90" s="16" t="s">
        <v>83</v>
      </c>
      <c r="C90" s="8">
        <v>9.10189974591388E-4</v>
      </c>
      <c r="D90" s="8">
        <v>1.7051883046635271E-3</v>
      </c>
      <c r="E90" s="8">
        <v>1.5891324455689589E-3</v>
      </c>
      <c r="F90" s="8">
        <v>1.485170509463872E-3</v>
      </c>
      <c r="G90" s="8">
        <v>1.4788032578842011E-3</v>
      </c>
      <c r="H90" s="8">
        <v>1.385717143987568E-3</v>
      </c>
      <c r="I90" s="8">
        <v>1.8053990116452931E-3</v>
      </c>
      <c r="J90" s="8">
        <v>1.7377390124241681E-3</v>
      </c>
      <c r="K90" s="8">
        <v>1.6374009613248841E-3</v>
      </c>
      <c r="L90" s="8">
        <v>1.6265582255746808E-3</v>
      </c>
      <c r="M90" s="8">
        <v>1.6292384359155041E-3</v>
      </c>
      <c r="N90" s="8">
        <v>1.8023273370854941E-3</v>
      </c>
      <c r="O90" s="8">
        <v>1.6844180715733618E-3</v>
      </c>
      <c r="P90" s="8">
        <v>1.9201864295806509E-3</v>
      </c>
      <c r="Q90" s="8">
        <v>1.809390882261293E-3</v>
      </c>
      <c r="R90" s="8">
        <v>2.2007129265384511E-3</v>
      </c>
      <c r="S90" s="8">
        <v>2.0613785386999692E-3</v>
      </c>
      <c r="T90" s="8">
        <v>1.9846404180311238E-3</v>
      </c>
      <c r="U90" s="8">
        <v>1.9068553643911081E-3</v>
      </c>
      <c r="V90" s="8">
        <v>1.7866323443441073E-3</v>
      </c>
      <c r="W90" s="8">
        <v>1.772727657358005E-3</v>
      </c>
      <c r="X90" s="8">
        <v>1.4734798193533109E-3</v>
      </c>
      <c r="Y90" s="8">
        <v>1.446999245603644E-3</v>
      </c>
      <c r="Z90" s="8">
        <v>1.6026700745471968E-3</v>
      </c>
      <c r="AA90" s="8">
        <v>1.7749653917263069E-3</v>
      </c>
    </row>
    <row r="91" spans="1:27">
      <c r="A91" s="16" t="s">
        <v>26</v>
      </c>
      <c r="B91" s="16" t="s">
        <v>191</v>
      </c>
      <c r="C91" s="8">
        <v>0</v>
      </c>
      <c r="D91" s="8">
        <v>0</v>
      </c>
      <c r="E91" s="8">
        <v>1.0631860097769319E-3</v>
      </c>
      <c r="F91" s="8">
        <v>1.196022253346138E-3</v>
      </c>
      <c r="G91" s="8">
        <v>1.6445728578102119E-3</v>
      </c>
      <c r="H91" s="8">
        <v>1.541052057773253E-3</v>
      </c>
      <c r="I91" s="8">
        <v>15525.257476665898</v>
      </c>
      <c r="J91" s="8">
        <v>23603.489905110215</v>
      </c>
      <c r="K91" s="8">
        <v>22134.159870040687</v>
      </c>
      <c r="L91" s="8">
        <v>36678.626006254548</v>
      </c>
      <c r="M91" s="8">
        <v>40183.178105602245</v>
      </c>
      <c r="N91" s="8">
        <v>47405.835418515482</v>
      </c>
      <c r="O91" s="8">
        <v>44304.519070384791</v>
      </c>
      <c r="P91" s="8">
        <v>41515.685947159138</v>
      </c>
      <c r="Q91" s="8">
        <v>38690.110297794898</v>
      </c>
      <c r="R91" s="8">
        <v>36158.988750774042</v>
      </c>
      <c r="S91" s="8">
        <v>33793.447421217614</v>
      </c>
      <c r="T91" s="8">
        <v>31666.253909274634</v>
      </c>
      <c r="U91" s="8">
        <v>29511.034903877298</v>
      </c>
      <c r="V91" s="8">
        <v>27580.406444539924</v>
      </c>
      <c r="W91" s="8">
        <v>25776.080816766389</v>
      </c>
      <c r="X91" s="8">
        <v>24153.555858205465</v>
      </c>
      <c r="Y91" s="8">
        <v>22509.654320969777</v>
      </c>
      <c r="Z91" s="8">
        <v>21037.060153417478</v>
      </c>
      <c r="AA91" s="8">
        <v>19660.804115997387</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68">
        <v>86693.491629989512</v>
      </c>
      <c r="D93" s="68">
        <v>159463.77940617953</v>
      </c>
      <c r="E93" s="68">
        <v>218773.92339084164</v>
      </c>
      <c r="F93" s="68">
        <v>270476.50772381143</v>
      </c>
      <c r="G93" s="68">
        <v>276751.74104507524</v>
      </c>
      <c r="H93" s="68">
        <v>280930.46248365502</v>
      </c>
      <c r="I93" s="68">
        <v>298869.65946927568</v>
      </c>
      <c r="J93" s="68">
        <v>306050.87300528685</v>
      </c>
      <c r="K93" s="68">
        <v>301872.6325706701</v>
      </c>
      <c r="L93" s="68">
        <v>314802.43423010351</v>
      </c>
      <c r="M93" s="68">
        <v>312623.50597820268</v>
      </c>
      <c r="N93" s="68">
        <v>315574.31265828811</v>
      </c>
      <c r="O93" s="68">
        <v>307711.53557877371</v>
      </c>
      <c r="P93" s="68">
        <v>300284.20904060296</v>
      </c>
      <c r="Q93" s="68">
        <v>279846.73496958835</v>
      </c>
      <c r="R93" s="68">
        <v>261539.01244937562</v>
      </c>
      <c r="S93" s="68">
        <v>244428.98354283813</v>
      </c>
      <c r="T93" s="68">
        <v>229042.9315426418</v>
      </c>
      <c r="U93" s="68">
        <v>213454.16992692632</v>
      </c>
      <c r="V93" s="68">
        <v>199489.87838534094</v>
      </c>
      <c r="W93" s="68">
        <v>186439.13879826877</v>
      </c>
      <c r="X93" s="68">
        <v>174703.36868232</v>
      </c>
      <c r="Y93" s="68">
        <v>162812.98143007013</v>
      </c>
      <c r="Z93" s="68">
        <v>152161.66514209023</v>
      </c>
      <c r="AA93" s="68">
        <v>142207.16428250488</v>
      </c>
    </row>
  </sheetData>
  <sheetProtection algorithmName="SHA-512" hashValue="N20Qb6j+bQ/A5FRp5eoCf2mkzvVGws+1wzyO5+wyDLQU7YdLiABHOL8oe7DktZLDgHujFpaN/o+dw6L77NKoRw==" saltValue="hA4n1NahcwOgJZo1NmimZ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009A-9C60-4459-9FC7-C68DAAFEDFD1}">
  <sheetPr codeName="Sheet45">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73" t="s">
        <v>235</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0</v>
      </c>
      <c r="D6" s="8">
        <v>0</v>
      </c>
      <c r="E6" s="8">
        <v>49163.434912295721</v>
      </c>
      <c r="F6" s="8">
        <v>424042.63200182107</v>
      </c>
      <c r="G6" s="8">
        <v>0</v>
      </c>
      <c r="H6" s="8">
        <v>0</v>
      </c>
      <c r="I6" s="8">
        <v>0</v>
      </c>
      <c r="J6" s="8">
        <v>0</v>
      </c>
      <c r="K6" s="8">
        <v>21326.872369785739</v>
      </c>
      <c r="L6" s="8">
        <v>7069.8758425936257</v>
      </c>
      <c r="M6" s="8">
        <v>5.2567003605091901E-6</v>
      </c>
      <c r="N6" s="8">
        <v>0</v>
      </c>
      <c r="O6" s="8">
        <v>13909.382559531703</v>
      </c>
      <c r="P6" s="8">
        <v>0</v>
      </c>
      <c r="Q6" s="8">
        <v>39414.311454657778</v>
      </c>
      <c r="R6" s="8">
        <v>5.8233698767025595E-5</v>
      </c>
      <c r="S6" s="8">
        <v>854.77210833246511</v>
      </c>
      <c r="T6" s="8">
        <v>0</v>
      </c>
      <c r="U6" s="8">
        <v>0</v>
      </c>
      <c r="V6" s="8">
        <v>7.2414079235269196E-6</v>
      </c>
      <c r="W6" s="8">
        <v>0</v>
      </c>
      <c r="X6" s="8">
        <v>1.7026900745703969E-5</v>
      </c>
      <c r="Y6" s="8">
        <v>0</v>
      </c>
      <c r="Z6" s="8">
        <v>0</v>
      </c>
      <c r="AA6" s="8">
        <v>0</v>
      </c>
    </row>
    <row r="7" spans="1:27">
      <c r="A7" s="16" t="s">
        <v>16</v>
      </c>
      <c r="B7" s="16" t="s">
        <v>11</v>
      </c>
      <c r="C7" s="8">
        <v>0</v>
      </c>
      <c r="D7" s="8">
        <v>21899.090307708</v>
      </c>
      <c r="E7" s="8">
        <v>3.6248824235754202E-3</v>
      </c>
      <c r="F7" s="8">
        <v>157717.28331285738</v>
      </c>
      <c r="G7" s="8">
        <v>42836.859462960201</v>
      </c>
      <c r="H7" s="8">
        <v>11618.3268623155</v>
      </c>
      <c r="I7" s="8">
        <v>0</v>
      </c>
      <c r="J7" s="8">
        <v>0</v>
      </c>
      <c r="K7" s="8">
        <v>3.5698640050202916E-4</v>
      </c>
      <c r="L7" s="8">
        <v>6.1285283810814001E-6</v>
      </c>
      <c r="M7" s="8">
        <v>0</v>
      </c>
      <c r="N7" s="8">
        <v>0</v>
      </c>
      <c r="O7" s="8">
        <v>1.61748995916475E-5</v>
      </c>
      <c r="P7" s="8">
        <v>0</v>
      </c>
      <c r="Q7" s="8">
        <v>2.7224888848471597E-6</v>
      </c>
      <c r="R7" s="8">
        <v>0</v>
      </c>
      <c r="S7" s="8">
        <v>0</v>
      </c>
      <c r="T7" s="8">
        <v>0</v>
      </c>
      <c r="U7" s="8">
        <v>0</v>
      </c>
      <c r="V7" s="8">
        <v>1.7175673531416259E-6</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80" t="s">
        <v>82</v>
      </c>
      <c r="B18" s="80"/>
      <c r="C18" s="71">
        <v>0</v>
      </c>
      <c r="D18" s="71">
        <v>21899.090307708</v>
      </c>
      <c r="E18" s="71">
        <v>49163.438537178146</v>
      </c>
      <c r="F18" s="71">
        <v>581759.91531467845</v>
      </c>
      <c r="G18" s="71">
        <v>42836.859462960201</v>
      </c>
      <c r="H18" s="71">
        <v>11618.3268623155</v>
      </c>
      <c r="I18" s="71">
        <v>0</v>
      </c>
      <c r="J18" s="71">
        <v>0</v>
      </c>
      <c r="K18" s="71">
        <v>21326.872726772141</v>
      </c>
      <c r="L18" s="71">
        <v>7069.8758487221539</v>
      </c>
      <c r="M18" s="71">
        <v>5.2567003605091901E-6</v>
      </c>
      <c r="N18" s="71">
        <v>0</v>
      </c>
      <c r="O18" s="71">
        <v>13909.382575706602</v>
      </c>
      <c r="P18" s="71">
        <v>0</v>
      </c>
      <c r="Q18" s="71">
        <v>39414.311457380267</v>
      </c>
      <c r="R18" s="71">
        <v>5.8233698767025595E-5</v>
      </c>
      <c r="S18" s="71">
        <v>854.77210833246511</v>
      </c>
      <c r="T18" s="71">
        <v>0</v>
      </c>
      <c r="U18" s="71">
        <v>0</v>
      </c>
      <c r="V18" s="71">
        <v>8.9589752766685451E-6</v>
      </c>
      <c r="W18" s="71">
        <v>0</v>
      </c>
      <c r="X18" s="71">
        <v>1.7026900745703969E-5</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0</v>
      </c>
      <c r="D21" s="8">
        <v>0</v>
      </c>
      <c r="E21" s="8">
        <v>20157.255682515508</v>
      </c>
      <c r="F21" s="8">
        <v>104742.70866451251</v>
      </c>
      <c r="G21" s="8">
        <v>0</v>
      </c>
      <c r="H21" s="8">
        <v>0</v>
      </c>
      <c r="I21" s="8">
        <v>0</v>
      </c>
      <c r="J21" s="8">
        <v>0</v>
      </c>
      <c r="K21" s="8">
        <v>1.19402806060501E-4</v>
      </c>
      <c r="L21" s="8">
        <v>7069.8758386392401</v>
      </c>
      <c r="M21" s="8">
        <v>0</v>
      </c>
      <c r="N21" s="8">
        <v>0</v>
      </c>
      <c r="O21" s="8">
        <v>6833.3792999999996</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80" t="s">
        <v>82</v>
      </c>
      <c r="B33" s="80"/>
      <c r="C33" s="71">
        <v>0</v>
      </c>
      <c r="D33" s="71">
        <v>0</v>
      </c>
      <c r="E33" s="71">
        <v>20157.255682515508</v>
      </c>
      <c r="F33" s="71">
        <v>104742.70866451251</v>
      </c>
      <c r="G33" s="71">
        <v>0</v>
      </c>
      <c r="H33" s="71">
        <v>0</v>
      </c>
      <c r="I33" s="71">
        <v>0</v>
      </c>
      <c r="J33" s="71">
        <v>0</v>
      </c>
      <c r="K33" s="71">
        <v>1.19402806060501E-4</v>
      </c>
      <c r="L33" s="71">
        <v>7069.8758386392401</v>
      </c>
      <c r="M33" s="71">
        <v>0</v>
      </c>
      <c r="N33" s="71">
        <v>0</v>
      </c>
      <c r="O33" s="71">
        <v>6833.3792999999996</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0</v>
      </c>
      <c r="D36" s="8">
        <v>0</v>
      </c>
      <c r="E36" s="8">
        <v>29006.179229780209</v>
      </c>
      <c r="F36" s="8">
        <v>319299.92333730857</v>
      </c>
      <c r="G36" s="8">
        <v>0</v>
      </c>
      <c r="H36" s="8">
        <v>0</v>
      </c>
      <c r="I36" s="8">
        <v>0</v>
      </c>
      <c r="J36" s="8">
        <v>0</v>
      </c>
      <c r="K36" s="8">
        <v>21326.872250382934</v>
      </c>
      <c r="L36" s="8">
        <v>3.9543854126443801E-6</v>
      </c>
      <c r="M36" s="8">
        <v>5.2567003605091901E-6</v>
      </c>
      <c r="N36" s="8">
        <v>0</v>
      </c>
      <c r="O36" s="8">
        <v>7076.0032595317034</v>
      </c>
      <c r="P36" s="8">
        <v>0</v>
      </c>
      <c r="Q36" s="8">
        <v>39414.311454657778</v>
      </c>
      <c r="R36" s="8">
        <v>5.8233698767025595E-5</v>
      </c>
      <c r="S36" s="8">
        <v>854.77210833246511</v>
      </c>
      <c r="T36" s="8">
        <v>0</v>
      </c>
      <c r="U36" s="8">
        <v>0</v>
      </c>
      <c r="V36" s="8">
        <v>7.2414079235269196E-6</v>
      </c>
      <c r="W36" s="8">
        <v>0</v>
      </c>
      <c r="X36" s="8">
        <v>1.7026900745703969E-5</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80" t="s">
        <v>82</v>
      </c>
      <c r="B48" s="80"/>
      <c r="C48" s="71">
        <v>0</v>
      </c>
      <c r="D48" s="71">
        <v>0</v>
      </c>
      <c r="E48" s="71">
        <v>29006.179229780209</v>
      </c>
      <c r="F48" s="71">
        <v>319299.92333730857</v>
      </c>
      <c r="G48" s="71">
        <v>0</v>
      </c>
      <c r="H48" s="71">
        <v>0</v>
      </c>
      <c r="I48" s="71">
        <v>0</v>
      </c>
      <c r="J48" s="71">
        <v>0</v>
      </c>
      <c r="K48" s="71">
        <v>21326.872250382934</v>
      </c>
      <c r="L48" s="71">
        <v>3.9543854126443801E-6</v>
      </c>
      <c r="M48" s="71">
        <v>5.2567003605091901E-6</v>
      </c>
      <c r="N48" s="71">
        <v>0</v>
      </c>
      <c r="O48" s="71">
        <v>7076.0032595317034</v>
      </c>
      <c r="P48" s="71">
        <v>0</v>
      </c>
      <c r="Q48" s="71">
        <v>39414.311454657778</v>
      </c>
      <c r="R48" s="71">
        <v>5.8233698767025595E-5</v>
      </c>
      <c r="S48" s="71">
        <v>854.77210833246511</v>
      </c>
      <c r="T48" s="71">
        <v>0</v>
      </c>
      <c r="U48" s="71">
        <v>0</v>
      </c>
      <c r="V48" s="71">
        <v>7.2414079235269196E-6</v>
      </c>
      <c r="W48" s="71">
        <v>0</v>
      </c>
      <c r="X48" s="71">
        <v>1.7026900745703969E-5</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21899.090307708</v>
      </c>
      <c r="E52" s="8">
        <v>3.6248824235754202E-3</v>
      </c>
      <c r="F52" s="8">
        <v>157717.28331285738</v>
      </c>
      <c r="G52" s="8">
        <v>42836.859462960201</v>
      </c>
      <c r="H52" s="8">
        <v>11618.3268623155</v>
      </c>
      <c r="I52" s="8">
        <v>0</v>
      </c>
      <c r="J52" s="8">
        <v>0</v>
      </c>
      <c r="K52" s="8">
        <v>3.5698640050202916E-4</v>
      </c>
      <c r="L52" s="8">
        <v>6.1285283810814001E-6</v>
      </c>
      <c r="M52" s="8">
        <v>0</v>
      </c>
      <c r="N52" s="8">
        <v>0</v>
      </c>
      <c r="O52" s="8">
        <v>1.61748995916475E-5</v>
      </c>
      <c r="P52" s="8">
        <v>0</v>
      </c>
      <c r="Q52" s="8">
        <v>2.7224888848471597E-6</v>
      </c>
      <c r="R52" s="8">
        <v>0</v>
      </c>
      <c r="S52" s="8">
        <v>0</v>
      </c>
      <c r="T52" s="8">
        <v>0</v>
      </c>
      <c r="U52" s="8">
        <v>0</v>
      </c>
      <c r="V52" s="8">
        <v>1.7175673531416259E-6</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80" t="s">
        <v>82</v>
      </c>
      <c r="B63" s="80"/>
      <c r="C63" s="71">
        <v>0</v>
      </c>
      <c r="D63" s="71">
        <v>21899.090307708</v>
      </c>
      <c r="E63" s="71">
        <v>3.6248824235754202E-3</v>
      </c>
      <c r="F63" s="71">
        <v>157717.28331285738</v>
      </c>
      <c r="G63" s="71">
        <v>42836.859462960201</v>
      </c>
      <c r="H63" s="71">
        <v>11618.3268623155</v>
      </c>
      <c r="I63" s="71">
        <v>0</v>
      </c>
      <c r="J63" s="71">
        <v>0</v>
      </c>
      <c r="K63" s="71">
        <v>3.5698640050202916E-4</v>
      </c>
      <c r="L63" s="71">
        <v>6.1285283810814001E-6</v>
      </c>
      <c r="M63" s="71">
        <v>0</v>
      </c>
      <c r="N63" s="71">
        <v>0</v>
      </c>
      <c r="O63" s="71">
        <v>1.61748995916475E-5</v>
      </c>
      <c r="P63" s="71">
        <v>0</v>
      </c>
      <c r="Q63" s="71">
        <v>2.7224888848471597E-6</v>
      </c>
      <c r="R63" s="71">
        <v>0</v>
      </c>
      <c r="S63" s="71">
        <v>0</v>
      </c>
      <c r="T63" s="71">
        <v>0</v>
      </c>
      <c r="U63" s="71">
        <v>0</v>
      </c>
      <c r="V63" s="71">
        <v>1.7175673531416259E-6</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80" t="s">
        <v>82</v>
      </c>
      <c r="B78" s="80"/>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80" t="s">
        <v>82</v>
      </c>
      <c r="B93" s="80"/>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pn5d5592SeYX8xgXeD1U39CTup10jwvomDJ1hVIP53nwjz06kmwrOyKJn0s8bG6GKprJ+Qp8QxlhYcPR42T4DA==" saltValue="TRXSByNdbmcBmMkN0DNRI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3EAA2-EA15-466C-8625-DF66B50B28ED}">
  <sheetPr codeName="Sheet46">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4" width="9.42578125" customWidth="1"/>
    <col min="5" max="5" width="13.140625" bestFit="1" customWidth="1"/>
    <col min="6" max="31" width="9.42578125" customWidth="1"/>
  </cols>
  <sheetData>
    <row r="1" spans="1:27" ht="23.25" customHeight="1">
      <c r="A1" s="73" t="s">
        <v>236</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5" customHeight="1">
      <c r="A2" s="19" t="s">
        <v>68</v>
      </c>
      <c r="B2" s="82" t="s">
        <v>243</v>
      </c>
      <c r="C2" s="82"/>
      <c r="D2" s="82"/>
      <c r="E2" s="82"/>
      <c r="F2" s="82"/>
      <c r="G2" s="82"/>
      <c r="H2" s="82"/>
      <c r="I2" s="82"/>
      <c r="J2" s="82"/>
      <c r="K2" s="82"/>
      <c r="L2" s="82"/>
      <c r="M2" s="82"/>
      <c r="N2" s="82"/>
      <c r="O2" s="82"/>
      <c r="P2" s="82"/>
      <c r="Q2" s="82"/>
      <c r="R2" s="82"/>
      <c r="S2" s="82"/>
      <c r="T2" s="82"/>
      <c r="U2" s="82"/>
      <c r="V2" s="82"/>
      <c r="W2" s="82"/>
      <c r="X2" s="82"/>
      <c r="Y2" s="82"/>
      <c r="Z2" s="82"/>
      <c r="AA2" s="82"/>
    </row>
    <row r="3" spans="1:27">
      <c r="A3" s="19"/>
      <c r="B3" s="82"/>
      <c r="C3" s="82"/>
      <c r="D3" s="82"/>
      <c r="E3" s="82"/>
      <c r="F3" s="82"/>
      <c r="G3" s="82"/>
      <c r="H3" s="82"/>
      <c r="I3" s="82"/>
      <c r="J3" s="82"/>
      <c r="K3" s="82"/>
      <c r="L3" s="82"/>
      <c r="M3" s="82"/>
      <c r="N3" s="82"/>
      <c r="O3" s="82"/>
      <c r="P3" s="82"/>
      <c r="Q3" s="82"/>
      <c r="R3" s="82"/>
      <c r="S3" s="82"/>
      <c r="T3" s="82"/>
      <c r="U3" s="82"/>
      <c r="V3" s="82"/>
      <c r="W3" s="82"/>
      <c r="X3" s="82"/>
      <c r="Y3" s="82"/>
      <c r="Z3" s="82"/>
      <c r="AA3" s="82"/>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14</v>
      </c>
      <c r="C6" s="8">
        <v>6016.4488233648381</v>
      </c>
      <c r="D6" s="8">
        <v>13547.000348100219</v>
      </c>
      <c r="E6" s="8">
        <v>35883.3449307224</v>
      </c>
      <c r="F6" s="8">
        <v>48503.489996552256</v>
      </c>
      <c r="G6" s="8">
        <v>45330.364470133383</v>
      </c>
      <c r="H6" s="8">
        <v>42476.957536156224</v>
      </c>
      <c r="I6" s="8">
        <v>39585.957295837186</v>
      </c>
      <c r="J6" s="8">
        <v>36996.221761512315</v>
      </c>
      <c r="K6" s="8">
        <v>34575.90817870514</v>
      </c>
      <c r="L6" s="8">
        <v>32399.461170198512</v>
      </c>
      <c r="M6" s="8">
        <v>30194.339724072521</v>
      </c>
      <c r="N6" s="8">
        <v>28219.009080065709</v>
      </c>
      <c r="O6" s="8">
        <v>26372.905674965434</v>
      </c>
      <c r="P6" s="8">
        <v>24712.812428384506</v>
      </c>
      <c r="Q6" s="8">
        <v>23030.847645278205</v>
      </c>
      <c r="R6" s="8">
        <v>21524.156671841181</v>
      </c>
      <c r="S6" s="8">
        <v>20116.034267152139</v>
      </c>
      <c r="T6" s="8">
        <v>18849.791819451235</v>
      </c>
      <c r="U6" s="8">
        <v>17566.866773950649</v>
      </c>
      <c r="V6" s="8">
        <v>16417.632494454334</v>
      </c>
      <c r="W6" s="8">
        <v>15343.581766253184</v>
      </c>
      <c r="X6" s="8">
        <v>14377.750515715046</v>
      </c>
      <c r="Y6" s="8">
        <v>13399.194550155455</v>
      </c>
      <c r="Z6" s="8">
        <v>12522.611725642548</v>
      </c>
      <c r="AA6" s="8">
        <v>11703.375441289461</v>
      </c>
    </row>
    <row r="7" spans="1:27">
      <c r="A7" s="16" t="s">
        <v>23</v>
      </c>
      <c r="B7" s="16" t="s">
        <v>14</v>
      </c>
      <c r="C7" s="8">
        <v>1.1306048058506704E-4</v>
      </c>
      <c r="D7" s="8">
        <v>1.1342449981123002E-4</v>
      </c>
      <c r="E7" s="8">
        <v>1.1315580515968156E-4</v>
      </c>
      <c r="F7" s="8">
        <v>23616.988871713944</v>
      </c>
      <c r="G7" s="8">
        <v>22072.286587101913</v>
      </c>
      <c r="H7" s="8">
        <v>20685.650378202186</v>
      </c>
      <c r="I7" s="8">
        <v>19278.408640140002</v>
      </c>
      <c r="J7" s="8">
        <v>18017.204338985204</v>
      </c>
      <c r="K7" s="8">
        <v>19785.692535490296</v>
      </c>
      <c r="L7" s="8">
        <v>18545.203949880884</v>
      </c>
      <c r="M7" s="8">
        <v>17283.009294930653</v>
      </c>
      <c r="N7" s="8">
        <v>16154.14784347838</v>
      </c>
      <c r="O7" s="8">
        <v>15097.334436358353</v>
      </c>
      <c r="P7" s="8">
        <v>14147.003704816469</v>
      </c>
      <c r="Q7" s="8">
        <v>13240.506935440313</v>
      </c>
      <c r="R7" s="8">
        <v>15934.042372936678</v>
      </c>
      <c r="S7" s="8">
        <v>28540.835829019459</v>
      </c>
      <c r="T7" s="8">
        <v>26746.097293609389</v>
      </c>
      <c r="U7" s="8">
        <v>24925.746263933535</v>
      </c>
      <c r="V7" s="8">
        <v>27065.33748720332</v>
      </c>
      <c r="W7" s="8">
        <v>47640.542084688925</v>
      </c>
      <c r="X7" s="8">
        <v>45006.303648000794</v>
      </c>
      <c r="Y7" s="8">
        <v>42069.502864954142</v>
      </c>
      <c r="Z7" s="8">
        <v>39319.651595998686</v>
      </c>
      <c r="AA7" s="8">
        <v>36747.869636827912</v>
      </c>
    </row>
    <row r="8" spans="1:27">
      <c r="A8" s="16" t="s">
        <v>24</v>
      </c>
      <c r="B8" s="16" t="s">
        <v>14</v>
      </c>
      <c r="C8" s="8">
        <v>763.72890647351005</v>
      </c>
      <c r="D8" s="8">
        <v>750.51061423180965</v>
      </c>
      <c r="E8" s="8">
        <v>699.43053479173579</v>
      </c>
      <c r="F8" s="8">
        <v>653.67339683032856</v>
      </c>
      <c r="G8" s="8">
        <v>610.90971650255449</v>
      </c>
      <c r="H8" s="8">
        <v>572.45483000105492</v>
      </c>
      <c r="I8" s="8">
        <v>533.49330481701588</v>
      </c>
      <c r="J8" s="8">
        <v>498.59187352822482</v>
      </c>
      <c r="K8" s="8">
        <v>465.97371345321426</v>
      </c>
      <c r="L8" s="8">
        <v>436.64210228610369</v>
      </c>
      <c r="M8" s="8">
        <v>406.92405053542126</v>
      </c>
      <c r="N8" s="8">
        <v>380.30285087294129</v>
      </c>
      <c r="O8" s="8">
        <v>355.42322502610585</v>
      </c>
      <c r="P8" s="8">
        <v>333.05042687625809</v>
      </c>
      <c r="Q8" s="8">
        <v>2498.1826975205718</v>
      </c>
      <c r="R8" s="8">
        <v>2334.7501839572114</v>
      </c>
      <c r="S8" s="8">
        <v>7972.8524148721444</v>
      </c>
      <c r="T8" s="8">
        <v>7853.2375574737371</v>
      </c>
      <c r="U8" s="8">
        <v>7318.7427870728097</v>
      </c>
      <c r="V8" s="8">
        <v>6839.9465280798486</v>
      </c>
      <c r="W8" s="8">
        <v>6392.4733889609697</v>
      </c>
      <c r="X8" s="8">
        <v>5990.086862710833</v>
      </c>
      <c r="Y8" s="8">
        <v>5582.3989405155271</v>
      </c>
      <c r="Z8" s="8">
        <v>5217.1952700726542</v>
      </c>
      <c r="AA8" s="8">
        <v>4875.8834286446172</v>
      </c>
    </row>
    <row r="9" spans="1:27">
      <c r="A9" s="16" t="s">
        <v>25</v>
      </c>
      <c r="B9" s="16" t="s">
        <v>14</v>
      </c>
      <c r="C9" s="8">
        <v>443.25033897595205</v>
      </c>
      <c r="D9" s="8">
        <v>415.34910143914965</v>
      </c>
      <c r="E9" s="8">
        <v>387.08027509520616</v>
      </c>
      <c r="F9" s="8">
        <v>361.75742263594987</v>
      </c>
      <c r="G9" s="8">
        <v>338.09104911444797</v>
      </c>
      <c r="H9" s="8">
        <v>316.80925810242763</v>
      </c>
      <c r="I9" s="8">
        <v>295.24708195300843</v>
      </c>
      <c r="J9" s="8">
        <v>275.93185222971914</v>
      </c>
      <c r="K9" s="8">
        <v>257.88023567027051</v>
      </c>
      <c r="L9" s="8">
        <v>241.64750006907326</v>
      </c>
      <c r="M9" s="8">
        <v>225.20087807118892</v>
      </c>
      <c r="N9" s="8">
        <v>210.46811030239232</v>
      </c>
      <c r="O9" s="8">
        <v>196.69918414833691</v>
      </c>
      <c r="P9" s="8">
        <v>184.31767769330241</v>
      </c>
      <c r="Q9" s="8">
        <v>171.77303469092129</v>
      </c>
      <c r="R9" s="8">
        <v>2561.6591651528947</v>
      </c>
      <c r="S9" s="8">
        <v>4276.8291283797607</v>
      </c>
      <c r="T9" s="8">
        <v>7861.260407919156</v>
      </c>
      <c r="U9" s="8">
        <v>8928.1470262169969</v>
      </c>
      <c r="V9" s="8">
        <v>8344.8770842458816</v>
      </c>
      <c r="W9" s="8">
        <v>9034.8530671104036</v>
      </c>
      <c r="X9" s="8">
        <v>8466.1368723511168</v>
      </c>
      <c r="Y9" s="8">
        <v>7889.9279133164828</v>
      </c>
      <c r="Z9" s="8">
        <v>7373.7644029363464</v>
      </c>
      <c r="AA9" s="8">
        <v>6891.3685989911501</v>
      </c>
    </row>
    <row r="10" spans="1:27">
      <c r="A10" s="16" t="s">
        <v>26</v>
      </c>
      <c r="B10" s="16" t="s">
        <v>14</v>
      </c>
      <c r="C10" s="8">
        <v>1250.2923344742098</v>
      </c>
      <c r="D10" s="8">
        <v>1171.5902799375799</v>
      </c>
      <c r="E10" s="8">
        <v>1091.85133493476</v>
      </c>
      <c r="F10" s="8">
        <v>1020.4218080660301</v>
      </c>
      <c r="G10" s="8">
        <v>2340.9617218943199</v>
      </c>
      <c r="H10" s="8">
        <v>3791.6258294108702</v>
      </c>
      <c r="I10" s="8">
        <v>3792.88341486119</v>
      </c>
      <c r="J10" s="8">
        <v>4838.2278069575295</v>
      </c>
      <c r="K10" s="8">
        <v>5708.9755258439718</v>
      </c>
      <c r="L10" s="8">
        <v>5611.5749392141697</v>
      </c>
      <c r="M10" s="8">
        <v>5257.1146095947397</v>
      </c>
      <c r="N10" s="8">
        <v>5020.5352127721499</v>
      </c>
      <c r="O10" s="8">
        <v>4808.3834260280701</v>
      </c>
      <c r="P10" s="8">
        <v>4607.3778728765901</v>
      </c>
      <c r="Q10" s="8">
        <v>4300.8647464780097</v>
      </c>
      <c r="R10" s="8">
        <v>4019.4997619440301</v>
      </c>
      <c r="S10" s="8">
        <v>3757.5440651580179</v>
      </c>
      <c r="T10" s="8">
        <v>3521.0182305305229</v>
      </c>
      <c r="U10" s="8">
        <v>3281.3761954904762</v>
      </c>
      <c r="V10" s="8">
        <v>3066.7067239784701</v>
      </c>
      <c r="W10" s="8">
        <v>2866.0810496488948</v>
      </c>
      <c r="X10" s="8">
        <v>2685.6700682676969</v>
      </c>
      <c r="Y10" s="8">
        <v>2502.882193072363</v>
      </c>
      <c r="Z10" s="8">
        <v>2340.603072174983</v>
      </c>
      <c r="AA10" s="8">
        <v>2187.4795060963161</v>
      </c>
    </row>
    <row r="11" spans="1:27">
      <c r="A11" s="72" t="s">
        <v>16</v>
      </c>
      <c r="B11" s="72" t="s">
        <v>82</v>
      </c>
      <c r="C11" s="71">
        <v>8473.7205163489907</v>
      </c>
      <c r="D11" s="71">
        <v>15884.450457133256</v>
      </c>
      <c r="E11" s="71">
        <v>38061.707188699904</v>
      </c>
      <c r="F11" s="71">
        <v>74156.331495798513</v>
      </c>
      <c r="G11" s="71">
        <v>70692.613544746622</v>
      </c>
      <c r="H11" s="71">
        <v>67843.497831872752</v>
      </c>
      <c r="I11" s="71">
        <v>63485.989737608397</v>
      </c>
      <c r="J11" s="71">
        <v>60626.177633212996</v>
      </c>
      <c r="K11" s="71">
        <v>60794.430189162886</v>
      </c>
      <c r="L11" s="71">
        <v>57234.529661648747</v>
      </c>
      <c r="M11" s="71">
        <v>53366.58855720453</v>
      </c>
      <c r="N11" s="71">
        <v>49984.463097491571</v>
      </c>
      <c r="O11" s="71">
        <v>46830.745946526302</v>
      </c>
      <c r="P11" s="71">
        <v>43984.56211064713</v>
      </c>
      <c r="Q11" s="71">
        <v>43242.175059408015</v>
      </c>
      <c r="R11" s="71">
        <v>46374.108155832</v>
      </c>
      <c r="S11" s="71">
        <v>64664.095704581523</v>
      </c>
      <c r="T11" s="71">
        <v>64831.405308984038</v>
      </c>
      <c r="U11" s="71">
        <v>62020.879046664464</v>
      </c>
      <c r="V11" s="71">
        <v>61734.500317961851</v>
      </c>
      <c r="W11" s="71">
        <v>81277.531356662381</v>
      </c>
      <c r="X11" s="71">
        <v>76525.947967045489</v>
      </c>
      <c r="Y11" s="71">
        <v>71443.906462013969</v>
      </c>
      <c r="Z11" s="71">
        <v>66773.826066825219</v>
      </c>
      <c r="AA11" s="71">
        <v>62405.976611849452</v>
      </c>
    </row>
  </sheetData>
  <sheetProtection algorithmName="SHA-512" hashValue="2/iRhi/bngTzUST+h6tLHSBfTJFLjCvmsbahenePaZUX2VlrZyq8n1osncK+Yx2Nt7agYby59d07FDD9PTiihQ==" saltValue="gxdtGydEZy3bu6xNtZabgQ=="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5067-D364-4C96-A19B-E4434DD0D544}">
  <sheetPr codeName="Sheet47">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73" t="s">
        <v>237</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6</v>
      </c>
      <c r="C6" s="8">
        <v>3.2234695649999997E-4</v>
      </c>
      <c r="D6" s="8">
        <v>1981.2866492213379</v>
      </c>
      <c r="E6" s="8">
        <v>12.235180754463002</v>
      </c>
      <c r="F6" s="8">
        <v>25231.765225127783</v>
      </c>
      <c r="G6" s="8">
        <v>3.5272485750000005E-4</v>
      </c>
      <c r="H6" s="8">
        <v>12.003491428814003</v>
      </c>
      <c r="I6" s="8">
        <v>2314.1037667641726</v>
      </c>
      <c r="J6" s="8">
        <v>7597.2135781137731</v>
      </c>
      <c r="K6" s="8">
        <v>6.8722337140864989</v>
      </c>
      <c r="L6" s="8">
        <v>6.2740531832204995</v>
      </c>
      <c r="M6" s="8">
        <v>2.1335165983555</v>
      </c>
      <c r="N6" s="8">
        <v>15523.033880379815</v>
      </c>
      <c r="O6" s="8">
        <v>2.3273218340649997</v>
      </c>
      <c r="P6" s="8">
        <v>6556.8620983410292</v>
      </c>
      <c r="Q6" s="8">
        <v>162.26163398825494</v>
      </c>
      <c r="R6" s="8">
        <v>297.66691176796638</v>
      </c>
      <c r="S6" s="8">
        <v>32.142296823670996</v>
      </c>
      <c r="T6" s="8">
        <v>298.97635978787298</v>
      </c>
      <c r="U6" s="8">
        <v>280.82131958237204</v>
      </c>
      <c r="V6" s="8">
        <v>155.62290875887297</v>
      </c>
      <c r="W6" s="8">
        <v>288.47493904100503</v>
      </c>
      <c r="X6" s="8">
        <v>211.50843392986798</v>
      </c>
      <c r="Y6" s="8">
        <v>3971.7579559209494</v>
      </c>
      <c r="Z6" s="8">
        <v>285.98942274809406</v>
      </c>
      <c r="AA6" s="8">
        <v>74.404056313072985</v>
      </c>
    </row>
    <row r="7" spans="1:27">
      <c r="A7" s="16" t="s">
        <v>23</v>
      </c>
      <c r="B7" s="16" t="s">
        <v>6</v>
      </c>
      <c r="C7" s="8">
        <v>2.8073640699999996E-4</v>
      </c>
      <c r="D7" s="8">
        <v>2.8319098599999997E-4</v>
      </c>
      <c r="E7" s="8">
        <v>2993.1306216115831</v>
      </c>
      <c r="F7" s="8">
        <v>111949.25689999999</v>
      </c>
      <c r="G7" s="8">
        <v>3.0134886600000007E-4</v>
      </c>
      <c r="H7" s="8">
        <v>2.99013174E-4</v>
      </c>
      <c r="I7" s="8">
        <v>545.52273541806005</v>
      </c>
      <c r="J7" s="8">
        <v>4773.8729366066946</v>
      </c>
      <c r="K7" s="8">
        <v>3.0843935100000004E-4</v>
      </c>
      <c r="L7" s="8">
        <v>285.63742738491294</v>
      </c>
      <c r="M7" s="8">
        <v>97.556793597169005</v>
      </c>
      <c r="N7" s="8">
        <v>26958.641346737211</v>
      </c>
      <c r="O7" s="8">
        <v>3.4569288599999991E-4</v>
      </c>
      <c r="P7" s="8">
        <v>14516.618475673624</v>
      </c>
      <c r="Q7" s="8">
        <v>4669.6877191549784</v>
      </c>
      <c r="R7" s="8">
        <v>3579.4780833097602</v>
      </c>
      <c r="S7" s="8">
        <v>1821.679315894942</v>
      </c>
      <c r="T7" s="8">
        <v>4796.9375832851483</v>
      </c>
      <c r="U7" s="8">
        <v>4455.4019339912502</v>
      </c>
      <c r="V7" s="8">
        <v>6646.6399027464013</v>
      </c>
      <c r="W7" s="8">
        <v>23599.536975450734</v>
      </c>
      <c r="X7" s="8">
        <v>7529.6072425672837</v>
      </c>
      <c r="Y7" s="8">
        <v>27815.388575389512</v>
      </c>
      <c r="Z7" s="8">
        <v>12589.47963286067</v>
      </c>
      <c r="AA7" s="8">
        <v>3260.4379626999698</v>
      </c>
    </row>
    <row r="8" spans="1:27">
      <c r="A8" s="16" t="s">
        <v>24</v>
      </c>
      <c r="B8" s="16" t="s">
        <v>6</v>
      </c>
      <c r="C8" s="8">
        <v>3.2328811500000005E-4</v>
      </c>
      <c r="D8" s="8">
        <v>0.75628862417800002</v>
      </c>
      <c r="E8" s="8">
        <v>1.1447577074980002</v>
      </c>
      <c r="F8" s="8">
        <v>7738.7562736205673</v>
      </c>
      <c r="G8" s="8">
        <v>3.5865123200000003E-4</v>
      </c>
      <c r="H8" s="8">
        <v>3.5537978900000001E-4</v>
      </c>
      <c r="I8" s="8">
        <v>14041.768544601822</v>
      </c>
      <c r="J8" s="8">
        <v>7.1271977794530006</v>
      </c>
      <c r="K8" s="8">
        <v>13.077621336091999</v>
      </c>
      <c r="L8" s="8">
        <v>11.552019444019999</v>
      </c>
      <c r="M8" s="8">
        <v>7.9043722597309989</v>
      </c>
      <c r="N8" s="8">
        <v>48537.591831807586</v>
      </c>
      <c r="O8" s="8">
        <v>11.45994301076</v>
      </c>
      <c r="P8" s="8">
        <v>21537.430646927398</v>
      </c>
      <c r="Q8" s="8">
        <v>125.43987293133701</v>
      </c>
      <c r="R8" s="8">
        <v>6000.2974936263799</v>
      </c>
      <c r="S8" s="8">
        <v>31.430109265854</v>
      </c>
      <c r="T8" s="8">
        <v>154.809293605645</v>
      </c>
      <c r="U8" s="8">
        <v>56195.021448863867</v>
      </c>
      <c r="V8" s="8">
        <v>100.35494852562601</v>
      </c>
      <c r="W8" s="8">
        <v>12574.388135567697</v>
      </c>
      <c r="X8" s="8">
        <v>174.57183718323301</v>
      </c>
      <c r="Y8" s="8">
        <v>274.79517078854803</v>
      </c>
      <c r="Z8" s="8">
        <v>319.21199085335809</v>
      </c>
      <c r="AA8" s="8">
        <v>46.941244715243002</v>
      </c>
    </row>
    <row r="9" spans="1:27">
      <c r="A9" s="16" t="s">
        <v>25</v>
      </c>
      <c r="B9" s="16" t="s">
        <v>6</v>
      </c>
      <c r="C9" s="8">
        <v>10906.78909165915</v>
      </c>
      <c r="D9" s="8">
        <v>35.278548623201999</v>
      </c>
      <c r="E9" s="8">
        <v>222.85679465445602</v>
      </c>
      <c r="F9" s="8">
        <v>71941.576115763848</v>
      </c>
      <c r="G9" s="8">
        <v>58.165379373899</v>
      </c>
      <c r="H9" s="8">
        <v>2.9893729699999999E-4</v>
      </c>
      <c r="I9" s="8">
        <v>1097.3037265839671</v>
      </c>
      <c r="J9" s="8">
        <v>685.66994737731216</v>
      </c>
      <c r="K9" s="8">
        <v>1331.4410930101019</v>
      </c>
      <c r="L9" s="8">
        <v>1238.192298103653</v>
      </c>
      <c r="M9" s="8">
        <v>1109.1106909067598</v>
      </c>
      <c r="N9" s="8">
        <v>4286.3975966245107</v>
      </c>
      <c r="O9" s="8">
        <v>2560.8369979017425</v>
      </c>
      <c r="P9" s="8">
        <v>7511.5063167551298</v>
      </c>
      <c r="Q9" s="8">
        <v>7153.4137538829946</v>
      </c>
      <c r="R9" s="8">
        <v>6058.9075565957501</v>
      </c>
      <c r="S9" s="8">
        <v>4878.7891983114478</v>
      </c>
      <c r="T9" s="8">
        <v>10773.122714721476</v>
      </c>
      <c r="U9" s="8">
        <v>7289.1069666128788</v>
      </c>
      <c r="V9" s="8">
        <v>8677.7760537426493</v>
      </c>
      <c r="W9" s="8">
        <v>9498.6617565895558</v>
      </c>
      <c r="X9" s="8">
        <v>10089.064014188019</v>
      </c>
      <c r="Y9" s="8">
        <v>11959.247053876328</v>
      </c>
      <c r="Z9" s="8">
        <v>12736.924113887746</v>
      </c>
      <c r="AA9" s="8">
        <v>2329.8068368386421</v>
      </c>
    </row>
    <row r="10" spans="1:27">
      <c r="A10" s="16" t="s">
        <v>26</v>
      </c>
      <c r="B10" s="16" t="s">
        <v>6</v>
      </c>
      <c r="C10" s="8">
        <v>1.2257575E-4</v>
      </c>
      <c r="D10" s="8">
        <v>1.23048239E-4</v>
      </c>
      <c r="E10" s="8">
        <v>1.2318049200000001E-4</v>
      </c>
      <c r="F10" s="8">
        <v>302.69895657447006</v>
      </c>
      <c r="G10" s="8">
        <v>1.2867765000000001E-4</v>
      </c>
      <c r="H10" s="8">
        <v>1.2663604000000001E-4</v>
      </c>
      <c r="I10" s="8">
        <v>42.408814611013007</v>
      </c>
      <c r="J10" s="8">
        <v>1.3175760200000001E-4</v>
      </c>
      <c r="K10" s="8">
        <v>1.2945755500000001E-4</v>
      </c>
      <c r="L10" s="8">
        <v>1.3077258499999999E-4</v>
      </c>
      <c r="M10" s="8">
        <v>1.2642951299999999E-4</v>
      </c>
      <c r="N10" s="8">
        <v>309.392436625046</v>
      </c>
      <c r="O10" s="8">
        <v>1.26768407E-4</v>
      </c>
      <c r="P10" s="8">
        <v>456.98752672686999</v>
      </c>
      <c r="Q10" s="8">
        <v>1.3242562E-4</v>
      </c>
      <c r="R10" s="8">
        <v>479.88645659761301</v>
      </c>
      <c r="S10" s="8">
        <v>1.2820531600000001E-4</v>
      </c>
      <c r="T10" s="8">
        <v>486.39552673244992</v>
      </c>
      <c r="U10" s="8">
        <v>545.09025662527995</v>
      </c>
      <c r="V10" s="8">
        <v>207.36213652539999</v>
      </c>
      <c r="W10" s="8">
        <v>263.74980658757698</v>
      </c>
      <c r="X10" s="8">
        <v>1.3201374E-4</v>
      </c>
      <c r="Y10" s="8">
        <v>256.95627658228</v>
      </c>
      <c r="Z10" s="8">
        <v>374.46058658002602</v>
      </c>
      <c r="AA10" s="8">
        <v>279.73343450604705</v>
      </c>
    </row>
    <row r="11" spans="1:27">
      <c r="A11" s="72" t="s">
        <v>16</v>
      </c>
      <c r="B11" s="72" t="s">
        <v>82</v>
      </c>
      <c r="C11" s="71">
        <v>10906.790140606377</v>
      </c>
      <c r="D11" s="71">
        <v>2017.3218927079429</v>
      </c>
      <c r="E11" s="71">
        <v>3229.3674779084918</v>
      </c>
      <c r="F11" s="71">
        <v>217164.05347108663</v>
      </c>
      <c r="G11" s="71">
        <v>58.166520776504498</v>
      </c>
      <c r="H11" s="71">
        <v>12.004571395114002</v>
      </c>
      <c r="I11" s="71">
        <v>18041.107587979033</v>
      </c>
      <c r="J11" s="71">
        <v>13063.883791634835</v>
      </c>
      <c r="K11" s="71">
        <v>1351.3913859571865</v>
      </c>
      <c r="L11" s="71">
        <v>1541.6559288883914</v>
      </c>
      <c r="M11" s="71">
        <v>1216.7054997915284</v>
      </c>
      <c r="N11" s="71">
        <v>95615.05709217416</v>
      </c>
      <c r="O11" s="71">
        <v>2574.6247352078603</v>
      </c>
      <c r="P11" s="71">
        <v>50579.405064424056</v>
      </c>
      <c r="Q11" s="71">
        <v>12110.803112383186</v>
      </c>
      <c r="R11" s="71">
        <v>16416.236501897471</v>
      </c>
      <c r="S11" s="71">
        <v>6764.0410485012308</v>
      </c>
      <c r="T11" s="71">
        <v>16510.24147813259</v>
      </c>
      <c r="U11" s="71">
        <v>68765.441925675637</v>
      </c>
      <c r="V11" s="71">
        <v>15787.75595029895</v>
      </c>
      <c r="W11" s="71">
        <v>46224.811613236569</v>
      </c>
      <c r="X11" s="71">
        <v>18004.751659882146</v>
      </c>
      <c r="Y11" s="71">
        <v>44278.145032557615</v>
      </c>
      <c r="Z11" s="71">
        <v>26306.065746929897</v>
      </c>
      <c r="AA11" s="71">
        <v>5991.3235350729747</v>
      </c>
    </row>
  </sheetData>
  <sheetProtection algorithmName="SHA-512" hashValue="yqYAhkYtV+/VaSXbTq9N+8gTD1o4tFhyNWfNz0DVx9TpDeWydXXrv2xF199kheeQ+LVwtw0TJ9ryJAvc73PBhg==" saltValue="ILhKK1j6GV1Gm3+i7SbTsg=="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2D5A-BD05-4ABF-98BC-E82C2D7482B9}">
  <sheetPr codeName="Sheet60">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5703125" customWidth="1"/>
    <col min="28" max="29" width="9.42578125" customWidth="1"/>
  </cols>
  <sheetData>
    <row r="1" spans="1:27" ht="23.25" customHeight="1">
      <c r="A1" s="73" t="s">
        <v>261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258</v>
      </c>
      <c r="C10" s="8">
        <v>0</v>
      </c>
      <c r="D10" s="8">
        <v>0</v>
      </c>
      <c r="E10" s="8">
        <v>0</v>
      </c>
      <c r="F10" s="8">
        <v>713.70998600000007</v>
      </c>
      <c r="G10" s="8">
        <v>2311.88537</v>
      </c>
      <c r="H10" s="8">
        <v>2323.0029800000002</v>
      </c>
      <c r="I10" s="8">
        <v>1913.9181599999999</v>
      </c>
      <c r="J10" s="8">
        <v>1565.4436000000001</v>
      </c>
      <c r="K10" s="8">
        <v>1536.4023999999999</v>
      </c>
      <c r="L10" s="8">
        <v>1307.4654300000002</v>
      </c>
      <c r="M10" s="8">
        <v>1264.2568999999999</v>
      </c>
      <c r="N10" s="8">
        <v>898.13499999999999</v>
      </c>
      <c r="O10" s="8">
        <v>859.60091999999997</v>
      </c>
      <c r="P10" s="8">
        <v>768.43714999999997</v>
      </c>
      <c r="Q10" s="8">
        <v>781.01747</v>
      </c>
      <c r="R10" s="8">
        <v>689.17902000000004</v>
      </c>
      <c r="S10" s="8">
        <v>666.32866000000001</v>
      </c>
      <c r="T10" s="8">
        <v>572.9194</v>
      </c>
      <c r="U10" s="8">
        <v>552.96542399999998</v>
      </c>
      <c r="V10" s="8">
        <v>545.93263999999999</v>
      </c>
      <c r="W10" s="8">
        <v>476.55417000000006</v>
      </c>
      <c r="X10" s="8">
        <v>436.69307600000002</v>
      </c>
      <c r="Y10" s="8">
        <v>356.61132299999997</v>
      </c>
      <c r="Z10" s="8">
        <v>378.13739399999997</v>
      </c>
      <c r="AA10" s="8">
        <v>356.82182499999999</v>
      </c>
    </row>
    <row r="11" spans="1:27">
      <c r="A11" s="72" t="s">
        <v>16</v>
      </c>
      <c r="B11" s="72" t="s">
        <v>82</v>
      </c>
      <c r="C11" s="71">
        <v>0</v>
      </c>
      <c r="D11" s="71">
        <v>0</v>
      </c>
      <c r="E11" s="71">
        <v>0</v>
      </c>
      <c r="F11" s="71">
        <v>713.70998600000007</v>
      </c>
      <c r="G11" s="71">
        <v>2311.88537</v>
      </c>
      <c r="H11" s="71">
        <v>2323.0029800000002</v>
      </c>
      <c r="I11" s="71">
        <v>1913.9181599999999</v>
      </c>
      <c r="J11" s="71">
        <v>1565.4436000000001</v>
      </c>
      <c r="K11" s="71">
        <v>1536.4023999999999</v>
      </c>
      <c r="L11" s="71">
        <v>1307.4654300000002</v>
      </c>
      <c r="M11" s="71">
        <v>1264.2568999999999</v>
      </c>
      <c r="N11" s="71">
        <v>898.13499999999999</v>
      </c>
      <c r="O11" s="71">
        <v>859.60091999999997</v>
      </c>
      <c r="P11" s="71">
        <v>768.43714999999997</v>
      </c>
      <c r="Q11" s="71">
        <v>781.01747</v>
      </c>
      <c r="R11" s="71">
        <v>689.17902000000004</v>
      </c>
      <c r="S11" s="71">
        <v>666.32866000000001</v>
      </c>
      <c r="T11" s="71">
        <v>572.9194</v>
      </c>
      <c r="U11" s="71">
        <v>552.96542399999998</v>
      </c>
      <c r="V11" s="71">
        <v>545.93263999999999</v>
      </c>
      <c r="W11" s="71">
        <v>476.55417000000006</v>
      </c>
      <c r="X11" s="71">
        <v>436.69307600000002</v>
      </c>
      <c r="Y11" s="71">
        <v>356.61132299999997</v>
      </c>
      <c r="Z11" s="71">
        <v>378.13739399999997</v>
      </c>
      <c r="AA11" s="71">
        <v>356.82182499999999</v>
      </c>
    </row>
  </sheetData>
  <sheetProtection algorithmName="SHA-512" hashValue="S4oqeLrBnk1FIXgv2O47LzeamfNgBOZyBFYznsie0JQPN/9BzAxZBpti2XXfuBkpUAS1LbBXCmeHJnwKD1PcPw==" saltValue="4Q8DGHwmjqXDyyjTkhbdPg=="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6E92-3814-49F7-9A3A-AF41C039BEC2}">
  <sheetPr codeName="Sheet66">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73" t="s">
        <v>244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72" t="s">
        <v>16</v>
      </c>
      <c r="B6" s="72" t="s">
        <v>82</v>
      </c>
      <c r="C6" s="71">
        <v>7455018.9196140552</v>
      </c>
      <c r="D6" s="71">
        <v>7065983.1710148128</v>
      </c>
      <c r="E6" s="71">
        <v>5564446.8752950048</v>
      </c>
      <c r="F6" s="71">
        <v>3325247.9073131299</v>
      </c>
      <c r="G6" s="71">
        <v>2266091.1250626575</v>
      </c>
      <c r="H6" s="71">
        <v>2218994.3513939059</v>
      </c>
      <c r="I6" s="71">
        <v>2260397.4837819324</v>
      </c>
      <c r="J6" s="71">
        <v>2153376.9700223864</v>
      </c>
      <c r="K6" s="71">
        <v>1879105.3710120954</v>
      </c>
      <c r="L6" s="71">
        <v>1653877.9475426576</v>
      </c>
      <c r="M6" s="71">
        <v>1562554.8113949685</v>
      </c>
      <c r="N6" s="71">
        <v>1530808.1862353724</v>
      </c>
      <c r="O6" s="71">
        <v>1463118.7916477341</v>
      </c>
      <c r="P6" s="71">
        <v>1300323.2929034638</v>
      </c>
      <c r="Q6" s="71">
        <v>1027284.4857243773</v>
      </c>
      <c r="R6" s="71">
        <v>754651.76117690431</v>
      </c>
      <c r="S6" s="71">
        <v>593472.2280819295</v>
      </c>
      <c r="T6" s="71">
        <v>537764.25670303009</v>
      </c>
      <c r="U6" s="71">
        <v>478074.07165370882</v>
      </c>
      <c r="V6" s="71">
        <v>442785.82785719825</v>
      </c>
      <c r="W6" s="71">
        <v>453352.16527804517</v>
      </c>
      <c r="X6" s="71">
        <v>456712.36390873557</v>
      </c>
      <c r="Y6" s="71">
        <v>476176.43896270392</v>
      </c>
      <c r="Z6" s="71">
        <v>512123.1274046945</v>
      </c>
      <c r="AA6" s="71">
        <v>545703.3077906894</v>
      </c>
    </row>
  </sheetData>
  <sheetProtection algorithmName="SHA-512" hashValue="xWFprMRTxNV9GPgRqvV4MZA37jHd2Zy96WJVohqsM7BfyL9AzDM84Nl1lJfpcudwpK5xQ2gQIpm+pdmwCccO2Q==" saltValue="+9P+DouFZr2Dk2dJ7LM2F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71"/>
  <sheetViews>
    <sheetView showGridLines="0" zoomScale="85" zoomScaleNormal="85" workbookViewId="0"/>
  </sheetViews>
  <sheetFormatPr defaultColWidth="9.42578125" defaultRowHeight="15"/>
  <cols>
    <col min="1" max="1" width="15" style="5" bestFit="1" customWidth="1"/>
    <col min="2" max="2" width="9.42578125" style="5"/>
    <col min="3" max="3" width="22.42578125" style="5" customWidth="1"/>
    <col min="4" max="4" width="7.5703125" style="5" customWidth="1"/>
    <col min="5" max="5" width="22.42578125" style="5" customWidth="1"/>
    <col min="6" max="6" width="8.42578125" style="5" customWidth="1"/>
    <col min="7" max="7" width="9.42578125" style="5"/>
    <col min="8" max="8" width="46.5703125" style="5" customWidth="1"/>
    <col min="9" max="9" width="9.42578125" style="5" customWidth="1"/>
    <col min="10" max="19" width="9.42578125" style="5" bestFit="1" customWidth="1"/>
    <col min="20" max="21" width="9.5703125" style="5" bestFit="1" customWidth="1"/>
    <col min="22" max="22" width="9.42578125" style="5" bestFit="1" customWidth="1"/>
    <col min="23" max="27" width="9.5703125" style="5" bestFit="1" customWidth="1"/>
    <col min="28" max="33" width="9.5703125" style="5" customWidth="1"/>
    <col min="34" max="34" width="9.42578125" style="5" hidden="1" customWidth="1"/>
    <col min="35" max="47" width="9.42578125" hidden="1" customWidth="1"/>
    <col min="48" max="48" width="1.85546875" hidden="1" customWidth="1"/>
    <col min="49" max="16384" width="9.42578125" style="5"/>
  </cols>
  <sheetData>
    <row r="1" spans="1:34" ht="23.25">
      <c r="A1" s="64" t="s">
        <v>73</v>
      </c>
      <c r="B1" s="64"/>
      <c r="C1" s="9" t="s">
        <v>215</v>
      </c>
      <c r="D1" s="64" t="s">
        <v>74</v>
      </c>
      <c r="E1" s="9" t="s">
        <v>209</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row>
    <row r="3" spans="1:34" ht="23.25">
      <c r="A3" s="64" t="str">
        <f xml:space="preserve"> B4&amp; " discounted market benefits by year"</f>
        <v>NEM discounted market benefits by year</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row>
    <row r="4" spans="1:34">
      <c r="A4" s="11" t="s">
        <v>75</v>
      </c>
      <c r="B4" s="4" t="s">
        <v>16</v>
      </c>
    </row>
    <row r="6" spans="1:34">
      <c r="G6"/>
      <c r="H6" s="6" t="s">
        <v>256</v>
      </c>
      <c r="I6" s="7" t="s">
        <v>28</v>
      </c>
      <c r="J6" s="7" t="s">
        <v>29</v>
      </c>
      <c r="K6" s="7" t="s">
        <v>30</v>
      </c>
      <c r="L6" s="7" t="s">
        <v>31</v>
      </c>
      <c r="M6" s="7" t="s">
        <v>32</v>
      </c>
      <c r="N6" s="7" t="s">
        <v>33</v>
      </c>
      <c r="O6" s="7" t="s">
        <v>34</v>
      </c>
      <c r="P6" s="7" t="s">
        <v>35</v>
      </c>
      <c r="Q6" s="7" t="s">
        <v>36</v>
      </c>
      <c r="R6" s="7" t="s">
        <v>37</v>
      </c>
      <c r="S6" s="7" t="s">
        <v>38</v>
      </c>
      <c r="T6" s="7" t="s">
        <v>39</v>
      </c>
      <c r="U6" s="7" t="s">
        <v>40</v>
      </c>
      <c r="V6" s="7" t="s">
        <v>41</v>
      </c>
      <c r="W6" s="7" t="s">
        <v>42</v>
      </c>
      <c r="X6" s="7" t="s">
        <v>43</v>
      </c>
      <c r="Y6" s="7" t="s">
        <v>69</v>
      </c>
      <c r="Z6" s="7" t="s">
        <v>70</v>
      </c>
      <c r="AA6" s="7" t="s">
        <v>71</v>
      </c>
      <c r="AB6" s="7" t="s">
        <v>72</v>
      </c>
      <c r="AC6" s="7" t="s">
        <v>86</v>
      </c>
      <c r="AD6" s="7" t="s">
        <v>87</v>
      </c>
      <c r="AE6" s="7" t="s">
        <v>90</v>
      </c>
      <c r="AF6" s="7" t="s">
        <v>91</v>
      </c>
      <c r="AG6" s="7" t="s">
        <v>240</v>
      </c>
      <c r="AH6"/>
    </row>
    <row r="7" spans="1:34">
      <c r="E7" s="12" t="s">
        <v>76</v>
      </c>
      <c r="H7" s="13" t="s">
        <v>182</v>
      </c>
      <c r="I7" s="29">
        <f ca="1">(SUMIFS(OFFSET(INDIRECT("'"&amp;$E$1 &amp; "_"&amp;$E7 &amp; " Cost'!C:C"), 0, I$1), INDIRECT("'"&amp;$E$1 &amp; "_"&amp;$E7 &amp; " Cost'!A:A"), $B$4)-SUMIFS(OFFSET(INDIRECT("'"&amp;$C$1 &amp; "_"&amp;$E7 &amp; " Cost'!C:C"), 0, I$1), INDIRECT("'"&amp;$C$1 &amp; "_"&amp;$E7 &amp; " Cost'!A:A"), $B$4))/1000</f>
        <v>10.467343114045565</v>
      </c>
      <c r="J7" s="29">
        <f ca="1">(SUMIFS(OFFSET(INDIRECT("'"&amp;$E$1 &amp; "_"&amp;$E7 &amp; " Cost'!C:C"), 0, J$1), INDIRECT("'"&amp;$E$1 &amp; "_"&amp;$E7 &amp; " Cost'!A:A"), $B$4)-SUMIFS(OFFSET(INDIRECT("'"&amp;$C$1 &amp; "_"&amp;$E7 &amp; " Cost'!C:C"), 0, J$1), INDIRECT("'"&amp;$C$1 &amp; "_"&amp;$E7 &amp; " Cost'!A:A"), $B$4))/1000</f>
        <v>22.873544655945267</v>
      </c>
      <c r="K7" s="29">
        <f t="shared" ref="K7:Z14" ca="1" si="2">(SUMIFS(OFFSET(INDIRECT("'"&amp;$E$1 &amp; "_"&amp;$E7 &amp; " Cost'!C:C"), 0, K$1), INDIRECT("'"&amp;$E$1 &amp; "_"&amp;$E7 &amp; " Cost'!A:A"), $B$4)-SUMIFS(OFFSET(INDIRECT("'"&amp;$C$1 &amp; "_"&amp;$E7 &amp; " Cost'!C:C"), 0, K$1), INDIRECT("'"&amp;$C$1 &amp; "_"&amp;$E7 &amp; " Cost'!A:A"), $B$4))/1000</f>
        <v>53.349610410660041</v>
      </c>
      <c r="L7" s="29">
        <f t="shared" ca="1" si="2"/>
        <v>280.13913262994492</v>
      </c>
      <c r="M7" s="29">
        <f t="shared" ca="1" si="2"/>
        <v>261.81228220260238</v>
      </c>
      <c r="N7" s="29">
        <f t="shared" ca="1" si="2"/>
        <v>245.33200875047967</v>
      </c>
      <c r="O7" s="29">
        <f t="shared" ca="1" si="2"/>
        <v>210.98814983828925</v>
      </c>
      <c r="P7" s="29">
        <f t="shared" ca="1" si="2"/>
        <v>190.8985686385287</v>
      </c>
      <c r="Q7" s="29">
        <f t="shared" ca="1" si="2"/>
        <v>98.567498216439972</v>
      </c>
      <c r="R7" s="29">
        <f t="shared" ca="1" si="2"/>
        <v>193.92920945248659</v>
      </c>
      <c r="S7" s="29">
        <f t="shared" ca="1" si="2"/>
        <v>150.14320156455599</v>
      </c>
      <c r="T7" s="29">
        <f t="shared" ca="1" si="2"/>
        <v>240.63864357262665</v>
      </c>
      <c r="U7" s="29">
        <f t="shared" ca="1" si="2"/>
        <v>242.33047446561977</v>
      </c>
      <c r="V7" s="29">
        <f t="shared" ca="1" si="2"/>
        <v>266.75435079539011</v>
      </c>
      <c r="W7" s="29">
        <f t="shared" ca="1" si="2"/>
        <v>256.01914452596475</v>
      </c>
      <c r="X7" s="29">
        <f t="shared" ca="1" si="2"/>
        <v>186.12630642613118</v>
      </c>
      <c r="Y7" s="29">
        <f t="shared" ca="1" si="2"/>
        <v>171.55086377973947</v>
      </c>
      <c r="Z7" s="29">
        <f t="shared" ca="1" si="2"/>
        <v>242.28896639526636</v>
      </c>
      <c r="AA7" s="29">
        <f t="shared" ref="AA7:AG14" ca="1" si="3">(SUMIFS(OFFSET(INDIRECT("'"&amp;$E$1 &amp; "_"&amp;$E7 &amp; " Cost'!C:C"), 0, AA$1), INDIRECT("'"&amp;$E$1 &amp; "_"&amp;$E7 &amp; " Cost'!A:A"), $B$4)-SUMIFS(OFFSET(INDIRECT("'"&amp;$C$1 &amp; "_"&amp;$E7 &amp; " Cost'!C:C"), 0, AA$1), INDIRECT("'"&amp;$C$1 &amp; "_"&amp;$E7 &amp; " Cost'!A:A"), $B$4))/1000</f>
        <v>202.53495952035954</v>
      </c>
      <c r="AB7" s="29">
        <f t="shared" ca="1" si="3"/>
        <v>183.06922403285094</v>
      </c>
      <c r="AC7" s="29">
        <f t="shared" ca="1" si="3"/>
        <v>194.88890190255921</v>
      </c>
      <c r="AD7" s="29">
        <f t="shared" ca="1" si="3"/>
        <v>179.90184827829151</v>
      </c>
      <c r="AE7" s="29">
        <f t="shared" ca="1" si="3"/>
        <v>147.41471425966452</v>
      </c>
      <c r="AF7" s="29">
        <f t="shared" ca="1" si="3"/>
        <v>122.26121376993507</v>
      </c>
      <c r="AG7" s="29">
        <f t="shared" ca="1" si="3"/>
        <v>109.81636400387809</v>
      </c>
    </row>
    <row r="8" spans="1:34">
      <c r="E8" s="12" t="str">
        <f>H8</f>
        <v>FOM</v>
      </c>
      <c r="H8" s="13" t="s">
        <v>18</v>
      </c>
      <c r="I8" s="29">
        <f t="shared" ref="I8:X14" ca="1" si="4">(SUMIFS(OFFSET(INDIRECT("'"&amp;$E$1 &amp; "_"&amp;$E8 &amp; " Cost'!C:C"), 0, I$1), INDIRECT("'"&amp;$E$1 &amp; "_"&amp;$E8 &amp; " Cost'!A:A"), $B$4)-SUMIFS(OFFSET(INDIRECT("'"&amp;$C$1 &amp; "_"&amp;$E8 &amp; " Cost'!C:C"), 0, I$1), INDIRECT("'"&amp;$C$1 &amp; "_"&amp;$E8 &amp; " Cost'!A:A"), $B$4))/1000</f>
        <v>1.1673158438830868</v>
      </c>
      <c r="J8" s="29">
        <f t="shared" ca="1" si="4"/>
        <v>-32.438557672822327</v>
      </c>
      <c r="K8" s="29">
        <f t="shared" ca="1" si="2"/>
        <v>-31.692440504598444</v>
      </c>
      <c r="L8" s="29">
        <f t="shared" ca="1" si="2"/>
        <v>28.515855261068324</v>
      </c>
      <c r="M8" s="29">
        <f t="shared" ca="1" si="2"/>
        <v>11.505910448824048</v>
      </c>
      <c r="N8" s="29">
        <f t="shared" ca="1" si="2"/>
        <v>24.972782146346603</v>
      </c>
      <c r="O8" s="29">
        <f t="shared" ca="1" si="2"/>
        <v>16.219730190170637</v>
      </c>
      <c r="P8" s="29">
        <f t="shared" ca="1" si="2"/>
        <v>10.571707031888655</v>
      </c>
      <c r="Q8" s="29">
        <f t="shared" ca="1" si="2"/>
        <v>-26.107861043469224</v>
      </c>
      <c r="R8" s="29">
        <f t="shared" ca="1" si="2"/>
        <v>19.2550763183214</v>
      </c>
      <c r="S8" s="29">
        <f t="shared" ca="1" si="2"/>
        <v>12.032630146566778</v>
      </c>
      <c r="T8" s="29">
        <f t="shared" ca="1" si="2"/>
        <v>18.538990461693146</v>
      </c>
      <c r="U8" s="29">
        <f t="shared" ca="1" si="2"/>
        <v>6.8517556667523456</v>
      </c>
      <c r="V8" s="29">
        <f t="shared" ca="1" si="2"/>
        <v>13.034754439344164</v>
      </c>
      <c r="W8" s="29">
        <f t="shared" ca="1" si="2"/>
        <v>19.737010249964893</v>
      </c>
      <c r="X8" s="29">
        <f t="shared" ca="1" si="2"/>
        <v>9.2077982071019946</v>
      </c>
      <c r="Y8" s="29">
        <f t="shared" ca="1" si="2"/>
        <v>10.279539934661589</v>
      </c>
      <c r="Z8" s="29">
        <f t="shared" ca="1" si="2"/>
        <v>23.349750597004896</v>
      </c>
      <c r="AA8" s="29">
        <f t="shared" ca="1" si="3"/>
        <v>19.613820706790431</v>
      </c>
      <c r="AB8" s="29">
        <f t="shared" ca="1" si="3"/>
        <v>17.22349192331091</v>
      </c>
      <c r="AC8" s="29">
        <f t="shared" ca="1" si="3"/>
        <v>19.911886934398208</v>
      </c>
      <c r="AD8" s="29">
        <f t="shared" ca="1" si="3"/>
        <v>18.066167699875891</v>
      </c>
      <c r="AE8" s="29">
        <f t="shared" ca="1" si="3"/>
        <v>13.823924003948807</v>
      </c>
      <c r="AF8" s="29">
        <f t="shared" ca="1" si="3"/>
        <v>16.598227763287372</v>
      </c>
      <c r="AG8" s="29">
        <f t="shared" ca="1" si="3"/>
        <v>14.008388534038211</v>
      </c>
    </row>
    <row r="9" spans="1:34">
      <c r="E9" s="12" t="str">
        <f>H9</f>
        <v>Fuel</v>
      </c>
      <c r="H9" s="13" t="s">
        <v>19</v>
      </c>
      <c r="I9" s="29">
        <f t="shared" ca="1" si="4"/>
        <v>15.273919164293446</v>
      </c>
      <c r="J9" s="29">
        <f t="shared" ca="1" si="4"/>
        <v>22.383953241139185</v>
      </c>
      <c r="K9" s="29">
        <f t="shared" ca="1" si="2"/>
        <v>69.820259272910661</v>
      </c>
      <c r="L9" s="29">
        <f t="shared" ca="1" si="2"/>
        <v>63.135159353565427</v>
      </c>
      <c r="M9" s="29">
        <f t="shared" ca="1" si="2"/>
        <v>123.03984326719703</v>
      </c>
      <c r="N9" s="29">
        <f t="shared" ca="1" si="2"/>
        <v>102.56302689112258</v>
      </c>
      <c r="O9" s="29">
        <f t="shared" ca="1" si="2"/>
        <v>83.662879579810422</v>
      </c>
      <c r="P9" s="29">
        <f t="shared" ca="1" si="2"/>
        <v>119.76472262824234</v>
      </c>
      <c r="Q9" s="29">
        <f t="shared" ca="1" si="2"/>
        <v>172.31269023624807</v>
      </c>
      <c r="R9" s="29">
        <f t="shared" ca="1" si="2"/>
        <v>88.491829148733288</v>
      </c>
      <c r="S9" s="29">
        <f t="shared" ca="1" si="2"/>
        <v>101.99112369074091</v>
      </c>
      <c r="T9" s="29">
        <f t="shared" ca="1" si="2"/>
        <v>101.74040779741364</v>
      </c>
      <c r="U9" s="29">
        <f t="shared" ca="1" si="2"/>
        <v>139.62410502299502</v>
      </c>
      <c r="V9" s="29">
        <f t="shared" ca="1" si="2"/>
        <v>125.3468415198318</v>
      </c>
      <c r="W9" s="29">
        <f t="shared" ca="1" si="2"/>
        <v>66.073341668446901</v>
      </c>
      <c r="X9" s="29">
        <f t="shared" ca="1" si="2"/>
        <v>82.12648228640424</v>
      </c>
      <c r="Y9" s="29">
        <f t="shared" ca="1" si="2"/>
        <v>96.319810755783806</v>
      </c>
      <c r="Z9" s="29">
        <f t="shared" ca="1" si="2"/>
        <v>37.935671215460168</v>
      </c>
      <c r="AA9" s="29">
        <f t="shared" ca="1" si="3"/>
        <v>31.295445191537787</v>
      </c>
      <c r="AB9" s="29">
        <f t="shared" ca="1" si="3"/>
        <v>47.415155070513777</v>
      </c>
      <c r="AC9" s="29">
        <f t="shared" ca="1" si="3"/>
        <v>31.370375056174876</v>
      </c>
      <c r="AD9" s="29">
        <f t="shared" ca="1" si="3"/>
        <v>47.264557401147556</v>
      </c>
      <c r="AE9" s="29">
        <f t="shared" ca="1" si="3"/>
        <v>36.199001858794539</v>
      </c>
      <c r="AF9" s="29">
        <f t="shared" ca="1" si="3"/>
        <v>37.229780450598163</v>
      </c>
      <c r="AG9" s="29">
        <f t="shared" ca="1" si="3"/>
        <v>53.782935215435458</v>
      </c>
    </row>
    <row r="10" spans="1:34">
      <c r="E10" s="12" t="str">
        <f>H10</f>
        <v>VOM</v>
      </c>
      <c r="H10" s="13" t="s">
        <v>17</v>
      </c>
      <c r="I10" s="29">
        <f t="shared" ca="1" si="4"/>
        <v>6.5226503303201167</v>
      </c>
      <c r="J10" s="29">
        <f t="shared" ca="1" si="4"/>
        <v>1.5987111297489609</v>
      </c>
      <c r="K10" s="29">
        <f t="shared" ca="1" si="2"/>
        <v>-3.8622784389848821</v>
      </c>
      <c r="L10" s="29">
        <f t="shared" ca="1" si="2"/>
        <v>-10.930615741287591</v>
      </c>
      <c r="M10" s="29">
        <f t="shared" ca="1" si="2"/>
        <v>1.919344709936704</v>
      </c>
      <c r="N10" s="29">
        <f t="shared" ca="1" si="2"/>
        <v>0.16222290994029026</v>
      </c>
      <c r="O10" s="29">
        <f t="shared" ca="1" si="2"/>
        <v>8.231452820424515</v>
      </c>
      <c r="P10" s="29">
        <f t="shared" ca="1" si="2"/>
        <v>4.859760953102203</v>
      </c>
      <c r="Q10" s="29">
        <f t="shared" ca="1" si="2"/>
        <v>4.8679496208691857</v>
      </c>
      <c r="R10" s="29">
        <f t="shared" ca="1" si="2"/>
        <v>1.2789226386885275</v>
      </c>
      <c r="S10" s="29">
        <f t="shared" ca="1" si="2"/>
        <v>4.9082562849757672</v>
      </c>
      <c r="T10" s="29">
        <f t="shared" ca="1" si="2"/>
        <v>5.3702154829661591E-2</v>
      </c>
      <c r="U10" s="29">
        <f t="shared" ca="1" si="2"/>
        <v>0.80378377069029372</v>
      </c>
      <c r="V10" s="29">
        <f t="shared" ca="1" si="2"/>
        <v>-3.2644030264353785</v>
      </c>
      <c r="W10" s="29">
        <f t="shared" ca="1" si="2"/>
        <v>-2.7783494829108824</v>
      </c>
      <c r="X10" s="29">
        <f t="shared" ca="1" si="2"/>
        <v>1.6637668667001708</v>
      </c>
      <c r="Y10" s="29">
        <f t="shared" ca="1" si="2"/>
        <v>-0.78965247877765798</v>
      </c>
      <c r="Z10" s="29">
        <f t="shared" ca="1" si="2"/>
        <v>-3.6567957899830943</v>
      </c>
      <c r="AA10" s="29">
        <f t="shared" ca="1" si="3"/>
        <v>-2.9922016487683138</v>
      </c>
      <c r="AB10" s="29">
        <f t="shared" ca="1" si="3"/>
        <v>-2.2688256497978871</v>
      </c>
      <c r="AC10" s="29">
        <f t="shared" ca="1" si="3"/>
        <v>-2.6348643334535007</v>
      </c>
      <c r="AD10" s="29">
        <f t="shared" ca="1" si="3"/>
        <v>-2.5984029839865688</v>
      </c>
      <c r="AE10" s="29">
        <f t="shared" ca="1" si="3"/>
        <v>-1.8638131503238109</v>
      </c>
      <c r="AF10" s="29">
        <f t="shared" ca="1" si="3"/>
        <v>-1.603281370056975</v>
      </c>
      <c r="AG10" s="29">
        <f t="shared" ca="1" si="3"/>
        <v>-0.3971915740248369</v>
      </c>
      <c r="AH10"/>
    </row>
    <row r="11" spans="1:34">
      <c r="E11" s="12" t="str">
        <f>H11</f>
        <v>Rehab</v>
      </c>
      <c r="H11" s="13" t="s">
        <v>44</v>
      </c>
      <c r="I11" s="29">
        <f t="shared" ca="1" si="4"/>
        <v>0</v>
      </c>
      <c r="J11" s="29">
        <f t="shared" ca="1" si="4"/>
        <v>18.096039636630003</v>
      </c>
      <c r="K11" s="29">
        <f t="shared" ca="1" si="4"/>
        <v>4.5206276910492527</v>
      </c>
      <c r="L11" s="29">
        <f t="shared" ca="1" si="4"/>
        <v>1.9389187865270068</v>
      </c>
      <c r="M11" s="29">
        <f t="shared" ca="1" si="4"/>
        <v>12.847729435450798</v>
      </c>
      <c r="N11" s="29">
        <f t="shared" ca="1" si="4"/>
        <v>-11.61831324702278</v>
      </c>
      <c r="O11" s="29">
        <f t="shared" ca="1" si="4"/>
        <v>0</v>
      </c>
      <c r="P11" s="29">
        <f t="shared" ca="1" si="4"/>
        <v>0</v>
      </c>
      <c r="Q11" s="29">
        <f t="shared" ca="1" si="4"/>
        <v>-10.13539898615241</v>
      </c>
      <c r="R11" s="29">
        <f t="shared" ca="1" si="4"/>
        <v>-3.7187891943808067</v>
      </c>
      <c r="S11" s="29">
        <f t="shared" ca="1" si="4"/>
        <v>1.2747771166460289E-6</v>
      </c>
      <c r="T11" s="29">
        <f t="shared" ca="1" si="4"/>
        <v>0</v>
      </c>
      <c r="U11" s="29">
        <f t="shared" ca="1" si="4"/>
        <v>9.9236312010788339</v>
      </c>
      <c r="V11" s="29">
        <f t="shared" ca="1" si="4"/>
        <v>0</v>
      </c>
      <c r="W11" s="29">
        <f t="shared" ca="1" si="4"/>
        <v>-3.5984829874437563</v>
      </c>
      <c r="X11" s="29">
        <f t="shared" ca="1" si="4"/>
        <v>6.3139325205236422E-8</v>
      </c>
      <c r="Y11" s="29">
        <f t="shared" ca="1" si="2"/>
        <v>-0.85476942112408327</v>
      </c>
      <c r="Z11" s="29">
        <f t="shared" ca="1" si="2"/>
        <v>0</v>
      </c>
      <c r="AA11" s="29">
        <f t="shared" ca="1" si="3"/>
        <v>0</v>
      </c>
      <c r="AB11" s="29">
        <f t="shared" ca="1" si="3"/>
        <v>5.8792941815845565E-8</v>
      </c>
      <c r="AC11" s="29">
        <f t="shared" ca="1" si="3"/>
        <v>0</v>
      </c>
      <c r="AD11" s="29">
        <f t="shared" ca="1" si="3"/>
        <v>4.3371625619308029E-8</v>
      </c>
      <c r="AE11" s="29">
        <f t="shared" ca="1" si="3"/>
        <v>0</v>
      </c>
      <c r="AF11" s="29">
        <f t="shared" ca="1" si="3"/>
        <v>0</v>
      </c>
      <c r="AG11" s="29">
        <f t="shared" ca="1" si="3"/>
        <v>0</v>
      </c>
      <c r="AH11"/>
    </row>
    <row r="12" spans="1:34">
      <c r="E12" s="12" t="s">
        <v>78</v>
      </c>
      <c r="H12" s="13" t="s">
        <v>68</v>
      </c>
      <c r="I12" s="29">
        <f t="shared" ca="1" si="4"/>
        <v>-0.78759781241375093</v>
      </c>
      <c r="J12" s="29">
        <f t="shared" ca="1" si="4"/>
        <v>-0.53134094756653938</v>
      </c>
      <c r="K12" s="29">
        <f t="shared" ca="1" si="2"/>
        <v>8.4336411357659458</v>
      </c>
      <c r="L12" s="29">
        <f t="shared" ca="1" si="2"/>
        <v>5.9787993462858138</v>
      </c>
      <c r="M12" s="29">
        <f t="shared" ca="1" si="2"/>
        <v>4.2004124937123706</v>
      </c>
      <c r="N12" s="29">
        <f t="shared" ca="1" si="2"/>
        <v>2.3383665950408759</v>
      </c>
      <c r="O12" s="29">
        <f t="shared" ca="1" si="2"/>
        <v>1.9192664910096209</v>
      </c>
      <c r="P12" s="29">
        <f t="shared" ca="1" si="2"/>
        <v>0.50106064869360123</v>
      </c>
      <c r="Q12" s="29">
        <f t="shared" ca="1" si="2"/>
        <v>-2.3359089681456462</v>
      </c>
      <c r="R12" s="29">
        <f t="shared" ca="1" si="2"/>
        <v>-2.4505529332938023</v>
      </c>
      <c r="S12" s="29">
        <f t="shared" ca="1" si="2"/>
        <v>-2.3112330801378778</v>
      </c>
      <c r="T12" s="29">
        <f t="shared" ca="1" si="2"/>
        <v>-2.2634433205593378</v>
      </c>
      <c r="U12" s="29">
        <f t="shared" ca="1" si="2"/>
        <v>-2.2316618467657463</v>
      </c>
      <c r="V12" s="29">
        <f t="shared" ca="1" si="2"/>
        <v>-2.1928526665350874</v>
      </c>
      <c r="W12" s="29">
        <f t="shared" ca="1" si="2"/>
        <v>-4.2390709517503637</v>
      </c>
      <c r="X12" s="29">
        <f t="shared" ca="1" si="2"/>
        <v>-2.2303324865894685</v>
      </c>
      <c r="Y12" s="29">
        <f t="shared" ca="1" si="2"/>
        <v>-5.2355906031656998</v>
      </c>
      <c r="Z12" s="29">
        <f t="shared" ca="1" si="2"/>
        <v>-5.1335104711174502</v>
      </c>
      <c r="AA12" s="29">
        <f t="shared" ca="1" si="3"/>
        <v>-3.6410950388712009</v>
      </c>
      <c r="AB12" s="29">
        <f t="shared" ca="1" si="3"/>
        <v>-4.0818334349442154</v>
      </c>
      <c r="AC12" s="29">
        <f t="shared" ca="1" si="3"/>
        <v>-4.1197764107273835</v>
      </c>
      <c r="AD12" s="29">
        <f t="shared" ca="1" si="3"/>
        <v>-4.0323388986133066</v>
      </c>
      <c r="AE12" s="29">
        <f t="shared" ca="1" si="3"/>
        <v>-3.8814108726734267</v>
      </c>
      <c r="AF12" s="29">
        <f t="shared" ca="1" si="3"/>
        <v>-3.621705522238015</v>
      </c>
      <c r="AG12" s="29">
        <f t="shared" ca="1" si="3"/>
        <v>-3.3847721902012782</v>
      </c>
      <c r="AH12"/>
    </row>
    <row r="13" spans="1:34">
      <c r="E13" s="12" t="s">
        <v>80</v>
      </c>
      <c r="H13" s="13" t="s">
        <v>6</v>
      </c>
      <c r="I13" s="29">
        <f t="shared" ca="1" si="4"/>
        <v>0.18547103834592782</v>
      </c>
      <c r="J13" s="29">
        <f t="shared" ca="1" si="4"/>
        <v>0.600262439523226</v>
      </c>
      <c r="K13" s="29">
        <f t="shared" ca="1" si="2"/>
        <v>0.46266289208989975</v>
      </c>
      <c r="L13" s="29">
        <f t="shared" ca="1" si="2"/>
        <v>-4.5372697335425469</v>
      </c>
      <c r="M13" s="29">
        <f t="shared" ca="1" si="2"/>
        <v>0.17493031963043457</v>
      </c>
      <c r="N13" s="29">
        <f t="shared" ca="1" si="2"/>
        <v>-1.1989739011739003E-2</v>
      </c>
      <c r="O13" s="29">
        <f t="shared" ca="1" si="2"/>
        <v>10.455232741984437</v>
      </c>
      <c r="P13" s="29">
        <f t="shared" ca="1" si="2"/>
        <v>-3.0238519797720982</v>
      </c>
      <c r="Q13" s="29">
        <f t="shared" ca="1" si="2"/>
        <v>1.9560080039206484</v>
      </c>
      <c r="R13" s="29">
        <f t="shared" ca="1" si="2"/>
        <v>1.5283535872643752</v>
      </c>
      <c r="S13" s="29">
        <f t="shared" ca="1" si="2"/>
        <v>1.2762998509022605</v>
      </c>
      <c r="T13" s="29">
        <f t="shared" ca="1" si="2"/>
        <v>-0.99453941086318809</v>
      </c>
      <c r="U13" s="29">
        <f t="shared" ca="1" si="2"/>
        <v>1.6051227648285753</v>
      </c>
      <c r="V13" s="29">
        <f t="shared" ca="1" si="2"/>
        <v>1.8231821039544884</v>
      </c>
      <c r="W13" s="29">
        <f t="shared" ca="1" si="2"/>
        <v>0.61552134607988407</v>
      </c>
      <c r="X13" s="29">
        <f t="shared" ca="1" si="2"/>
        <v>-0.40471630096742772</v>
      </c>
      <c r="Y13" s="29">
        <f t="shared" ca="1" si="2"/>
        <v>2.937815000091947</v>
      </c>
      <c r="Z13" s="29">
        <f t="shared" ca="1" si="2"/>
        <v>-1.548947316045087E-3</v>
      </c>
      <c r="AA13" s="29">
        <f t="shared" ca="1" si="3"/>
        <v>-13.544677014615983</v>
      </c>
      <c r="AB13" s="29">
        <f t="shared" ca="1" si="3"/>
        <v>1.706244159396294</v>
      </c>
      <c r="AC13" s="29">
        <f t="shared" ca="1" si="3"/>
        <v>-6.8320196388602192E-2</v>
      </c>
      <c r="AD13" s="29">
        <f t="shared" ca="1" si="3"/>
        <v>3.8967220311465351</v>
      </c>
      <c r="AE13" s="29">
        <f t="shared" ca="1" si="3"/>
        <v>1.384187752052916</v>
      </c>
      <c r="AF13" s="29">
        <f t="shared" ca="1" si="3"/>
        <v>2.1868971553109477</v>
      </c>
      <c r="AG13" s="29">
        <f t="shared" ca="1" si="3"/>
        <v>-0.36753955539687649</v>
      </c>
      <c r="AH13"/>
    </row>
    <row r="14" spans="1:34">
      <c r="E14" s="12" t="str">
        <f>H14</f>
        <v>SyncCon</v>
      </c>
      <c r="H14" s="13" t="s">
        <v>258</v>
      </c>
      <c r="I14" s="29">
        <f t="shared" ca="1" si="4"/>
        <v>0</v>
      </c>
      <c r="J14" s="29">
        <f t="shared" ca="1" si="4"/>
        <v>0</v>
      </c>
      <c r="K14" s="29">
        <f t="shared" ca="1" si="4"/>
        <v>0</v>
      </c>
      <c r="L14" s="29">
        <f t="shared" ca="1" si="4"/>
        <v>-0.19018617600000004</v>
      </c>
      <c r="M14" s="29">
        <f t="shared" ca="1" si="4"/>
        <v>-1.1813377430000001</v>
      </c>
      <c r="N14" s="29">
        <f t="shared" ca="1" si="4"/>
        <v>-1.1453626320000003</v>
      </c>
      <c r="O14" s="29">
        <f t="shared" ca="1" si="4"/>
        <v>-1.0182579374</v>
      </c>
      <c r="P14" s="29">
        <f t="shared" ca="1" si="4"/>
        <v>-0.7508578010000001</v>
      </c>
      <c r="Q14" s="29">
        <f t="shared" ca="1" si="4"/>
        <v>-0.63635719629999998</v>
      </c>
      <c r="R14" s="29">
        <f t="shared" ca="1" si="4"/>
        <v>-0.24085249060000025</v>
      </c>
      <c r="S14" s="29">
        <f t="shared" ca="1" si="4"/>
        <v>-0.2051085612999998</v>
      </c>
      <c r="T14" s="29">
        <f t="shared" ca="1" si="4"/>
        <v>0.11941715415000011</v>
      </c>
      <c r="U14" s="29">
        <f t="shared" ca="1" si="4"/>
        <v>0.15006687220000003</v>
      </c>
      <c r="V14" s="29">
        <f t="shared" ca="1" si="4"/>
        <v>0.30648958764999995</v>
      </c>
      <c r="W14" s="29">
        <f t="shared" ca="1" si="4"/>
        <v>0.34491362359999994</v>
      </c>
      <c r="X14" s="29">
        <f t="shared" ca="1" si="4"/>
        <v>0.3141133378999999</v>
      </c>
      <c r="Y14" s="29">
        <f t="shared" ca="1" si="2"/>
        <v>0.20709699920000002</v>
      </c>
      <c r="Z14" s="29">
        <f t="shared" ca="1" si="2"/>
        <v>0.32331756229999997</v>
      </c>
      <c r="AA14" s="29">
        <f t="shared" ca="1" si="3"/>
        <v>0.37096248807999993</v>
      </c>
      <c r="AB14" s="29">
        <f t="shared" ca="1" si="3"/>
        <v>0.27246683828100005</v>
      </c>
      <c r="AC14" s="29">
        <f t="shared" ca="1" si="3"/>
        <v>0.21527768380000004</v>
      </c>
      <c r="AD14" s="29">
        <f t="shared" ca="1" si="3"/>
        <v>0.25160892899999998</v>
      </c>
      <c r="AE14" s="29">
        <f t="shared" ca="1" si="3"/>
        <v>0.33925560399999993</v>
      </c>
      <c r="AF14" s="29">
        <f t="shared" ca="1" si="3"/>
        <v>0.25776200030000007</v>
      </c>
      <c r="AG14" s="29">
        <f t="shared" ca="1" si="3"/>
        <v>0.16395651126000008</v>
      </c>
      <c r="AH14" s="62"/>
    </row>
    <row r="15" spans="1:34">
      <c r="E15" s="12" t="e">
        <f>#REF!</f>
        <v>#REF!</v>
      </c>
      <c r="H15" s="65" t="s">
        <v>197</v>
      </c>
      <c r="I15" s="66">
        <f t="shared" ref="I15:AG15" ca="1" si="5">SUM(I7:I14)</f>
        <v>32.829101678474395</v>
      </c>
      <c r="J15" s="66">
        <f t="shared" ca="1" si="5"/>
        <v>32.582612482597774</v>
      </c>
      <c r="K15" s="66">
        <f t="shared" ca="1" si="5"/>
        <v>101.03208245889246</v>
      </c>
      <c r="L15" s="66">
        <f t="shared" ca="1" si="5"/>
        <v>364.0497937265614</v>
      </c>
      <c r="M15" s="66">
        <f t="shared" ca="1" si="5"/>
        <v>414.31911513435381</v>
      </c>
      <c r="N15" s="66">
        <f t="shared" ca="1" si="5"/>
        <v>362.59274167489548</v>
      </c>
      <c r="O15" s="66">
        <f t="shared" ca="1" si="5"/>
        <v>330.45845372428892</v>
      </c>
      <c r="P15" s="66">
        <f t="shared" ca="1" si="5"/>
        <v>322.8211101196834</v>
      </c>
      <c r="Q15" s="66">
        <f t="shared" ca="1" si="5"/>
        <v>238.48861988341059</v>
      </c>
      <c r="R15" s="66">
        <f t="shared" ca="1" si="5"/>
        <v>298.07319652721958</v>
      </c>
      <c r="S15" s="66">
        <f t="shared" ca="1" si="5"/>
        <v>267.83517117108096</v>
      </c>
      <c r="T15" s="66">
        <f t="shared" ca="1" si="5"/>
        <v>357.83317840929055</v>
      </c>
      <c r="U15" s="66">
        <f t="shared" ca="1" si="5"/>
        <v>399.05727791739912</v>
      </c>
      <c r="V15" s="66">
        <f t="shared" ca="1" si="5"/>
        <v>401.80836275320007</v>
      </c>
      <c r="W15" s="66">
        <f t="shared" ca="1" si="5"/>
        <v>332.1740279919515</v>
      </c>
      <c r="X15" s="66">
        <f t="shared" ca="1" si="5"/>
        <v>276.80341839981998</v>
      </c>
      <c r="Y15" s="66">
        <f t="shared" ca="1" si="5"/>
        <v>274.41511396640942</v>
      </c>
      <c r="Z15" s="66">
        <f t="shared" ca="1" si="5"/>
        <v>295.10585056161483</v>
      </c>
      <c r="AA15" s="66">
        <f t="shared" ca="1" si="5"/>
        <v>233.63721420451225</v>
      </c>
      <c r="AB15" s="66">
        <f t="shared" ca="1" si="5"/>
        <v>243.33592299840376</v>
      </c>
      <c r="AC15" s="66">
        <f t="shared" ca="1" si="5"/>
        <v>239.56348063636281</v>
      </c>
      <c r="AD15" s="66">
        <f t="shared" ca="1" si="5"/>
        <v>242.75016250023322</v>
      </c>
      <c r="AE15" s="66">
        <f t="shared" ca="1" si="5"/>
        <v>193.41585945546353</v>
      </c>
      <c r="AF15" s="66">
        <f t="shared" ca="1" si="5"/>
        <v>173.30889424713658</v>
      </c>
      <c r="AG15" s="66">
        <f t="shared" ca="1" si="5"/>
        <v>173.62214094498876</v>
      </c>
      <c r="AH15"/>
    </row>
    <row r="16" spans="1:34">
      <c r="E16" s="12"/>
      <c r="G16"/>
      <c r="AH16"/>
    </row>
    <row r="17" spans="1:34">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c r="AH17"/>
    </row>
    <row r="18" spans="1:34">
      <c r="H18"/>
      <c r="I18"/>
      <c r="J18"/>
      <c r="K18"/>
      <c r="L18"/>
      <c r="M18"/>
      <c r="N18"/>
      <c r="O18"/>
      <c r="P18"/>
      <c r="Q18"/>
      <c r="R18"/>
      <c r="S18"/>
    </row>
    <row r="19" spans="1:34">
      <c r="H19"/>
      <c r="I19"/>
      <c r="J19"/>
      <c r="K19"/>
      <c r="L19"/>
      <c r="M19"/>
      <c r="N19"/>
      <c r="O19"/>
      <c r="P19"/>
      <c r="Q19"/>
      <c r="R19"/>
      <c r="S19"/>
    </row>
    <row r="20" spans="1:34">
      <c r="H20"/>
      <c r="I20"/>
      <c r="J20"/>
      <c r="K20"/>
      <c r="L20"/>
      <c r="M20"/>
      <c r="N20"/>
      <c r="O20"/>
      <c r="P20"/>
      <c r="Q20"/>
      <c r="R20"/>
      <c r="S20"/>
    </row>
    <row r="21" spans="1:34">
      <c r="H21"/>
      <c r="I21"/>
      <c r="J21"/>
      <c r="K21"/>
      <c r="L21"/>
      <c r="M21"/>
      <c r="N21"/>
      <c r="O21"/>
      <c r="P21"/>
      <c r="Q21"/>
      <c r="R21"/>
      <c r="S21"/>
    </row>
    <row r="22" spans="1:34">
      <c r="H22"/>
      <c r="I22"/>
      <c r="J22"/>
      <c r="K22"/>
      <c r="L22"/>
      <c r="M22"/>
      <c r="N22"/>
      <c r="O22"/>
      <c r="P22"/>
      <c r="Q22"/>
      <c r="R22"/>
      <c r="S22"/>
    </row>
    <row r="24" spans="1:34" ht="23.25">
      <c r="A24" s="64" t="str">
        <f xml:space="preserve"> B4&amp; " discounted market benefits by year (cumulative)"</f>
        <v>NEM discounted market benefits by year (cumulative)</v>
      </c>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row>
    <row r="25" spans="1:34">
      <c r="A25" s="11"/>
      <c r="B25"/>
    </row>
    <row r="27" spans="1:34">
      <c r="G27" s="62"/>
      <c r="H27" s="6" t="s">
        <v>256</v>
      </c>
      <c r="I27" s="7" t="s">
        <v>28</v>
      </c>
      <c r="J27" s="7" t="s">
        <v>29</v>
      </c>
      <c r="K27" s="7" t="s">
        <v>30</v>
      </c>
      <c r="L27" s="7" t="s">
        <v>31</v>
      </c>
      <c r="M27" s="7" t="s">
        <v>32</v>
      </c>
      <c r="N27" s="7" t="s">
        <v>33</v>
      </c>
      <c r="O27" s="7" t="s">
        <v>34</v>
      </c>
      <c r="P27" s="7" t="s">
        <v>35</v>
      </c>
      <c r="Q27" s="7" t="s">
        <v>36</v>
      </c>
      <c r="R27" s="7" t="s">
        <v>37</v>
      </c>
      <c r="S27" s="7" t="s">
        <v>38</v>
      </c>
      <c r="T27" s="7" t="s">
        <v>39</v>
      </c>
      <c r="U27" s="7" t="s">
        <v>40</v>
      </c>
      <c r="V27" s="7" t="s">
        <v>41</v>
      </c>
      <c r="W27" s="7" t="s">
        <v>42</v>
      </c>
      <c r="X27" s="7" t="s">
        <v>43</v>
      </c>
      <c r="Y27" s="7" t="s">
        <v>69</v>
      </c>
      <c r="Z27" s="7" t="s">
        <v>70</v>
      </c>
      <c r="AA27" s="7" t="s">
        <v>71</v>
      </c>
      <c r="AB27" s="7" t="s">
        <v>72</v>
      </c>
      <c r="AC27" s="7" t="s">
        <v>86</v>
      </c>
      <c r="AD27" s="7" t="s">
        <v>87</v>
      </c>
      <c r="AE27" s="7" t="s">
        <v>90</v>
      </c>
      <c r="AF27" s="7" t="s">
        <v>91</v>
      </c>
      <c r="AG27" s="7" t="s">
        <v>240</v>
      </c>
    </row>
    <row r="28" spans="1:34">
      <c r="E28" s="12" t="s">
        <v>76</v>
      </c>
      <c r="G28"/>
      <c r="H28" s="13" t="s">
        <v>182</v>
      </c>
      <c r="I28" s="29">
        <f ca="1">(SUMIFS(OFFSET(INDIRECT("'"&amp;$E$1 &amp; "_"&amp;$E28 &amp; " Cost'!C:C"), 0, I$1), INDIRECT("'"&amp;$E$1 &amp; "_"&amp;$E28 &amp; " Cost'!A:A"), $B$4)-SUMIFS(OFFSET(INDIRECT("'"&amp;$C$1 &amp; "_"&amp;$E28 &amp; " Cost'!C:C"), 0, I$1), INDIRECT("'"&amp;$C$1 &amp; "_"&amp;$E28 &amp; " Cost'!A:A"), $B$4))/1000</f>
        <v>10.467343114045565</v>
      </c>
      <c r="J28" s="29">
        <f t="shared" ref="J28:AG28" ca="1" si="6">I28+(SUMIFS(OFFSET(INDIRECT("'"&amp;$E$1 &amp; "_"&amp;$E7 &amp; " Cost'!C:C"), 0, J$1), INDIRECT("'"&amp;$E$1 &amp; "_"&amp;$E7 &amp; " Cost'!A:A"), $B$4)-SUMIFS(OFFSET(INDIRECT("'"&amp;$C$1 &amp; "_"&amp;$E7 &amp; " Cost'!C:C"), 0, J$1), INDIRECT("'"&amp;$C$1 &amp; "_"&amp;$E7 &amp; " Cost'!A:A"), $B$4))/1000</f>
        <v>33.340887769990829</v>
      </c>
      <c r="K28" s="29">
        <f t="shared" ca="1" si="6"/>
        <v>86.690498180650877</v>
      </c>
      <c r="L28" s="29">
        <f t="shared" ca="1" si="6"/>
        <v>366.8296308105958</v>
      </c>
      <c r="M28" s="29">
        <f t="shared" ca="1" si="6"/>
        <v>628.64191301319818</v>
      </c>
      <c r="N28" s="29">
        <f t="shared" ca="1" si="6"/>
        <v>873.97392176367782</v>
      </c>
      <c r="O28" s="29">
        <f t="shared" ca="1" si="6"/>
        <v>1084.9620716019672</v>
      </c>
      <c r="P28" s="29">
        <f t="shared" ca="1" si="6"/>
        <v>1275.860640240496</v>
      </c>
      <c r="Q28" s="29">
        <f t="shared" ca="1" si="6"/>
        <v>1374.428138456936</v>
      </c>
      <c r="R28" s="29">
        <f t="shared" ca="1" si="6"/>
        <v>1568.3573479094225</v>
      </c>
      <c r="S28" s="29">
        <f t="shared" ca="1" si="6"/>
        <v>1718.5005494739785</v>
      </c>
      <c r="T28" s="29">
        <f t="shared" ca="1" si="6"/>
        <v>1959.1391930466052</v>
      </c>
      <c r="U28" s="29">
        <f t="shared" ca="1" si="6"/>
        <v>2201.469667512225</v>
      </c>
      <c r="V28" s="29">
        <f t="shared" ca="1" si="6"/>
        <v>2468.2240183076151</v>
      </c>
      <c r="W28" s="29">
        <f t="shared" ca="1" si="6"/>
        <v>2724.2431628335798</v>
      </c>
      <c r="X28" s="29">
        <f t="shared" ca="1" si="6"/>
        <v>2910.369469259711</v>
      </c>
      <c r="Y28" s="29">
        <f t="shared" ca="1" si="6"/>
        <v>3081.9203330394503</v>
      </c>
      <c r="Z28" s="29">
        <f t="shared" ca="1" si="6"/>
        <v>3324.2092994347167</v>
      </c>
      <c r="AA28" s="29">
        <f t="shared" ca="1" si="6"/>
        <v>3526.7442589550765</v>
      </c>
      <c r="AB28" s="29">
        <f t="shared" ca="1" si="6"/>
        <v>3709.8134829879273</v>
      </c>
      <c r="AC28" s="29">
        <f t="shared" ca="1" si="6"/>
        <v>3904.7023848904864</v>
      </c>
      <c r="AD28" s="29">
        <f t="shared" ca="1" si="6"/>
        <v>4084.6042331687781</v>
      </c>
      <c r="AE28" s="29">
        <f t="shared" ca="1" si="6"/>
        <v>4232.0189474284425</v>
      </c>
      <c r="AF28" s="29">
        <f t="shared" ca="1" si="6"/>
        <v>4354.2801611983778</v>
      </c>
      <c r="AG28" s="29">
        <f t="shared" ca="1" si="6"/>
        <v>4464.0965252022561</v>
      </c>
      <c r="AH28"/>
    </row>
    <row r="29" spans="1:34">
      <c r="E29" s="12" t="str">
        <f>H29</f>
        <v>FOM</v>
      </c>
      <c r="G29"/>
      <c r="H29" s="13" t="s">
        <v>18</v>
      </c>
      <c r="I29" s="29">
        <f t="shared" ref="I29:I35" ca="1" si="7">(SUMIFS(OFFSET(INDIRECT("'"&amp;$E$1 &amp; "_"&amp;$E29 &amp; " Cost'!C:C"), 0, I$1), INDIRECT("'"&amp;$E$1 &amp; "_"&amp;$E29 &amp; " Cost'!A:A"), $B$4)-SUMIFS(OFFSET(INDIRECT("'"&amp;$C$1 &amp; "_"&amp;$E29 &amp; " Cost'!C:C"), 0, I$1), INDIRECT("'"&amp;$C$1 &amp; "_"&amp;$E29 &amp; " Cost'!A:A"), $B$4))/1000</f>
        <v>1.1673158438830868</v>
      </c>
      <c r="J29" s="29">
        <f t="shared" ref="J29:AG29" ca="1" si="8">I29+(SUMIFS(OFFSET(INDIRECT("'"&amp;$E$1 &amp; "_"&amp;$E8 &amp; " Cost'!C:C"), 0, J$1), INDIRECT("'"&amp;$E$1 &amp; "_"&amp;$E8 &amp; " Cost'!A:A"), $B$4)-SUMIFS(OFFSET(INDIRECT("'"&amp;$C$1 &amp; "_"&amp;$E8 &amp; " Cost'!C:C"), 0, J$1), INDIRECT("'"&amp;$C$1 &amp; "_"&amp;$E8 &amp; " Cost'!A:A"), $B$4))/1000</f>
        <v>-31.271241828939239</v>
      </c>
      <c r="K29" s="29">
        <f t="shared" ca="1" si="8"/>
        <v>-62.963682333537683</v>
      </c>
      <c r="L29" s="29">
        <f t="shared" ca="1" si="8"/>
        <v>-34.447827072469359</v>
      </c>
      <c r="M29" s="29">
        <f t="shared" ca="1" si="8"/>
        <v>-22.941916623645312</v>
      </c>
      <c r="N29" s="29">
        <f t="shared" ca="1" si="8"/>
        <v>2.0308655227012906</v>
      </c>
      <c r="O29" s="29">
        <f t="shared" ca="1" si="8"/>
        <v>18.250595712871927</v>
      </c>
      <c r="P29" s="29">
        <f t="shared" ca="1" si="8"/>
        <v>28.822302744760584</v>
      </c>
      <c r="Q29" s="29">
        <f t="shared" ca="1" si="8"/>
        <v>2.71444170129136</v>
      </c>
      <c r="R29" s="29">
        <f t="shared" ca="1" si="8"/>
        <v>21.96951801961276</v>
      </c>
      <c r="S29" s="29">
        <f t="shared" ca="1" si="8"/>
        <v>34.002148166179538</v>
      </c>
      <c r="T29" s="29">
        <f t="shared" ca="1" si="8"/>
        <v>52.541138627872684</v>
      </c>
      <c r="U29" s="29">
        <f t="shared" ca="1" si="8"/>
        <v>59.39289429462503</v>
      </c>
      <c r="V29" s="29">
        <f t="shared" ca="1" si="8"/>
        <v>72.427648733969193</v>
      </c>
      <c r="W29" s="29">
        <f t="shared" ca="1" si="8"/>
        <v>92.164658983934089</v>
      </c>
      <c r="X29" s="29">
        <f t="shared" ca="1" si="8"/>
        <v>101.37245719103609</v>
      </c>
      <c r="Y29" s="29">
        <f t="shared" ca="1" si="8"/>
        <v>111.65199712569768</v>
      </c>
      <c r="Z29" s="29">
        <f t="shared" ca="1" si="8"/>
        <v>135.00174772270256</v>
      </c>
      <c r="AA29" s="29">
        <f t="shared" ca="1" si="8"/>
        <v>154.61556842949298</v>
      </c>
      <c r="AB29" s="29">
        <f t="shared" ca="1" si="8"/>
        <v>171.8390603528039</v>
      </c>
      <c r="AC29" s="29">
        <f t="shared" ca="1" si="8"/>
        <v>191.75094728720211</v>
      </c>
      <c r="AD29" s="29">
        <f t="shared" ca="1" si="8"/>
        <v>209.81711498707801</v>
      </c>
      <c r="AE29" s="29">
        <f t="shared" ca="1" si="8"/>
        <v>223.64103899102682</v>
      </c>
      <c r="AF29" s="29">
        <f t="shared" ca="1" si="8"/>
        <v>240.2392667543142</v>
      </c>
      <c r="AG29" s="29">
        <f t="shared" ca="1" si="8"/>
        <v>254.24765528835241</v>
      </c>
    </row>
    <row r="30" spans="1:34">
      <c r="E30" s="12" t="str">
        <f>H30</f>
        <v>Fuel</v>
      </c>
      <c r="G30"/>
      <c r="H30" s="13" t="s">
        <v>19</v>
      </c>
      <c r="I30" s="29">
        <f t="shared" ca="1" si="7"/>
        <v>15.273919164293446</v>
      </c>
      <c r="J30" s="29">
        <f t="shared" ref="J30:AG30" ca="1" si="9">I30+(SUMIFS(OFFSET(INDIRECT("'"&amp;$E$1 &amp; "_"&amp;$E9 &amp; " Cost'!C:C"), 0, J$1), INDIRECT("'"&amp;$E$1 &amp; "_"&amp;$E9 &amp; " Cost'!A:A"), $B$4)-SUMIFS(OFFSET(INDIRECT("'"&amp;$C$1 &amp; "_"&amp;$E9 &amp; " Cost'!C:C"), 0, J$1), INDIRECT("'"&amp;$C$1 &amp; "_"&amp;$E9 &amp; " Cost'!A:A"), $B$4))/1000</f>
        <v>37.657872405432627</v>
      </c>
      <c r="K30" s="29">
        <f t="shared" ca="1" si="9"/>
        <v>107.47813167834329</v>
      </c>
      <c r="L30" s="29">
        <f t="shared" ca="1" si="9"/>
        <v>170.61329103190872</v>
      </c>
      <c r="M30" s="29">
        <f t="shared" ca="1" si="9"/>
        <v>293.65313429910577</v>
      </c>
      <c r="N30" s="29">
        <f t="shared" ca="1" si="9"/>
        <v>396.21616119022838</v>
      </c>
      <c r="O30" s="29">
        <f t="shared" ca="1" si="9"/>
        <v>479.87904077003878</v>
      </c>
      <c r="P30" s="29">
        <f t="shared" ca="1" si="9"/>
        <v>599.64376339828118</v>
      </c>
      <c r="Q30" s="29">
        <f t="shared" ca="1" si="9"/>
        <v>771.95645363452923</v>
      </c>
      <c r="R30" s="29">
        <f t="shared" ca="1" si="9"/>
        <v>860.44828278326247</v>
      </c>
      <c r="S30" s="29">
        <f t="shared" ca="1" si="9"/>
        <v>962.43940647400336</v>
      </c>
      <c r="T30" s="29">
        <f t="shared" ca="1" si="9"/>
        <v>1064.1798142714169</v>
      </c>
      <c r="U30" s="29">
        <f t="shared" ca="1" si="9"/>
        <v>1203.803919294412</v>
      </c>
      <c r="V30" s="29">
        <f t="shared" ca="1" si="9"/>
        <v>1329.1507608142438</v>
      </c>
      <c r="W30" s="29">
        <f t="shared" ca="1" si="9"/>
        <v>1395.2241024826906</v>
      </c>
      <c r="X30" s="29">
        <f t="shared" ca="1" si="9"/>
        <v>1477.3505847690949</v>
      </c>
      <c r="Y30" s="29">
        <f t="shared" ca="1" si="9"/>
        <v>1573.6703955248786</v>
      </c>
      <c r="Z30" s="29">
        <f t="shared" ca="1" si="9"/>
        <v>1611.6060667403387</v>
      </c>
      <c r="AA30" s="29">
        <f t="shared" ca="1" si="9"/>
        <v>1642.9015119318765</v>
      </c>
      <c r="AB30" s="29">
        <f t="shared" ca="1" si="9"/>
        <v>1690.3166670023902</v>
      </c>
      <c r="AC30" s="29">
        <f t="shared" ca="1" si="9"/>
        <v>1721.6870420585651</v>
      </c>
      <c r="AD30" s="29">
        <f t="shared" ca="1" si="9"/>
        <v>1768.9515994597127</v>
      </c>
      <c r="AE30" s="29">
        <f t="shared" ca="1" si="9"/>
        <v>1805.1506013185074</v>
      </c>
      <c r="AF30" s="29">
        <f t="shared" ca="1" si="9"/>
        <v>1842.3803817691055</v>
      </c>
      <c r="AG30" s="29">
        <f t="shared" ca="1" si="9"/>
        <v>1896.1633169845409</v>
      </c>
    </row>
    <row r="31" spans="1:34">
      <c r="E31" s="12" t="str">
        <f>H31</f>
        <v>VOM</v>
      </c>
      <c r="G31"/>
      <c r="H31" s="13" t="s">
        <v>17</v>
      </c>
      <c r="I31" s="29">
        <f t="shared" ca="1" si="7"/>
        <v>6.5226503303201167</v>
      </c>
      <c r="J31" s="29">
        <f t="shared" ref="J31:AG31" ca="1" si="10">I31+(SUMIFS(OFFSET(INDIRECT("'"&amp;$E$1 &amp; "_"&amp;$E10 &amp; " Cost'!C:C"), 0, J$1), INDIRECT("'"&amp;$E$1 &amp; "_"&amp;$E10 &amp; " Cost'!A:A"), $B$4)-SUMIFS(OFFSET(INDIRECT("'"&amp;$C$1 &amp; "_"&amp;$E10 &amp; " Cost'!C:C"), 0, J$1), INDIRECT("'"&amp;$C$1 &amp; "_"&amp;$E10 &amp; " Cost'!A:A"), $B$4))/1000</f>
        <v>8.1213614600690782</v>
      </c>
      <c r="K31" s="29">
        <f t="shared" ca="1" si="10"/>
        <v>4.2590830210841961</v>
      </c>
      <c r="L31" s="29">
        <f t="shared" ca="1" si="10"/>
        <v>-6.6715327202033947</v>
      </c>
      <c r="M31" s="29">
        <f t="shared" ca="1" si="10"/>
        <v>-4.7521880102666909</v>
      </c>
      <c r="N31" s="29">
        <f t="shared" ca="1" si="10"/>
        <v>-4.5899651003264008</v>
      </c>
      <c r="O31" s="29">
        <f t="shared" ca="1" si="10"/>
        <v>3.6414877200981142</v>
      </c>
      <c r="P31" s="29">
        <f t="shared" ca="1" si="10"/>
        <v>8.5012486732003172</v>
      </c>
      <c r="Q31" s="29">
        <f t="shared" ca="1" si="10"/>
        <v>13.369198294069502</v>
      </c>
      <c r="R31" s="29">
        <f t="shared" ca="1" si="10"/>
        <v>14.64812093275803</v>
      </c>
      <c r="S31" s="29">
        <f t="shared" ca="1" si="10"/>
        <v>19.556377217733797</v>
      </c>
      <c r="T31" s="29">
        <f t="shared" ca="1" si="10"/>
        <v>19.610079372563458</v>
      </c>
      <c r="U31" s="29">
        <f t="shared" ca="1" si="10"/>
        <v>20.413863143253753</v>
      </c>
      <c r="V31" s="29">
        <f t="shared" ca="1" si="10"/>
        <v>17.149460116818375</v>
      </c>
      <c r="W31" s="29">
        <f t="shared" ca="1" si="10"/>
        <v>14.371110633907492</v>
      </c>
      <c r="X31" s="29">
        <f t="shared" ca="1" si="10"/>
        <v>16.034877500607664</v>
      </c>
      <c r="Y31" s="29">
        <f t="shared" ca="1" si="10"/>
        <v>15.245225021830006</v>
      </c>
      <c r="Z31" s="29">
        <f t="shared" ca="1" si="10"/>
        <v>11.588429231846911</v>
      </c>
      <c r="AA31" s="29">
        <f t="shared" ca="1" si="10"/>
        <v>8.5962275830785977</v>
      </c>
      <c r="AB31" s="29">
        <f t="shared" ca="1" si="10"/>
        <v>6.3274019332807105</v>
      </c>
      <c r="AC31" s="29">
        <f t="shared" ca="1" si="10"/>
        <v>3.6925375998272099</v>
      </c>
      <c r="AD31" s="29">
        <f t="shared" ca="1" si="10"/>
        <v>1.0941346158406411</v>
      </c>
      <c r="AE31" s="29">
        <f t="shared" ca="1" si="10"/>
        <v>-0.76967853448316981</v>
      </c>
      <c r="AF31" s="29">
        <f t="shared" ca="1" si="10"/>
        <v>-2.3729599045401448</v>
      </c>
      <c r="AG31" s="29">
        <f t="shared" ca="1" si="10"/>
        <v>-2.7701514785649817</v>
      </c>
    </row>
    <row r="32" spans="1:34">
      <c r="E32" s="12" t="str">
        <f>H32</f>
        <v>Rehab</v>
      </c>
      <c r="G32"/>
      <c r="H32" s="13" t="s">
        <v>44</v>
      </c>
      <c r="I32" s="29">
        <f t="shared" ca="1" si="7"/>
        <v>0</v>
      </c>
      <c r="J32" s="29">
        <f t="shared" ref="J32:AG32" ca="1" si="11">I32+(SUMIFS(OFFSET(INDIRECT("'"&amp;$E$1 &amp; "_"&amp;$E11 &amp; " Cost'!C:C"), 0, J$1), INDIRECT("'"&amp;$E$1 &amp; "_"&amp;$E11 &amp; " Cost'!A:A"), $B$4)-SUMIFS(OFFSET(INDIRECT("'"&amp;$C$1 &amp; "_"&amp;$E11 &amp; " Cost'!C:C"), 0, J$1), INDIRECT("'"&amp;$C$1 &amp; "_"&amp;$E11 &amp; " Cost'!A:A"), $B$4))/1000</f>
        <v>18.096039636630003</v>
      </c>
      <c r="K32" s="29">
        <f t="shared" ca="1" si="11"/>
        <v>22.616667327679256</v>
      </c>
      <c r="L32" s="29">
        <f t="shared" ca="1" si="11"/>
        <v>24.555586114206264</v>
      </c>
      <c r="M32" s="29">
        <f t="shared" ca="1" si="11"/>
        <v>37.403315549657066</v>
      </c>
      <c r="N32" s="29">
        <f t="shared" ca="1" si="11"/>
        <v>25.785002302634286</v>
      </c>
      <c r="O32" s="29">
        <f t="shared" ca="1" si="11"/>
        <v>25.785002302634286</v>
      </c>
      <c r="P32" s="29">
        <f t="shared" ca="1" si="11"/>
        <v>25.785002302634286</v>
      </c>
      <c r="Q32" s="29">
        <f t="shared" ca="1" si="11"/>
        <v>15.649603316481876</v>
      </c>
      <c r="R32" s="29">
        <f t="shared" ca="1" si="11"/>
        <v>11.930814122101069</v>
      </c>
      <c r="S32" s="29">
        <f t="shared" ca="1" si="11"/>
        <v>11.930815396878184</v>
      </c>
      <c r="T32" s="29">
        <f t="shared" ca="1" si="11"/>
        <v>11.930815396878184</v>
      </c>
      <c r="U32" s="29">
        <f t="shared" ca="1" si="11"/>
        <v>21.854446597957018</v>
      </c>
      <c r="V32" s="29">
        <f t="shared" ca="1" si="11"/>
        <v>21.854446597957018</v>
      </c>
      <c r="W32" s="29">
        <f t="shared" ca="1" si="11"/>
        <v>18.255963610513263</v>
      </c>
      <c r="X32" s="29">
        <f t="shared" ca="1" si="11"/>
        <v>18.255963673652587</v>
      </c>
      <c r="Y32" s="29">
        <f t="shared" ca="1" si="11"/>
        <v>17.401194252528505</v>
      </c>
      <c r="Z32" s="29">
        <f t="shared" ca="1" si="11"/>
        <v>17.401194252528505</v>
      </c>
      <c r="AA32" s="29">
        <f t="shared" ca="1" si="11"/>
        <v>17.401194252528505</v>
      </c>
      <c r="AB32" s="29">
        <f t="shared" ca="1" si="11"/>
        <v>17.401194311321447</v>
      </c>
      <c r="AC32" s="29">
        <f t="shared" ca="1" si="11"/>
        <v>17.401194311321447</v>
      </c>
      <c r="AD32" s="29">
        <f t="shared" ca="1" si="11"/>
        <v>17.401194354693072</v>
      </c>
      <c r="AE32" s="29">
        <f t="shared" ca="1" si="11"/>
        <v>17.401194354693072</v>
      </c>
      <c r="AF32" s="29">
        <f t="shared" ca="1" si="11"/>
        <v>17.401194354693072</v>
      </c>
      <c r="AG32" s="29">
        <f t="shared" ca="1" si="11"/>
        <v>17.401194354693072</v>
      </c>
      <c r="AH32"/>
    </row>
    <row r="33" spans="1:34">
      <c r="E33" s="12" t="s">
        <v>78</v>
      </c>
      <c r="G33"/>
      <c r="H33" s="13" t="s">
        <v>68</v>
      </c>
      <c r="I33" s="29">
        <f t="shared" ca="1" si="7"/>
        <v>-0.78759781241375093</v>
      </c>
      <c r="J33" s="29">
        <f t="shared" ref="J33:AG33" ca="1" si="12">I33+(SUMIFS(OFFSET(INDIRECT("'"&amp;$E$1 &amp; "_"&amp;$E12 &amp; " Cost'!C:C"), 0, J$1), INDIRECT("'"&amp;$E$1 &amp; "_"&amp;$E12 &amp; " Cost'!A:A"), $B$4)-SUMIFS(OFFSET(INDIRECT("'"&amp;$C$1 &amp; "_"&amp;$E12 &amp; " Cost'!C:C"), 0, J$1), INDIRECT("'"&amp;$C$1 &amp; "_"&amp;$E12 &amp; " Cost'!A:A"), $B$4))/1000</f>
        <v>-1.3189387599802904</v>
      </c>
      <c r="K33" s="29">
        <f t="shared" ca="1" si="12"/>
        <v>7.1147023757856553</v>
      </c>
      <c r="L33" s="29">
        <f t="shared" ca="1" si="12"/>
        <v>13.093501722071469</v>
      </c>
      <c r="M33" s="29">
        <f t="shared" ca="1" si="12"/>
        <v>17.29391421578384</v>
      </c>
      <c r="N33" s="29">
        <f t="shared" ca="1" si="12"/>
        <v>19.632280810824717</v>
      </c>
      <c r="O33" s="29">
        <f t="shared" ca="1" si="12"/>
        <v>21.55154730183434</v>
      </c>
      <c r="P33" s="29">
        <f t="shared" ca="1" si="12"/>
        <v>22.052607950527943</v>
      </c>
      <c r="Q33" s="29">
        <f t="shared" ca="1" si="12"/>
        <v>19.716698982382297</v>
      </c>
      <c r="R33" s="29">
        <f t="shared" ca="1" si="12"/>
        <v>17.266146049088494</v>
      </c>
      <c r="S33" s="29">
        <f t="shared" ca="1" si="12"/>
        <v>14.954912968950616</v>
      </c>
      <c r="T33" s="29">
        <f t="shared" ca="1" si="12"/>
        <v>12.691469648391278</v>
      </c>
      <c r="U33" s="29">
        <f t="shared" ca="1" si="12"/>
        <v>10.459807801625532</v>
      </c>
      <c r="V33" s="29">
        <f t="shared" ca="1" si="12"/>
        <v>8.2669551350904449</v>
      </c>
      <c r="W33" s="29">
        <f t="shared" ca="1" si="12"/>
        <v>4.0278841833400811</v>
      </c>
      <c r="X33" s="29">
        <f t="shared" ca="1" si="12"/>
        <v>1.7975516967506127</v>
      </c>
      <c r="Y33" s="29">
        <f t="shared" ca="1" si="12"/>
        <v>-3.4380389064150871</v>
      </c>
      <c r="Z33" s="29">
        <f t="shared" ca="1" si="12"/>
        <v>-8.5715493775325378</v>
      </c>
      <c r="AA33" s="29">
        <f t="shared" ca="1" si="12"/>
        <v>-12.212644416403739</v>
      </c>
      <c r="AB33" s="29">
        <f t="shared" ca="1" si="12"/>
        <v>-16.294477851347956</v>
      </c>
      <c r="AC33" s="29">
        <f t="shared" ca="1" si="12"/>
        <v>-20.414254262075339</v>
      </c>
      <c r="AD33" s="29">
        <f t="shared" ca="1" si="12"/>
        <v>-24.446593160688646</v>
      </c>
      <c r="AE33" s="29">
        <f t="shared" ca="1" si="12"/>
        <v>-28.328004033362074</v>
      </c>
      <c r="AF33" s="29">
        <f t="shared" ca="1" si="12"/>
        <v>-31.949709555600087</v>
      </c>
      <c r="AG33" s="29">
        <f t="shared" ca="1" si="12"/>
        <v>-35.334481745801362</v>
      </c>
      <c r="AH33"/>
    </row>
    <row r="34" spans="1:34">
      <c r="E34" s="12" t="s">
        <v>80</v>
      </c>
      <c r="G34"/>
      <c r="H34" s="13" t="s">
        <v>6</v>
      </c>
      <c r="I34" s="29">
        <f t="shared" ca="1" si="7"/>
        <v>0.18547103834592782</v>
      </c>
      <c r="J34" s="29">
        <f t="shared" ref="J34:AG34" ca="1" si="13">I34+(SUMIFS(OFFSET(INDIRECT("'"&amp;$E$1 &amp; "_"&amp;$E13 &amp; " Cost'!C:C"), 0, J$1), INDIRECT("'"&amp;$E$1 &amp; "_"&amp;$E13 &amp; " Cost'!A:A"), $B$4)-SUMIFS(OFFSET(INDIRECT("'"&amp;$C$1 &amp; "_"&amp;$E13 &amp; " Cost'!C:C"), 0, J$1), INDIRECT("'"&amp;$C$1 &amp; "_"&amp;$E13 &amp; " Cost'!A:A"), $B$4))/1000</f>
        <v>0.78573347786915382</v>
      </c>
      <c r="K34" s="29">
        <f t="shared" ca="1" si="13"/>
        <v>1.2483963699590537</v>
      </c>
      <c r="L34" s="29">
        <f t="shared" ca="1" si="13"/>
        <v>-3.2888733635834932</v>
      </c>
      <c r="M34" s="29">
        <f t="shared" ca="1" si="13"/>
        <v>-3.1139430439530589</v>
      </c>
      <c r="N34" s="29">
        <f t="shared" ca="1" si="13"/>
        <v>-3.125932782964798</v>
      </c>
      <c r="O34" s="29">
        <f t="shared" ca="1" si="13"/>
        <v>7.3292999590196395</v>
      </c>
      <c r="P34" s="29">
        <f t="shared" ca="1" si="13"/>
        <v>4.3054479792475409</v>
      </c>
      <c r="Q34" s="29">
        <f t="shared" ca="1" si="13"/>
        <v>6.2614559831681893</v>
      </c>
      <c r="R34" s="29">
        <f t="shared" ca="1" si="13"/>
        <v>7.7898095704325643</v>
      </c>
      <c r="S34" s="29">
        <f t="shared" ca="1" si="13"/>
        <v>9.0661094213348257</v>
      </c>
      <c r="T34" s="29">
        <f t="shared" ca="1" si="13"/>
        <v>8.0715700104716372</v>
      </c>
      <c r="U34" s="29">
        <f t="shared" ca="1" si="13"/>
        <v>9.6766927753002125</v>
      </c>
      <c r="V34" s="29">
        <f t="shared" ca="1" si="13"/>
        <v>11.499874879254701</v>
      </c>
      <c r="W34" s="29">
        <f t="shared" ca="1" si="13"/>
        <v>12.115396225334585</v>
      </c>
      <c r="X34" s="29">
        <f t="shared" ca="1" si="13"/>
        <v>11.710679924367158</v>
      </c>
      <c r="Y34" s="29">
        <f t="shared" ca="1" si="13"/>
        <v>14.648494924459104</v>
      </c>
      <c r="Z34" s="29">
        <f t="shared" ca="1" si="13"/>
        <v>14.646945977143059</v>
      </c>
      <c r="AA34" s="29">
        <f t="shared" ca="1" si="13"/>
        <v>1.1022689625270754</v>
      </c>
      <c r="AB34" s="29">
        <f t="shared" ca="1" si="13"/>
        <v>2.8085131219233697</v>
      </c>
      <c r="AC34" s="29">
        <f t="shared" ca="1" si="13"/>
        <v>2.7401929255347675</v>
      </c>
      <c r="AD34" s="29">
        <f t="shared" ca="1" si="13"/>
        <v>6.6369149566813022</v>
      </c>
      <c r="AE34" s="29">
        <f t="shared" ca="1" si="13"/>
        <v>8.0211027087342188</v>
      </c>
      <c r="AF34" s="29">
        <f t="shared" ca="1" si="13"/>
        <v>10.207999864045167</v>
      </c>
      <c r="AG34" s="29">
        <f t="shared" ca="1" si="13"/>
        <v>9.8404603086482911</v>
      </c>
      <c r="AH34"/>
    </row>
    <row r="35" spans="1:34">
      <c r="E35" s="12" t="str">
        <f>H35</f>
        <v>SyncCon</v>
      </c>
      <c r="G35"/>
      <c r="H35" s="13" t="s">
        <v>258</v>
      </c>
      <c r="I35" s="29">
        <f t="shared" ca="1" si="7"/>
        <v>0</v>
      </c>
      <c r="J35" s="29">
        <f t="shared" ref="J35:AG35" ca="1" si="14">I35+(SUMIFS(OFFSET(INDIRECT("'"&amp;$E$1 &amp; "_"&amp;$E14 &amp; " Cost'!C:C"), 0, J$1), INDIRECT("'"&amp;$E$1 &amp; "_"&amp;$E14 &amp; " Cost'!A:A"), $B$4)-SUMIFS(OFFSET(INDIRECT("'"&amp;$C$1 &amp; "_"&amp;$E14 &amp; " Cost'!C:C"), 0, J$1), INDIRECT("'"&amp;$C$1 &amp; "_"&amp;$E14 &amp; " Cost'!A:A"), $B$4))/1000</f>
        <v>0</v>
      </c>
      <c r="K35" s="29">
        <f t="shared" ca="1" si="14"/>
        <v>0</v>
      </c>
      <c r="L35" s="29">
        <f t="shared" ca="1" si="14"/>
        <v>-0.19018617600000004</v>
      </c>
      <c r="M35" s="29">
        <f t="shared" ca="1" si="14"/>
        <v>-1.3715239190000001</v>
      </c>
      <c r="N35" s="29">
        <f t="shared" ca="1" si="14"/>
        <v>-2.5168865510000007</v>
      </c>
      <c r="O35" s="29">
        <f t="shared" ca="1" si="14"/>
        <v>-3.5351444884000007</v>
      </c>
      <c r="P35" s="29">
        <f t="shared" ca="1" si="14"/>
        <v>-4.2860022894000007</v>
      </c>
      <c r="Q35" s="29">
        <f t="shared" ca="1" si="14"/>
        <v>-4.9223594857000004</v>
      </c>
      <c r="R35" s="29">
        <f t="shared" ca="1" si="14"/>
        <v>-5.1632119763000004</v>
      </c>
      <c r="S35" s="29">
        <f t="shared" ca="1" si="14"/>
        <v>-5.3683205375999998</v>
      </c>
      <c r="T35" s="29">
        <f t="shared" ca="1" si="14"/>
        <v>-5.2489033834500001</v>
      </c>
      <c r="U35" s="29">
        <f t="shared" ca="1" si="14"/>
        <v>-5.09883651125</v>
      </c>
      <c r="V35" s="29">
        <f t="shared" ca="1" si="14"/>
        <v>-4.7923469236000003</v>
      </c>
      <c r="W35" s="29">
        <f t="shared" ca="1" si="14"/>
        <v>-4.4474333000000001</v>
      </c>
      <c r="X35" s="29">
        <f t="shared" ca="1" si="14"/>
        <v>-4.1333199620999999</v>
      </c>
      <c r="Y35" s="29">
        <f t="shared" ca="1" si="14"/>
        <v>-3.9262229628999998</v>
      </c>
      <c r="Z35" s="29">
        <f t="shared" ca="1" si="14"/>
        <v>-3.6029054006000001</v>
      </c>
      <c r="AA35" s="29">
        <f t="shared" ca="1" si="14"/>
        <v>-3.2319429125200001</v>
      </c>
      <c r="AB35" s="29">
        <f t="shared" ca="1" si="14"/>
        <v>-2.9594760742390003</v>
      </c>
      <c r="AC35" s="29">
        <f t="shared" ca="1" si="14"/>
        <v>-2.7441983904390002</v>
      </c>
      <c r="AD35" s="29">
        <f t="shared" ca="1" si="14"/>
        <v>-2.4925894614390001</v>
      </c>
      <c r="AE35" s="29">
        <f t="shared" ca="1" si="14"/>
        <v>-2.1533338574390002</v>
      </c>
      <c r="AF35" s="29">
        <f t="shared" ca="1" si="14"/>
        <v>-1.8955718571390001</v>
      </c>
      <c r="AG35" s="29">
        <f t="shared" ca="1" si="14"/>
        <v>-1.731615345879</v>
      </c>
      <c r="AH35"/>
    </row>
    <row r="36" spans="1:34">
      <c r="E36" s="12" t="e">
        <f>#REF!</f>
        <v>#REF!</v>
      </c>
      <c r="G36"/>
      <c r="H36" s="65" t="s">
        <v>85</v>
      </c>
      <c r="I36" s="66">
        <f t="shared" ref="I36:AG36" ca="1" si="15">SUM(I28:I35)</f>
        <v>32.829101678474395</v>
      </c>
      <c r="J36" s="66">
        <f t="shared" ca="1" si="15"/>
        <v>65.411714161072169</v>
      </c>
      <c r="K36" s="66">
        <f t="shared" ca="1" si="15"/>
        <v>166.44379661996467</v>
      </c>
      <c r="L36" s="66">
        <f t="shared" ca="1" si="15"/>
        <v>530.49359034652593</v>
      </c>
      <c r="M36" s="66">
        <f t="shared" ca="1" si="15"/>
        <v>944.81270548087991</v>
      </c>
      <c r="N36" s="66">
        <f t="shared" ca="1" si="15"/>
        <v>1307.4054471557754</v>
      </c>
      <c r="O36" s="66">
        <f t="shared" ca="1" si="15"/>
        <v>1637.8639008800642</v>
      </c>
      <c r="P36" s="66">
        <f t="shared" ca="1" si="15"/>
        <v>1960.6850109997479</v>
      </c>
      <c r="Q36" s="66">
        <f t="shared" ca="1" si="15"/>
        <v>2199.1736308831587</v>
      </c>
      <c r="R36" s="66">
        <f t="shared" ca="1" si="15"/>
        <v>2497.246827410378</v>
      </c>
      <c r="S36" s="66">
        <f t="shared" ca="1" si="15"/>
        <v>2765.0819985814587</v>
      </c>
      <c r="T36" s="66">
        <f t="shared" ca="1" si="15"/>
        <v>3122.9151769907498</v>
      </c>
      <c r="U36" s="66">
        <f t="shared" ca="1" si="15"/>
        <v>3521.9724549081488</v>
      </c>
      <c r="V36" s="66">
        <f t="shared" ca="1" si="15"/>
        <v>3923.7808176613489</v>
      </c>
      <c r="W36" s="66">
        <f t="shared" ca="1" si="15"/>
        <v>4255.9548456533003</v>
      </c>
      <c r="X36" s="66">
        <f t="shared" ca="1" si="15"/>
        <v>4532.75826405312</v>
      </c>
      <c r="Y36" s="66">
        <f t="shared" ca="1" si="15"/>
        <v>4807.1733780195291</v>
      </c>
      <c r="Z36" s="66">
        <f t="shared" ca="1" si="15"/>
        <v>5102.2792285811438</v>
      </c>
      <c r="AA36" s="66">
        <f t="shared" ca="1" si="15"/>
        <v>5335.9164427856567</v>
      </c>
      <c r="AB36" s="66">
        <f t="shared" ca="1" si="15"/>
        <v>5579.2523657840584</v>
      </c>
      <c r="AC36" s="66">
        <f t="shared" ca="1" si="15"/>
        <v>5818.8158464204234</v>
      </c>
      <c r="AD36" s="66">
        <f t="shared" ca="1" si="15"/>
        <v>6061.5660089206576</v>
      </c>
      <c r="AE36" s="66">
        <f t="shared" ca="1" si="15"/>
        <v>6254.9818683761196</v>
      </c>
      <c r="AF36" s="66">
        <f t="shared" ca="1" si="15"/>
        <v>6428.2907626232563</v>
      </c>
      <c r="AG36" s="66">
        <f t="shared" ca="1" si="15"/>
        <v>6601.9129035682463</v>
      </c>
      <c r="AH36" s="62"/>
    </row>
    <row r="37" spans="1:34">
      <c r="E37" s="12"/>
      <c r="G37"/>
      <c r="AH37"/>
    </row>
    <row r="38" spans="1:34">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c r="AH38"/>
    </row>
    <row r="39" spans="1:34">
      <c r="H39"/>
      <c r="I39"/>
      <c r="J39"/>
      <c r="K39"/>
      <c r="L39"/>
      <c r="M39"/>
      <c r="N39"/>
      <c r="O39"/>
      <c r="P39"/>
      <c r="Q39"/>
      <c r="R39"/>
      <c r="S39"/>
    </row>
    <row r="40" spans="1:34">
      <c r="H40"/>
      <c r="I40"/>
      <c r="J40"/>
      <c r="K40"/>
      <c r="L40"/>
      <c r="M40"/>
      <c r="N40"/>
      <c r="O40"/>
      <c r="P40"/>
      <c r="Q40"/>
      <c r="R40"/>
      <c r="S40"/>
    </row>
    <row r="41" spans="1:34">
      <c r="H41"/>
      <c r="I41"/>
      <c r="J41"/>
      <c r="K41"/>
      <c r="L41"/>
      <c r="M41"/>
      <c r="N41"/>
      <c r="O41"/>
      <c r="P41"/>
      <c r="Q41"/>
      <c r="R41"/>
      <c r="S41"/>
    </row>
    <row r="42" spans="1:34">
      <c r="H42"/>
      <c r="I42"/>
      <c r="J42"/>
      <c r="K42"/>
      <c r="L42"/>
      <c r="M42"/>
      <c r="N42"/>
      <c r="O42"/>
      <c r="P42"/>
      <c r="Q42"/>
      <c r="R42"/>
      <c r="S42"/>
    </row>
    <row r="43" spans="1:34">
      <c r="H43"/>
      <c r="I43"/>
      <c r="J43"/>
      <c r="K43"/>
      <c r="L43"/>
      <c r="M43"/>
      <c r="N43"/>
      <c r="O43"/>
      <c r="P43"/>
      <c r="Q43"/>
      <c r="R43"/>
      <c r="S43"/>
    </row>
    <row r="45" spans="1:34" ht="23.25">
      <c r="A45" s="64" t="str">
        <f xml:space="preserve"> "NEM discounted emissions benefits by year"</f>
        <v>NEM discounted emissions benefits by year</v>
      </c>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row>
    <row r="46" spans="1:34">
      <c r="A46"/>
      <c r="B46"/>
      <c r="C46"/>
    </row>
    <row r="48" spans="1:34">
      <c r="G48" s="62"/>
      <c r="H48" s="6" t="s">
        <v>256</v>
      </c>
      <c r="I48" s="7" t="s">
        <v>28</v>
      </c>
      <c r="J48" s="7" t="s">
        <v>29</v>
      </c>
      <c r="K48" s="7" t="s">
        <v>30</v>
      </c>
      <c r="L48" s="7" t="s">
        <v>31</v>
      </c>
      <c r="M48" s="7" t="s">
        <v>32</v>
      </c>
      <c r="N48" s="7" t="s">
        <v>33</v>
      </c>
      <c r="O48" s="7" t="s">
        <v>34</v>
      </c>
      <c r="P48" s="7" t="s">
        <v>35</v>
      </c>
      <c r="Q48" s="7" t="s">
        <v>36</v>
      </c>
      <c r="R48" s="7" t="s">
        <v>37</v>
      </c>
      <c r="S48" s="7" t="s">
        <v>38</v>
      </c>
      <c r="T48" s="7" t="s">
        <v>39</v>
      </c>
      <c r="U48" s="7" t="s">
        <v>40</v>
      </c>
      <c r="V48" s="7" t="s">
        <v>41</v>
      </c>
      <c r="W48" s="7" t="s">
        <v>42</v>
      </c>
      <c r="X48" s="7" t="s">
        <v>43</v>
      </c>
      <c r="Y48" s="7" t="s">
        <v>69</v>
      </c>
      <c r="Z48" s="7" t="s">
        <v>70</v>
      </c>
      <c r="AA48" s="7" t="s">
        <v>71</v>
      </c>
      <c r="AB48" s="7" t="s">
        <v>72</v>
      </c>
      <c r="AC48" s="7" t="s">
        <v>86</v>
      </c>
      <c r="AD48" s="7" t="s">
        <v>87</v>
      </c>
      <c r="AE48" s="7" t="s">
        <v>90</v>
      </c>
      <c r="AF48" s="7" t="s">
        <v>91</v>
      </c>
      <c r="AG48" s="7" t="s">
        <v>240</v>
      </c>
    </row>
    <row r="49" spans="5:34">
      <c r="E49" s="12" t="str">
        <f>H49</f>
        <v>Emissions</v>
      </c>
      <c r="H49" s="13" t="s">
        <v>211</v>
      </c>
      <c r="I49" s="29">
        <f ca="1">(SUMIFS(OFFSET(INDIRECT("'"&amp;$E$1 &amp; "_"&amp;$E49 &amp; " Cost'!C:C"), 0, I$1), INDIRECT("'"&amp;$E$1 &amp; "_"&amp;$E49 &amp; " Cost'!A:A"), "NEM")-SUMIFS(OFFSET(INDIRECT("'"&amp;$C$1 &amp; "_"&amp;$E49 &amp; " Cost'!C:C"), 0, I$1), INDIRECT("'"&amp;$C$1 &amp; "_"&amp;$E49 &amp; " Cost'!A:A"), "NEM"))/1000</f>
        <v>-120.0395858503161</v>
      </c>
      <c r="J49" s="29">
        <f t="shared" ref="J49:AG49" ca="1" si="16">(SUMIFS(OFFSET(INDIRECT("'"&amp;$E$1 &amp; "_"&amp;$E49 &amp; " Cost'!C:C"), 0, J$1), INDIRECT("'"&amp;$E$1 &amp; "_"&amp;$E49 &amp; " Cost'!A:A"), "NEM")-SUMIFS(OFFSET(INDIRECT("'"&amp;$C$1 &amp; "_"&amp;$E49 &amp; " Cost'!C:C"), 0, J$1), INDIRECT("'"&amp;$C$1 &amp; "_"&amp;$E49 &amp; " Cost'!A:A"), "NEM"))/1000</f>
        <v>-130.87477833361737</v>
      </c>
      <c r="K49" s="29">
        <f t="shared" ca="1" si="16"/>
        <v>-115.96071455183252</v>
      </c>
      <c r="L49" s="29">
        <f t="shared" ca="1" si="16"/>
        <v>-77.293230406003545</v>
      </c>
      <c r="M49" s="29">
        <f t="shared" ca="1" si="16"/>
        <v>-62.996105561870152</v>
      </c>
      <c r="N49" s="29">
        <f t="shared" ca="1" si="16"/>
        <v>-56.705459410234823</v>
      </c>
      <c r="O49" s="29">
        <f t="shared" ca="1" si="16"/>
        <v>-53.693081076264384</v>
      </c>
      <c r="P49" s="29">
        <f t="shared" ca="1" si="16"/>
        <v>-11.051437388826628</v>
      </c>
      <c r="Q49" s="29">
        <f t="shared" ca="1" si="16"/>
        <v>59.245483442374969</v>
      </c>
      <c r="R49" s="29">
        <f t="shared" ca="1" si="16"/>
        <v>85.727934224644443</v>
      </c>
      <c r="S49" s="29">
        <f t="shared" ca="1" si="16"/>
        <v>89.674808172737244</v>
      </c>
      <c r="T49" s="29">
        <f t="shared" ca="1" si="16"/>
        <v>66.187727433260065</v>
      </c>
      <c r="U49" s="29">
        <f t="shared" ca="1" si="16"/>
        <v>9.2427571513114959</v>
      </c>
      <c r="V49" s="29">
        <f t="shared" ca="1" si="16"/>
        <v>-14.428299576903694</v>
      </c>
      <c r="W49" s="29">
        <f t="shared" ca="1" si="16"/>
        <v>11.495149475800572</v>
      </c>
      <c r="X49" s="29">
        <f t="shared" ca="1" si="16"/>
        <v>49.059443922909672</v>
      </c>
      <c r="Y49" s="29">
        <f t="shared" ca="1" si="16"/>
        <v>63.471828904333528</v>
      </c>
      <c r="Z49" s="29">
        <f t="shared" ca="1" si="16"/>
        <v>44.714303046043611</v>
      </c>
      <c r="AA49" s="29">
        <f t="shared" ca="1" si="16"/>
        <v>32.493995124677895</v>
      </c>
      <c r="AB49" s="29">
        <f t="shared" ca="1" si="16"/>
        <v>34.916651751375817</v>
      </c>
      <c r="AC49" s="29">
        <f t="shared" ca="1" si="16"/>
        <v>35.18172369546059</v>
      </c>
      <c r="AD49" s="29">
        <f t="shared" ca="1" si="16"/>
        <v>36.900153465332984</v>
      </c>
      <c r="AE49" s="29">
        <f t="shared" ca="1" si="16"/>
        <v>36.266343543724972</v>
      </c>
      <c r="AF49" s="29">
        <f t="shared" ca="1" si="16"/>
        <v>40.726496168712913</v>
      </c>
      <c r="AG49" s="29">
        <f t="shared" ca="1" si="16"/>
        <v>51.846385800650928</v>
      </c>
      <c r="AH49" s="62"/>
    </row>
    <row r="50" spans="5:34">
      <c r="E50" s="12"/>
      <c r="H50"/>
      <c r="I50"/>
      <c r="J50"/>
      <c r="K50"/>
      <c r="L50"/>
      <c r="M50"/>
      <c r="N50"/>
      <c r="O50"/>
      <c r="P50"/>
      <c r="Q50"/>
      <c r="R50"/>
      <c r="S50"/>
      <c r="T50"/>
      <c r="U50"/>
      <c r="V50"/>
      <c r="W50"/>
      <c r="X50"/>
      <c r="Y50"/>
      <c r="Z50"/>
      <c r="AA50"/>
      <c r="AB50"/>
      <c r="AC50"/>
      <c r="AD50"/>
      <c r="AE50"/>
      <c r="AF50"/>
      <c r="AG50"/>
      <c r="AH50" s="62"/>
    </row>
    <row r="51" spans="5:34">
      <c r="E51" s="12"/>
      <c r="G51" s="62"/>
      <c r="AH51" s="62"/>
    </row>
    <row r="52" spans="5:34">
      <c r="E52" s="12"/>
      <c r="G52" s="62"/>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6"/>
      <c r="AH52" s="62"/>
    </row>
    <row r="53" spans="5:34">
      <c r="H53" s="62"/>
      <c r="I53" s="62"/>
      <c r="J53" s="62"/>
      <c r="K53" s="62"/>
      <c r="L53" s="62"/>
      <c r="M53" s="62"/>
      <c r="N53" s="62"/>
      <c r="O53" s="62"/>
      <c r="P53" s="62"/>
      <c r="Q53" s="62"/>
      <c r="R53" s="62"/>
      <c r="S53" s="62"/>
    </row>
    <row r="54" spans="5:34">
      <c r="H54" s="62"/>
      <c r="I54" s="62"/>
      <c r="J54" s="62"/>
      <c r="K54" s="62"/>
      <c r="L54" s="62"/>
      <c r="M54" s="62"/>
      <c r="N54" s="62"/>
      <c r="O54" s="62"/>
      <c r="P54" s="62"/>
      <c r="Q54" s="62"/>
      <c r="R54" s="62"/>
      <c r="S54" s="62"/>
    </row>
    <row r="55" spans="5:34">
      <c r="H55" s="62"/>
      <c r="I55" s="62"/>
      <c r="J55" s="62"/>
      <c r="K55" s="62"/>
      <c r="L55" s="62"/>
      <c r="M55" s="62"/>
      <c r="N55" s="62"/>
      <c r="O55" s="62"/>
      <c r="P55" s="62"/>
      <c r="Q55" s="62"/>
      <c r="R55" s="62"/>
      <c r="S55" s="62"/>
    </row>
    <row r="56" spans="5:34">
      <c r="H56" s="62"/>
      <c r="I56" s="62"/>
      <c r="J56" s="62"/>
      <c r="K56" s="62"/>
      <c r="L56" s="62"/>
      <c r="M56" s="62"/>
      <c r="N56" s="62"/>
      <c r="O56" s="62"/>
      <c r="P56" s="62"/>
      <c r="Q56" s="62"/>
      <c r="R56" s="62"/>
      <c r="S56" s="62"/>
    </row>
    <row r="57" spans="5:34">
      <c r="H57" s="62"/>
      <c r="I57" s="62"/>
      <c r="J57" s="62"/>
      <c r="K57" s="62"/>
      <c r="L57" s="62"/>
      <c r="M57" s="62"/>
      <c r="N57" s="62"/>
      <c r="O57" s="62"/>
      <c r="P57" s="62"/>
      <c r="Q57" s="62"/>
      <c r="R57" s="62"/>
      <c r="S57" s="62"/>
    </row>
    <row r="65" spans="1:34" ht="23.25">
      <c r="A65" s="64" t="s">
        <v>262</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row>
    <row r="66" spans="1:34">
      <c r="A66" s="11"/>
      <c r="B66" s="62"/>
    </row>
    <row r="68" spans="1:34">
      <c r="G68" s="62"/>
      <c r="H68" s="6" t="s">
        <v>256</v>
      </c>
      <c r="I68" s="7" t="s">
        <v>28</v>
      </c>
      <c r="J68" s="7" t="s">
        <v>29</v>
      </c>
      <c r="K68" s="7" t="s">
        <v>30</v>
      </c>
      <c r="L68" s="7" t="s">
        <v>31</v>
      </c>
      <c r="M68" s="7" t="s">
        <v>32</v>
      </c>
      <c r="N68" s="7" t="s">
        <v>33</v>
      </c>
      <c r="O68" s="7" t="s">
        <v>34</v>
      </c>
      <c r="P68" s="7" t="s">
        <v>35</v>
      </c>
      <c r="Q68" s="7" t="s">
        <v>36</v>
      </c>
      <c r="R68" s="7" t="s">
        <v>37</v>
      </c>
      <c r="S68" s="7" t="s">
        <v>38</v>
      </c>
      <c r="T68" s="7" t="s">
        <v>39</v>
      </c>
      <c r="U68" s="7" t="s">
        <v>40</v>
      </c>
      <c r="V68" s="7" t="s">
        <v>41</v>
      </c>
      <c r="W68" s="7" t="s">
        <v>42</v>
      </c>
      <c r="X68" s="7" t="s">
        <v>43</v>
      </c>
      <c r="Y68" s="7" t="s">
        <v>69</v>
      </c>
      <c r="Z68" s="7" t="s">
        <v>70</v>
      </c>
      <c r="AA68" s="7" t="s">
        <v>71</v>
      </c>
      <c r="AB68" s="7" t="s">
        <v>72</v>
      </c>
      <c r="AC68" s="7" t="s">
        <v>86</v>
      </c>
      <c r="AD68" s="7" t="s">
        <v>87</v>
      </c>
      <c r="AE68" s="7" t="s">
        <v>90</v>
      </c>
      <c r="AF68" s="7" t="s">
        <v>91</v>
      </c>
      <c r="AG68" s="7" t="s">
        <v>240</v>
      </c>
    </row>
    <row r="69" spans="1:34">
      <c r="E69" s="12" t="str">
        <f>H69</f>
        <v>Emissions</v>
      </c>
      <c r="G69" s="62"/>
      <c r="H69" s="13" t="s">
        <v>211</v>
      </c>
      <c r="I69" s="29">
        <f ca="1">(SUMIFS(OFFSET(INDIRECT("'"&amp;$E$1 &amp; "_"&amp;$E69 &amp; " Cost'!C:C"), 0, I$1), INDIRECT("'"&amp;$E$1 &amp; "_"&amp;$E69 &amp; " Cost'!A:A"), "NEM")-SUMIFS(OFFSET(INDIRECT("'"&amp;$C$1 &amp; "_"&amp;$E69 &amp; " Cost'!C:C"), 0, I$1), INDIRECT("'"&amp;$C$1 &amp; "_"&amp;$E69 &amp; " Cost'!A:A"), "NEM"))/1000</f>
        <v>-120.0395858503161</v>
      </c>
      <c r="J69" s="29">
        <f ca="1">I69+(SUMIFS(OFFSET(INDIRECT("'"&amp;$E$1 &amp; "_"&amp;$E69 &amp; " Cost'!C:C"), 0, J$1), INDIRECT("'"&amp;$E$1 &amp; "_"&amp;$E69 &amp; " Cost'!A:A"), "NEM")-SUMIFS(OFFSET(INDIRECT("'"&amp;$C$1 &amp; "_"&amp;$E69 &amp; " Cost'!C:C"), 0, J$1), INDIRECT("'"&amp;$C$1 &amp; "_"&amp;$E69 &amp; " Cost'!A:A"), "NEM"))/1000</f>
        <v>-250.91436418393346</v>
      </c>
      <c r="K69" s="29">
        <f t="shared" ref="K69:AG69" ca="1" si="17">J69+(SUMIFS(OFFSET(INDIRECT("'"&amp;$E$1 &amp; "_"&amp;$E69 &amp; " Cost'!C:C"), 0, K$1), INDIRECT("'"&amp;$E$1 &amp; "_"&amp;$E69 &amp; " Cost'!A:A"), "NEM")-SUMIFS(OFFSET(INDIRECT("'"&amp;$C$1 &amp; "_"&amp;$E69 &amp; " Cost'!C:C"), 0, K$1), INDIRECT("'"&amp;$C$1 &amp; "_"&amp;$E69 &amp; " Cost'!A:A"), "NEM"))/1000</f>
        <v>-366.87507873576601</v>
      </c>
      <c r="L69" s="29">
        <f t="shared" ca="1" si="17"/>
        <v>-444.16830914176956</v>
      </c>
      <c r="M69" s="29">
        <f t="shared" ca="1" si="17"/>
        <v>-507.16441470363969</v>
      </c>
      <c r="N69" s="29">
        <f t="shared" ca="1" si="17"/>
        <v>-563.86987411387452</v>
      </c>
      <c r="O69" s="29">
        <f t="shared" ca="1" si="17"/>
        <v>-617.56295519013895</v>
      </c>
      <c r="P69" s="29">
        <f t="shared" ca="1" si="17"/>
        <v>-628.61439257896564</v>
      </c>
      <c r="Q69" s="29">
        <f t="shared" ca="1" si="17"/>
        <v>-569.36890913659067</v>
      </c>
      <c r="R69" s="29">
        <f t="shared" ca="1" si="17"/>
        <v>-483.64097491194622</v>
      </c>
      <c r="S69" s="29">
        <f t="shared" ca="1" si="17"/>
        <v>-393.96616673920897</v>
      </c>
      <c r="T69" s="29">
        <f t="shared" ca="1" si="17"/>
        <v>-327.77843930594889</v>
      </c>
      <c r="U69" s="29">
        <f t="shared" ca="1" si="17"/>
        <v>-318.53568215463741</v>
      </c>
      <c r="V69" s="29">
        <f t="shared" ca="1" si="17"/>
        <v>-332.96398173154108</v>
      </c>
      <c r="W69" s="29">
        <f t="shared" ca="1" si="17"/>
        <v>-321.46883225574049</v>
      </c>
      <c r="X69" s="29">
        <f t="shared" ca="1" si="17"/>
        <v>-272.40938833283082</v>
      </c>
      <c r="Y69" s="29">
        <f t="shared" ca="1" si="17"/>
        <v>-208.93755942849728</v>
      </c>
      <c r="Z69" s="29">
        <f t="shared" ca="1" si="17"/>
        <v>-164.22325638245366</v>
      </c>
      <c r="AA69" s="29">
        <f t="shared" ca="1" si="17"/>
        <v>-131.72926125777576</v>
      </c>
      <c r="AB69" s="29">
        <f t="shared" ca="1" si="17"/>
        <v>-96.812609506399951</v>
      </c>
      <c r="AC69" s="29">
        <f t="shared" ca="1" si="17"/>
        <v>-61.630885810939361</v>
      </c>
      <c r="AD69" s="29">
        <f t="shared" ca="1" si="17"/>
        <v>-24.730732345606377</v>
      </c>
      <c r="AE69" s="29">
        <f t="shared" ca="1" si="17"/>
        <v>11.535611198118595</v>
      </c>
      <c r="AF69" s="29">
        <f t="shared" ca="1" si="17"/>
        <v>52.262107366831508</v>
      </c>
      <c r="AG69" s="29">
        <f t="shared" ca="1" si="17"/>
        <v>104.10849316748244</v>
      </c>
      <c r="AH69" s="62"/>
    </row>
    <row r="70" spans="1:34">
      <c r="E70" s="12" t="e">
        <f>#REF!</f>
        <v>#REF!</v>
      </c>
      <c r="G70" s="62"/>
      <c r="H70"/>
      <c r="I70"/>
      <c r="J70"/>
      <c r="K70"/>
      <c r="L70"/>
      <c r="M70"/>
      <c r="N70"/>
      <c r="O70"/>
      <c r="P70"/>
      <c r="Q70"/>
      <c r="R70"/>
      <c r="S70"/>
      <c r="T70"/>
      <c r="U70"/>
      <c r="V70"/>
      <c r="W70"/>
      <c r="X70"/>
      <c r="Y70"/>
      <c r="Z70"/>
      <c r="AA70"/>
      <c r="AB70"/>
      <c r="AC70"/>
      <c r="AD70"/>
      <c r="AE70"/>
      <c r="AF70"/>
      <c r="AG70"/>
      <c r="AH70" s="62"/>
    </row>
    <row r="71" spans="1:34">
      <c r="E71" s="12"/>
      <c r="G71" s="62"/>
      <c r="AH71" s="62"/>
    </row>
    <row r="72" spans="1:34">
      <c r="E72" s="12"/>
      <c r="G72" s="62"/>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6"/>
      <c r="AH72" s="62"/>
    </row>
    <row r="73" spans="1:34">
      <c r="H73" s="62"/>
      <c r="I73" s="62"/>
      <c r="J73" s="62"/>
      <c r="K73" s="62"/>
      <c r="L73" s="62"/>
      <c r="M73" s="62"/>
      <c r="N73" s="62"/>
      <c r="O73" s="62"/>
      <c r="P73" s="62"/>
      <c r="Q73" s="62"/>
      <c r="R73" s="62"/>
      <c r="S73" s="62"/>
    </row>
    <row r="74" spans="1:34">
      <c r="H74" s="62"/>
      <c r="I74" s="62"/>
      <c r="J74" s="62"/>
      <c r="K74" s="62"/>
      <c r="L74" s="62"/>
      <c r="M74" s="62"/>
      <c r="N74" s="62"/>
      <c r="O74" s="62"/>
      <c r="P74" s="62"/>
      <c r="Q74" s="62"/>
      <c r="R74" s="62"/>
      <c r="S74" s="62"/>
    </row>
    <row r="75" spans="1:34">
      <c r="H75" s="62"/>
      <c r="I75" s="62"/>
      <c r="J75" s="62"/>
      <c r="K75" s="62"/>
      <c r="L75" s="62"/>
      <c r="M75" s="62"/>
      <c r="N75" s="62"/>
      <c r="O75" s="62"/>
      <c r="P75" s="62"/>
      <c r="Q75" s="62"/>
      <c r="R75" s="62"/>
      <c r="S75" s="62"/>
    </row>
    <row r="76" spans="1:34">
      <c r="H76" s="62"/>
      <c r="I76" s="62"/>
      <c r="J76" s="62"/>
      <c r="K76" s="62"/>
      <c r="L76" s="62"/>
      <c r="M76" s="62"/>
      <c r="N76" s="62"/>
      <c r="O76" s="62"/>
      <c r="P76" s="62"/>
      <c r="Q76" s="62"/>
      <c r="R76" s="62"/>
      <c r="S76" s="62"/>
    </row>
    <row r="77" spans="1:34">
      <c r="H77" s="62"/>
      <c r="I77" s="62"/>
      <c r="J77" s="62"/>
      <c r="K77" s="62"/>
      <c r="L77" s="62"/>
      <c r="M77" s="62"/>
      <c r="N77" s="62"/>
      <c r="O77" s="62"/>
      <c r="P77" s="62"/>
      <c r="Q77" s="62"/>
      <c r="R77" s="62"/>
      <c r="S77" s="62"/>
    </row>
    <row r="78" spans="1:34">
      <c r="H78" s="62"/>
      <c r="I78" s="62"/>
      <c r="J78" s="62"/>
      <c r="K78" s="62"/>
      <c r="L78" s="62"/>
      <c r="M78" s="62"/>
      <c r="N78" s="62"/>
      <c r="O78" s="62"/>
      <c r="P78" s="62"/>
      <c r="Q78" s="62"/>
      <c r="R78" s="62"/>
      <c r="S78" s="62"/>
    </row>
    <row r="79" spans="1:34">
      <c r="H79" s="62"/>
      <c r="I79" s="62"/>
      <c r="J79" s="62"/>
      <c r="K79" s="62"/>
      <c r="L79" s="62"/>
      <c r="M79" s="62"/>
      <c r="N79" s="62"/>
      <c r="O79" s="62"/>
      <c r="P79" s="62"/>
      <c r="Q79" s="62"/>
      <c r="R79" s="62"/>
      <c r="S79" s="62"/>
    </row>
    <row r="80" spans="1:34">
      <c r="H80" s="62"/>
      <c r="I80" s="62"/>
      <c r="J80" s="62"/>
      <c r="K80" s="62"/>
      <c r="L80" s="62"/>
      <c r="M80" s="62"/>
      <c r="N80" s="62"/>
      <c r="O80" s="62"/>
      <c r="P80" s="62"/>
      <c r="Q80" s="62"/>
      <c r="R80" s="62"/>
      <c r="S80" s="62"/>
    </row>
    <row r="82" spans="1:33" ht="23.25">
      <c r="A82" s="64" t="str">
        <f>B83&amp;" capacity difference by year"</f>
        <v>NEM capacity difference by year</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row>
    <row r="83" spans="1:33">
      <c r="A83" s="11" t="s">
        <v>75</v>
      </c>
      <c r="B83" s="4" t="s">
        <v>16</v>
      </c>
    </row>
    <row r="85" spans="1:33">
      <c r="H85" t="s">
        <v>183</v>
      </c>
      <c r="I85" s="7" t="str">
        <f t="shared" ref="I85:AG85" si="18">I6</f>
        <v>2026-27</v>
      </c>
      <c r="J85" s="7" t="str">
        <f t="shared" si="18"/>
        <v>2027-28</v>
      </c>
      <c r="K85" s="7" t="str">
        <f t="shared" si="18"/>
        <v>2028-29</v>
      </c>
      <c r="L85" s="7" t="str">
        <f t="shared" si="18"/>
        <v>2029-30</v>
      </c>
      <c r="M85" s="7" t="str">
        <f t="shared" si="18"/>
        <v>2030-31</v>
      </c>
      <c r="N85" s="7" t="str">
        <f t="shared" si="18"/>
        <v>2031-32</v>
      </c>
      <c r="O85" s="7" t="str">
        <f t="shared" si="18"/>
        <v>2032-33</v>
      </c>
      <c r="P85" s="7" t="str">
        <f t="shared" si="18"/>
        <v>2033-34</v>
      </c>
      <c r="Q85" s="7" t="str">
        <f t="shared" si="18"/>
        <v>2034-35</v>
      </c>
      <c r="R85" s="7" t="str">
        <f t="shared" si="18"/>
        <v>2035-36</v>
      </c>
      <c r="S85" s="7" t="str">
        <f t="shared" si="18"/>
        <v>2036-37</v>
      </c>
      <c r="T85" s="7" t="str">
        <f t="shared" si="18"/>
        <v>2037-38</v>
      </c>
      <c r="U85" s="7" t="str">
        <f t="shared" si="18"/>
        <v>2038-39</v>
      </c>
      <c r="V85" s="7" t="str">
        <f t="shared" si="18"/>
        <v>2039-40</v>
      </c>
      <c r="W85" s="7" t="str">
        <f t="shared" si="18"/>
        <v>2040-41</v>
      </c>
      <c r="X85" s="7" t="str">
        <f t="shared" si="18"/>
        <v>2041-42</v>
      </c>
      <c r="Y85" s="7" t="str">
        <f t="shared" si="18"/>
        <v>2042-43</v>
      </c>
      <c r="Z85" s="7" t="str">
        <f t="shared" si="18"/>
        <v>2043-44</v>
      </c>
      <c r="AA85" s="7" t="str">
        <f t="shared" si="18"/>
        <v>2044-45</v>
      </c>
      <c r="AB85" s="7" t="str">
        <f t="shared" si="18"/>
        <v>2045-46</v>
      </c>
      <c r="AC85" s="7" t="str">
        <f t="shared" si="18"/>
        <v>2046-47</v>
      </c>
      <c r="AD85" s="7" t="str">
        <f t="shared" si="18"/>
        <v>2047-48</v>
      </c>
      <c r="AE85" s="7" t="str">
        <f t="shared" si="18"/>
        <v>2048-49</v>
      </c>
      <c r="AF85" s="7" t="str">
        <f t="shared" si="18"/>
        <v>2049-50</v>
      </c>
      <c r="AG85" s="7" t="str">
        <f t="shared" si="18"/>
        <v>2050-51</v>
      </c>
    </row>
    <row r="86" spans="1:33">
      <c r="H86" s="13" t="s">
        <v>1</v>
      </c>
      <c r="I86" s="25">
        <f t="shared" ref="I86:R97" ca="1" si="19">(-SUMIFS(OFFSET(INDIRECT("'"&amp;$E$1 &amp; "_Capacity'!C:C"), 0, I$1), INDIRECT("'"&amp;$E$1 &amp; "_Capacity'!B:B"),$H86, INDIRECT("'"&amp;$E$1 &amp; "_Capacity'!A:A"),$B$83) +SUMIFS(OFFSET(INDIRECT("'"&amp;$C$1 &amp; "_Capacity'!C:C"), 0, I$1), INDIRECT("'"&amp;$C$1 &amp; "_Capacity'!B:B"),$H86, INDIRECT("'"&amp;$C$1 &amp; "_Capacity'!A:A"),$B$83)) / 1000</f>
        <v>0</v>
      </c>
      <c r="J86" s="25">
        <f t="shared" ca="1" si="19"/>
        <v>0</v>
      </c>
      <c r="K86" s="25">
        <f t="shared" ca="1" si="19"/>
        <v>9.6289043628352375E-2</v>
      </c>
      <c r="L86" s="25">
        <f t="shared" ca="1" si="19"/>
        <v>0.13941333967775063</v>
      </c>
      <c r="M86" s="25">
        <f t="shared" ca="1" si="19"/>
        <v>0.13941333967954961</v>
      </c>
      <c r="N86" s="25">
        <f t="shared" ca="1" si="19"/>
        <v>0.13941333968217987</v>
      </c>
      <c r="O86" s="25">
        <f t="shared" ca="1" si="19"/>
        <v>0.13941333968446451</v>
      </c>
      <c r="P86" s="25">
        <f t="shared" ca="1" si="19"/>
        <v>0.16697159358125008</v>
      </c>
      <c r="Q86" s="25">
        <f t="shared" ca="1" si="19"/>
        <v>2.8567393586885828E-2</v>
      </c>
      <c r="R86" s="25">
        <f t="shared" ca="1" si="19"/>
        <v>-0.10074344641095603</v>
      </c>
      <c r="S86" s="25">
        <f t="shared" ref="S86:AG97" ca="1" si="20">(-SUMIFS(OFFSET(INDIRECT("'"&amp;$E$1 &amp; "_Capacity'!C:C"), 0, S$1), INDIRECT("'"&amp;$E$1 &amp; "_Capacity'!B:B"),$H86, INDIRECT("'"&amp;$E$1 &amp; "_Capacity'!A:A"),$B$83) +SUMIFS(OFFSET(INDIRECT("'"&amp;$C$1 &amp; "_Capacity'!C:C"), 0, S$1), INDIRECT("'"&amp;$C$1 &amp; "_Capacity'!B:B"),$H86, INDIRECT("'"&amp;$C$1 &amp; "_Capacity'!A:A"),$B$83)) / 1000</f>
        <v>-0.10074344640890012</v>
      </c>
      <c r="T86" s="25">
        <f t="shared" ca="1" si="20"/>
        <v>-0.10074344640736035</v>
      </c>
      <c r="U86" s="25">
        <f t="shared" ca="1" si="20"/>
        <v>0.39892460760072479</v>
      </c>
      <c r="V86" s="25">
        <f t="shared" ca="1" si="20"/>
        <v>0.39892460760645965</v>
      </c>
      <c r="W86" s="25">
        <f t="shared" ca="1" si="20"/>
        <v>0.10823678934475003</v>
      </c>
      <c r="X86" s="25">
        <f t="shared" ca="1" si="20"/>
        <v>0.10823678937674401</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row>
    <row r="87" spans="1:33">
      <c r="H87" s="13" t="s">
        <v>11</v>
      </c>
      <c r="I87" s="25">
        <f t="shared" ca="1" si="19"/>
        <v>0</v>
      </c>
      <c r="J87" s="25">
        <f t="shared" ca="1" si="19"/>
        <v>0.25147449999999938</v>
      </c>
      <c r="K87" s="25">
        <f t="shared" ca="1" si="19"/>
        <v>0.25147473999999964</v>
      </c>
      <c r="L87" s="25">
        <f t="shared" ca="1" si="19"/>
        <v>0</v>
      </c>
      <c r="M87" s="25">
        <f t="shared" ca="1" si="19"/>
        <v>0.13381945664742001</v>
      </c>
      <c r="N87" s="25">
        <f t="shared" ca="1" si="19"/>
        <v>0</v>
      </c>
      <c r="O87" s="25">
        <f t="shared" ca="1" si="19"/>
        <v>0</v>
      </c>
      <c r="P87" s="25">
        <f t="shared" ca="1" si="19"/>
        <v>0</v>
      </c>
      <c r="Q87" s="25">
        <f t="shared" ca="1" si="19"/>
        <v>0</v>
      </c>
      <c r="R87" s="25">
        <f t="shared" ca="1" si="19"/>
        <v>0</v>
      </c>
      <c r="S87" s="25">
        <f t="shared" ca="1" si="20"/>
        <v>0</v>
      </c>
      <c r="T87" s="25">
        <f t="shared" ca="1" si="20"/>
        <v>0</v>
      </c>
      <c r="U87" s="25">
        <f t="shared" ca="1" si="20"/>
        <v>0</v>
      </c>
      <c r="V87" s="25">
        <f t="shared" ca="1" si="20"/>
        <v>0</v>
      </c>
      <c r="W87" s="25">
        <f t="shared" ca="1" si="20"/>
        <v>0</v>
      </c>
      <c r="X87" s="25">
        <f t="shared" ca="1" si="20"/>
        <v>0</v>
      </c>
      <c r="Y87" s="25">
        <f t="shared" ca="1" si="20"/>
        <v>0</v>
      </c>
      <c r="Z87" s="25">
        <f t="shared" ca="1" si="20"/>
        <v>0</v>
      </c>
      <c r="AA87" s="25">
        <f t="shared" ca="1" si="20"/>
        <v>0</v>
      </c>
      <c r="AB87" s="25">
        <f t="shared" ca="1" si="20"/>
        <v>0</v>
      </c>
      <c r="AC87" s="25">
        <f t="shared" ca="1" si="20"/>
        <v>0</v>
      </c>
      <c r="AD87" s="25">
        <f t="shared" ca="1" si="20"/>
        <v>0</v>
      </c>
      <c r="AE87" s="25">
        <f t="shared" ca="1" si="20"/>
        <v>0</v>
      </c>
      <c r="AF87" s="25">
        <f t="shared" ca="1" si="20"/>
        <v>0</v>
      </c>
      <c r="AG87" s="25">
        <f t="shared" ca="1" si="20"/>
        <v>0</v>
      </c>
    </row>
    <row r="88" spans="1:33">
      <c r="H88" s="13" t="s">
        <v>7</v>
      </c>
      <c r="I88" s="25">
        <f t="shared" ca="1" si="19"/>
        <v>0</v>
      </c>
      <c r="J88" s="25">
        <f t="shared" ca="1" si="19"/>
        <v>0</v>
      </c>
      <c r="K88" s="25">
        <f t="shared" ca="1" si="19"/>
        <v>0</v>
      </c>
      <c r="L88" s="25">
        <f t="shared" ca="1" si="19"/>
        <v>0</v>
      </c>
      <c r="M88" s="25">
        <f t="shared" ca="1" si="19"/>
        <v>0</v>
      </c>
      <c r="N88" s="25">
        <f t="shared" ca="1" si="19"/>
        <v>0</v>
      </c>
      <c r="O88" s="25">
        <f t="shared" ca="1" si="19"/>
        <v>0</v>
      </c>
      <c r="P88" s="25">
        <f t="shared" ca="1" si="19"/>
        <v>0</v>
      </c>
      <c r="Q88" s="25">
        <f t="shared" ca="1" si="19"/>
        <v>0</v>
      </c>
      <c r="R88" s="25">
        <f t="shared" ca="1" si="19"/>
        <v>0</v>
      </c>
      <c r="S88" s="25">
        <f t="shared" ca="1" si="20"/>
        <v>0</v>
      </c>
      <c r="T88" s="25">
        <f t="shared" ca="1" si="20"/>
        <v>0</v>
      </c>
      <c r="U88" s="25">
        <f t="shared" ca="1" si="20"/>
        <v>0</v>
      </c>
      <c r="V88" s="25">
        <f t="shared" ca="1" si="20"/>
        <v>0</v>
      </c>
      <c r="W88" s="25">
        <f t="shared" ca="1" si="20"/>
        <v>0</v>
      </c>
      <c r="X88" s="25">
        <f t="shared" ca="1" si="20"/>
        <v>0</v>
      </c>
      <c r="Y88" s="25">
        <f t="shared" ca="1" si="20"/>
        <v>0</v>
      </c>
      <c r="Z88" s="25">
        <f t="shared" ca="1" si="20"/>
        <v>0</v>
      </c>
      <c r="AA88" s="25">
        <f t="shared" ca="1" si="20"/>
        <v>0</v>
      </c>
      <c r="AB88" s="25">
        <f t="shared" ca="1" si="20"/>
        <v>0</v>
      </c>
      <c r="AC88" s="25">
        <f t="shared" ca="1" si="20"/>
        <v>0</v>
      </c>
      <c r="AD88" s="25">
        <f t="shared" ca="1" si="20"/>
        <v>0</v>
      </c>
      <c r="AE88" s="25">
        <f t="shared" ca="1" si="20"/>
        <v>0</v>
      </c>
      <c r="AF88" s="25">
        <f t="shared" ca="1" si="20"/>
        <v>0</v>
      </c>
      <c r="AG88" s="25">
        <f t="shared" ca="1" si="20"/>
        <v>0</v>
      </c>
    </row>
    <row r="89" spans="1:33">
      <c r="H89" s="13" t="s">
        <v>12</v>
      </c>
      <c r="I89" s="25">
        <f t="shared" ca="1" si="19"/>
        <v>0</v>
      </c>
      <c r="J89" s="25">
        <f t="shared" ca="1" si="19"/>
        <v>0</v>
      </c>
      <c r="K89" s="25">
        <f t="shared" ca="1" si="19"/>
        <v>0</v>
      </c>
      <c r="L89" s="25">
        <f t="shared" ca="1" si="19"/>
        <v>0</v>
      </c>
      <c r="M89" s="25">
        <f t="shared" ca="1" si="19"/>
        <v>0</v>
      </c>
      <c r="N89" s="25">
        <f t="shared" ca="1" si="19"/>
        <v>0</v>
      </c>
      <c r="O89" s="25">
        <f t="shared" ca="1" si="19"/>
        <v>0</v>
      </c>
      <c r="P89" s="25">
        <f t="shared" ca="1" si="19"/>
        <v>0</v>
      </c>
      <c r="Q89" s="25">
        <f t="shared" ca="1" si="19"/>
        <v>0</v>
      </c>
      <c r="R89" s="25">
        <f t="shared" ca="1" si="19"/>
        <v>0</v>
      </c>
      <c r="S89" s="25">
        <f t="shared" ca="1" si="20"/>
        <v>0</v>
      </c>
      <c r="T89" s="25">
        <f t="shared" ca="1" si="20"/>
        <v>0</v>
      </c>
      <c r="U89" s="25">
        <f t="shared" ca="1" si="20"/>
        <v>0</v>
      </c>
      <c r="V89" s="25">
        <f t="shared" ca="1" si="20"/>
        <v>0</v>
      </c>
      <c r="W89" s="25">
        <f t="shared" ca="1" si="20"/>
        <v>0</v>
      </c>
      <c r="X89" s="25">
        <f t="shared" ca="1" si="20"/>
        <v>0</v>
      </c>
      <c r="Y89" s="25">
        <f t="shared" ca="1" si="20"/>
        <v>0</v>
      </c>
      <c r="Z89" s="25">
        <f t="shared" ca="1" si="20"/>
        <v>0</v>
      </c>
      <c r="AA89" s="25">
        <f t="shared" ca="1" si="20"/>
        <v>0</v>
      </c>
      <c r="AB89" s="25">
        <f t="shared" ca="1" si="20"/>
        <v>0</v>
      </c>
      <c r="AC89" s="25">
        <f t="shared" ca="1" si="20"/>
        <v>0</v>
      </c>
      <c r="AD89" s="25">
        <f t="shared" ca="1" si="20"/>
        <v>0</v>
      </c>
      <c r="AE89" s="25">
        <f t="shared" ca="1" si="20"/>
        <v>0</v>
      </c>
      <c r="AF89" s="25">
        <f t="shared" ca="1" si="20"/>
        <v>0</v>
      </c>
      <c r="AG89" s="25">
        <f t="shared" ca="1" si="20"/>
        <v>0</v>
      </c>
    </row>
    <row r="90" spans="1:33">
      <c r="H90" s="13" t="s">
        <v>4</v>
      </c>
      <c r="I90" s="25">
        <f t="shared" ca="1" si="19"/>
        <v>0</v>
      </c>
      <c r="J90" s="25">
        <f t="shared" ca="1" si="19"/>
        <v>0</v>
      </c>
      <c r="K90" s="25">
        <f t="shared" ca="1" si="19"/>
        <v>0</v>
      </c>
      <c r="L90" s="25">
        <f t="shared" ca="1" si="19"/>
        <v>0</v>
      </c>
      <c r="M90" s="25">
        <f t="shared" ca="1" si="19"/>
        <v>0</v>
      </c>
      <c r="N90" s="25">
        <f t="shared" ca="1" si="19"/>
        <v>0</v>
      </c>
      <c r="O90" s="25">
        <f t="shared" ca="1" si="19"/>
        <v>0</v>
      </c>
      <c r="P90" s="25">
        <f t="shared" ca="1" si="19"/>
        <v>0</v>
      </c>
      <c r="Q90" s="25">
        <f t="shared" ca="1" si="19"/>
        <v>0</v>
      </c>
      <c r="R90" s="25">
        <f t="shared" ca="1" si="19"/>
        <v>-7.3251019999999695E-2</v>
      </c>
      <c r="S90" s="25">
        <f t="shared" ca="1" si="20"/>
        <v>-7.3251019999999695E-2</v>
      </c>
      <c r="T90" s="25">
        <f t="shared" ca="1" si="20"/>
        <v>-0.77227597000000059</v>
      </c>
      <c r="U90" s="25">
        <f t="shared" ca="1" si="20"/>
        <v>-0.77227597000000059</v>
      </c>
      <c r="V90" s="25">
        <f t="shared" ca="1" si="20"/>
        <v>-1.0863307799999993</v>
      </c>
      <c r="W90" s="25">
        <f t="shared" ca="1" si="20"/>
        <v>-1.0863307799999993</v>
      </c>
      <c r="X90" s="25">
        <f t="shared" ca="1" si="20"/>
        <v>-0.9684238000000005</v>
      </c>
      <c r="Y90" s="25">
        <f t="shared" ca="1" si="20"/>
        <v>-0.9684238000000005</v>
      </c>
      <c r="Z90" s="25">
        <f t="shared" ca="1" si="20"/>
        <v>-0.62865489999999769</v>
      </c>
      <c r="AA90" s="25">
        <f t="shared" ca="1" si="20"/>
        <v>-0.49750885479013052</v>
      </c>
      <c r="AB90" s="25">
        <f t="shared" ca="1" si="20"/>
        <v>-0.49750885479993123</v>
      </c>
      <c r="AC90" s="25">
        <f t="shared" ca="1" si="20"/>
        <v>-0.53815689999999994</v>
      </c>
      <c r="AD90" s="25">
        <f t="shared" ca="1" si="20"/>
        <v>-0.53815689999999994</v>
      </c>
      <c r="AE90" s="25">
        <f t="shared" ca="1" si="20"/>
        <v>-0.51924500000000084</v>
      </c>
      <c r="AF90" s="25">
        <f t="shared" ca="1" si="20"/>
        <v>-0.51924500000000084</v>
      </c>
      <c r="AG90" s="25">
        <f t="shared" ca="1" si="20"/>
        <v>-0.69533709999999882</v>
      </c>
    </row>
    <row r="91" spans="1:33">
      <c r="H91" s="13" t="s">
        <v>2</v>
      </c>
      <c r="I91" s="25">
        <f t="shared" ca="1" si="19"/>
        <v>0</v>
      </c>
      <c r="J91" s="25">
        <f t="shared" ca="1" si="19"/>
        <v>0</v>
      </c>
      <c r="K91" s="25">
        <f t="shared" ca="1" si="19"/>
        <v>0</v>
      </c>
      <c r="L91" s="25">
        <f t="shared" ca="1" si="19"/>
        <v>0</v>
      </c>
      <c r="M91" s="25">
        <f t="shared" ca="1" si="19"/>
        <v>0.33989999389648345</v>
      </c>
      <c r="N91" s="25">
        <f t="shared" ca="1" si="19"/>
        <v>0.33989999389648345</v>
      </c>
      <c r="O91" s="25">
        <f t="shared" ca="1" si="19"/>
        <v>0.33989999389648345</v>
      </c>
      <c r="P91" s="25">
        <f t="shared" ca="1" si="19"/>
        <v>0.33989999389648345</v>
      </c>
      <c r="Q91" s="25">
        <f t="shared" ca="1" si="19"/>
        <v>0.33989999389648345</v>
      </c>
      <c r="R91" s="25">
        <f t="shared" ca="1" si="19"/>
        <v>0.33989999389648345</v>
      </c>
      <c r="S91" s="25">
        <f t="shared" ca="1" si="20"/>
        <v>0.33989999389648345</v>
      </c>
      <c r="T91" s="25">
        <f t="shared" ca="1" si="20"/>
        <v>0.33989999389648345</v>
      </c>
      <c r="U91" s="25">
        <f t="shared" ca="1" si="20"/>
        <v>0.33989999389648345</v>
      </c>
      <c r="V91" s="25">
        <f t="shared" ca="1" si="20"/>
        <v>0.33989999389648345</v>
      </c>
      <c r="W91" s="25">
        <f t="shared" ca="1" si="20"/>
        <v>0.33989999389648345</v>
      </c>
      <c r="X91" s="25">
        <f t="shared" ca="1" si="20"/>
        <v>0.33989999389648345</v>
      </c>
      <c r="Y91" s="25">
        <f t="shared" ca="1" si="20"/>
        <v>0.33989999389648345</v>
      </c>
      <c r="Z91" s="25">
        <f t="shared" ca="1" si="20"/>
        <v>0.33989999389648345</v>
      </c>
      <c r="AA91" s="25">
        <f t="shared" ca="1" si="20"/>
        <v>0.33989999389648345</v>
      </c>
      <c r="AB91" s="25">
        <f t="shared" ca="1" si="20"/>
        <v>0.33989999389648345</v>
      </c>
      <c r="AC91" s="25">
        <f t="shared" ca="1" si="20"/>
        <v>0.33989999389648345</v>
      </c>
      <c r="AD91" s="25">
        <f t="shared" ca="1" si="20"/>
        <v>0.33989999389648345</v>
      </c>
      <c r="AE91" s="25">
        <f t="shared" ca="1" si="20"/>
        <v>0.33989999389648345</v>
      </c>
      <c r="AF91" s="25">
        <f t="shared" ca="1" si="20"/>
        <v>0.33989999389648345</v>
      </c>
      <c r="AG91" s="25">
        <f t="shared" ca="1" si="20"/>
        <v>0.33989999389648345</v>
      </c>
    </row>
    <row r="92" spans="1:33">
      <c r="H92" s="13" t="s">
        <v>89</v>
      </c>
      <c r="I92" s="25">
        <f t="shared" ca="1" si="19"/>
        <v>0</v>
      </c>
      <c r="J92" s="25">
        <f t="shared" ca="1" si="19"/>
        <v>0</v>
      </c>
      <c r="K92" s="25">
        <f t="shared" ca="1" si="19"/>
        <v>0</v>
      </c>
      <c r="L92" s="25">
        <f t="shared" ca="1" si="19"/>
        <v>0</v>
      </c>
      <c r="M92" s="25">
        <f t="shared" ca="1" si="19"/>
        <v>0</v>
      </c>
      <c r="N92" s="25">
        <f t="shared" ca="1" si="19"/>
        <v>0</v>
      </c>
      <c r="O92" s="25">
        <f t="shared" ca="1" si="19"/>
        <v>0</v>
      </c>
      <c r="P92" s="25">
        <f t="shared" ca="1" si="19"/>
        <v>0</v>
      </c>
      <c r="Q92" s="25">
        <f t="shared" ca="1" si="19"/>
        <v>0</v>
      </c>
      <c r="R92" s="25">
        <f t="shared" ca="1" si="19"/>
        <v>0</v>
      </c>
      <c r="S92" s="25">
        <f t="shared" ca="1" si="20"/>
        <v>0</v>
      </c>
      <c r="T92" s="25">
        <f t="shared" ca="1" si="20"/>
        <v>0</v>
      </c>
      <c r="U92" s="25">
        <f t="shared" ca="1" si="20"/>
        <v>0</v>
      </c>
      <c r="V92" s="25">
        <f t="shared" ca="1" si="20"/>
        <v>0</v>
      </c>
      <c r="W92" s="25">
        <f t="shared" ca="1" si="20"/>
        <v>0</v>
      </c>
      <c r="X92" s="25">
        <f t="shared" ca="1" si="20"/>
        <v>0</v>
      </c>
      <c r="Y92" s="25">
        <f t="shared" ca="1" si="20"/>
        <v>0</v>
      </c>
      <c r="Z92" s="25">
        <f t="shared" ca="1" si="20"/>
        <v>0</v>
      </c>
      <c r="AA92" s="25">
        <f t="shared" ca="1" si="20"/>
        <v>0</v>
      </c>
      <c r="AB92" s="25">
        <f t="shared" ca="1" si="20"/>
        <v>0</v>
      </c>
      <c r="AC92" s="25">
        <f t="shared" ca="1" si="20"/>
        <v>0</v>
      </c>
      <c r="AD92" s="25">
        <f t="shared" ca="1" si="20"/>
        <v>0</v>
      </c>
      <c r="AE92" s="25">
        <f t="shared" ca="1" si="20"/>
        <v>0</v>
      </c>
      <c r="AF92" s="25">
        <f t="shared" ca="1" si="20"/>
        <v>0</v>
      </c>
      <c r="AG92" s="25">
        <f t="shared" ca="1" si="20"/>
        <v>0</v>
      </c>
    </row>
    <row r="93" spans="1:33">
      <c r="H93" s="13" t="s">
        <v>9</v>
      </c>
      <c r="I93" s="25">
        <f t="shared" ca="1" si="19"/>
        <v>-8.5757758000001558E-2</v>
      </c>
      <c r="J93" s="25">
        <f t="shared" ca="1" si="19"/>
        <v>-0.16939277800000127</v>
      </c>
      <c r="K93" s="25">
        <f t="shared" ca="1" si="19"/>
        <v>-0.30217733000000224</v>
      </c>
      <c r="L93" s="25">
        <f t="shared" ca="1" si="19"/>
        <v>-0.21483166181535127</v>
      </c>
      <c r="M93" s="25">
        <f t="shared" ca="1" si="19"/>
        <v>-0.2148317228216183</v>
      </c>
      <c r="N93" s="25">
        <f t="shared" ca="1" si="19"/>
        <v>-0.21483170789338329</v>
      </c>
      <c r="O93" s="25">
        <f t="shared" ca="1" si="19"/>
        <v>-0.20912910342518443</v>
      </c>
      <c r="P93" s="25">
        <f t="shared" ca="1" si="19"/>
        <v>-0.208696333781867</v>
      </c>
      <c r="Q93" s="25">
        <f t="shared" ca="1" si="19"/>
        <v>0.38077708871209326</v>
      </c>
      <c r="R93" s="25">
        <f t="shared" ca="1" si="19"/>
        <v>-0.15280950507891247</v>
      </c>
      <c r="S93" s="25">
        <f t="shared" ca="1" si="20"/>
        <v>8.0169219979004988E-2</v>
      </c>
      <c r="T93" s="25">
        <f t="shared" ca="1" si="20"/>
        <v>-0.91061303017818862</v>
      </c>
      <c r="U93" s="25">
        <f t="shared" ca="1" si="20"/>
        <v>-1.1052980659579117</v>
      </c>
      <c r="V93" s="25">
        <f t="shared" ca="1" si="20"/>
        <v>-0.99657741745952078</v>
      </c>
      <c r="W93" s="25">
        <f t="shared" ca="1" si="20"/>
        <v>-0.93246408489302846</v>
      </c>
      <c r="X93" s="25">
        <f t="shared" ca="1" si="20"/>
        <v>-0.9743205851702369</v>
      </c>
      <c r="Y93" s="25">
        <f t="shared" ca="1" si="20"/>
        <v>-0.99533771530378001</v>
      </c>
      <c r="Z93" s="25">
        <f t="shared" ca="1" si="20"/>
        <v>-1.5647232254855334</v>
      </c>
      <c r="AA93" s="25">
        <f t="shared" ca="1" si="20"/>
        <v>-1.0352962932557856</v>
      </c>
      <c r="AB93" s="25">
        <f t="shared" ca="1" si="20"/>
        <v>-0.9758462808574041</v>
      </c>
      <c r="AC93" s="25">
        <f t="shared" ca="1" si="20"/>
        <v>-0.92628112196700385</v>
      </c>
      <c r="AD93" s="25">
        <f t="shared" ca="1" si="20"/>
        <v>-1.0454481084443761</v>
      </c>
      <c r="AE93" s="25">
        <f t="shared" ca="1" si="20"/>
        <v>-1.0454481090743502</v>
      </c>
      <c r="AF93" s="25">
        <f t="shared" ca="1" si="20"/>
        <v>-1.0454482257492563</v>
      </c>
      <c r="AG93" s="25">
        <f t="shared" ca="1" si="20"/>
        <v>-1.0454482259638536</v>
      </c>
    </row>
    <row r="94" spans="1:33">
      <c r="H94" s="13" t="s">
        <v>8</v>
      </c>
      <c r="I94" s="25">
        <f t="shared" ca="1" si="19"/>
        <v>0.13036936400000013</v>
      </c>
      <c r="J94" s="25">
        <f t="shared" ca="1" si="19"/>
        <v>0.22973997199999757</v>
      </c>
      <c r="K94" s="25">
        <f t="shared" ca="1" si="19"/>
        <v>0.22973997399999826</v>
      </c>
      <c r="L94" s="25">
        <f t="shared" ca="1" si="19"/>
        <v>-1.0323203534624807</v>
      </c>
      <c r="M94" s="25">
        <f t="shared" ca="1" si="19"/>
        <v>-1.0323203534639216</v>
      </c>
      <c r="N94" s="25">
        <f t="shared" ca="1" si="19"/>
        <v>-1.03232035349539</v>
      </c>
      <c r="O94" s="25">
        <f t="shared" ca="1" si="19"/>
        <v>-1.0323206364867619</v>
      </c>
      <c r="P94" s="25">
        <f t="shared" ca="1" si="19"/>
        <v>-1.0773816698435439</v>
      </c>
      <c r="Q94" s="25">
        <f t="shared" ca="1" si="19"/>
        <v>-1.1158926786046504</v>
      </c>
      <c r="R94" s="25">
        <f t="shared" ca="1" si="19"/>
        <v>-1.1158926786145094</v>
      </c>
      <c r="S94" s="25">
        <f t="shared" ca="1" si="20"/>
        <v>-1.1158926787695891</v>
      </c>
      <c r="T94" s="25">
        <f t="shared" ca="1" si="20"/>
        <v>-0.96125688311579138</v>
      </c>
      <c r="U94" s="25">
        <f t="shared" ca="1" si="20"/>
        <v>-0.96125688335741144</v>
      </c>
      <c r="V94" s="25">
        <f t="shared" ca="1" si="20"/>
        <v>-0.96125737091246266</v>
      </c>
      <c r="W94" s="25">
        <f t="shared" ca="1" si="20"/>
        <v>-1.3333155721032199</v>
      </c>
      <c r="X94" s="25">
        <f t="shared" ca="1" si="20"/>
        <v>-0.7419306019659343</v>
      </c>
      <c r="Y94" s="25">
        <f t="shared" ca="1" si="20"/>
        <v>-0.60023279671428464</v>
      </c>
      <c r="Z94" s="25">
        <f t="shared" ca="1" si="20"/>
        <v>-2.2826769565095382</v>
      </c>
      <c r="AA94" s="25">
        <f t="shared" ca="1" si="20"/>
        <v>-2.3657203311841002</v>
      </c>
      <c r="AB94" s="25">
        <f t="shared" ca="1" si="20"/>
        <v>-2.4195766016623312</v>
      </c>
      <c r="AC94" s="25">
        <f t="shared" ca="1" si="20"/>
        <v>-3.0685627274812721</v>
      </c>
      <c r="AD94" s="25">
        <f t="shared" ca="1" si="20"/>
        <v>-2.6253395252057015</v>
      </c>
      <c r="AE94" s="25">
        <f t="shared" ca="1" si="20"/>
        <v>-1.974231795954227</v>
      </c>
      <c r="AF94" s="25">
        <f t="shared" ca="1" si="20"/>
        <v>-1.9635090261841905</v>
      </c>
      <c r="AG94" s="25">
        <f t="shared" ca="1" si="20"/>
        <v>-1.9635090263737511</v>
      </c>
    </row>
    <row r="95" spans="1:33">
      <c r="H95" s="13" t="s">
        <v>83</v>
      </c>
      <c r="I95" s="25">
        <f t="shared" ca="1" si="19"/>
        <v>7.7560010780453013E-3</v>
      </c>
      <c r="J95" s="25">
        <f t="shared" ca="1" si="19"/>
        <v>4.000216441314478E-3</v>
      </c>
      <c r="K95" s="25">
        <f t="shared" ca="1" si="19"/>
        <v>4.0003186879444003E-3</v>
      </c>
      <c r="L95" s="25">
        <f t="shared" ca="1" si="19"/>
        <v>-0.54888475296039996</v>
      </c>
      <c r="M95" s="25">
        <f t="shared" ca="1" si="19"/>
        <v>-0.54888475328486042</v>
      </c>
      <c r="N95" s="25">
        <f t="shared" ca="1" si="19"/>
        <v>-0.5488847534008664</v>
      </c>
      <c r="O95" s="25">
        <f t="shared" ca="1" si="19"/>
        <v>-0.54888475367718004</v>
      </c>
      <c r="P95" s="25">
        <f t="shared" ca="1" si="19"/>
        <v>-0.54888475412070969</v>
      </c>
      <c r="Q95" s="25">
        <f t="shared" ca="1" si="19"/>
        <v>-0.54888454085520966</v>
      </c>
      <c r="R95" s="25">
        <f t="shared" ca="1" si="19"/>
        <v>-0.54888465730031932</v>
      </c>
      <c r="S95" s="25">
        <f t="shared" ca="1" si="20"/>
        <v>-0.54888475916627433</v>
      </c>
      <c r="T95" s="25">
        <f t="shared" ca="1" si="20"/>
        <v>-0.1940164776700567</v>
      </c>
      <c r="U95" s="25">
        <f t="shared" ca="1" si="20"/>
        <v>-0.19401648008051417</v>
      </c>
      <c r="V95" s="25">
        <f t="shared" ca="1" si="20"/>
        <v>-0.67665576111079095</v>
      </c>
      <c r="W95" s="25">
        <f t="shared" ca="1" si="20"/>
        <v>-0.67665577146435496</v>
      </c>
      <c r="X95" s="25">
        <f t="shared" ca="1" si="20"/>
        <v>-0.15162364686315413</v>
      </c>
      <c r="Y95" s="25">
        <f t="shared" ca="1" si="20"/>
        <v>-0.15162366732470037</v>
      </c>
      <c r="Z95" s="25">
        <f t="shared" ca="1" si="20"/>
        <v>-0.52823312973197245</v>
      </c>
      <c r="AA95" s="25">
        <f t="shared" ca="1" si="20"/>
        <v>-0.79186366753671977</v>
      </c>
      <c r="AB95" s="25">
        <f t="shared" ca="1" si="20"/>
        <v>-0.69089555727840346</v>
      </c>
      <c r="AC95" s="25">
        <f t="shared" ca="1" si="20"/>
        <v>-0.90979143613499402</v>
      </c>
      <c r="AD95" s="25">
        <f t="shared" ca="1" si="20"/>
        <v>-0.90603596342364834</v>
      </c>
      <c r="AE95" s="25">
        <f t="shared" ca="1" si="20"/>
        <v>-0.76016747646424121</v>
      </c>
      <c r="AF95" s="25">
        <f t="shared" ca="1" si="20"/>
        <v>-0.74680586232343737</v>
      </c>
      <c r="AG95" s="25">
        <f t="shared" ca="1" si="20"/>
        <v>-0.4458212562621211</v>
      </c>
    </row>
    <row r="96" spans="1:33">
      <c r="H96" s="13" t="s">
        <v>191</v>
      </c>
      <c r="I96" s="25">
        <f t="shared" ca="1" si="19"/>
        <v>0</v>
      </c>
      <c r="J96" s="25">
        <f t="shared" ca="1" si="19"/>
        <v>0</v>
      </c>
      <c r="K96" s="25">
        <f t="shared" ca="1" si="19"/>
        <v>0</v>
      </c>
      <c r="L96" s="25">
        <f t="shared" ca="1" si="19"/>
        <v>0</v>
      </c>
      <c r="M96" s="25">
        <f t="shared" ca="1" si="19"/>
        <v>0</v>
      </c>
      <c r="N96" s="25">
        <f t="shared" ca="1" si="19"/>
        <v>0</v>
      </c>
      <c r="O96" s="25">
        <f t="shared" ca="1" si="19"/>
        <v>0.13775446000000011</v>
      </c>
      <c r="P96" s="25">
        <f t="shared" ca="1" si="19"/>
        <v>0.22401335000000017</v>
      </c>
      <c r="Q96" s="25">
        <f t="shared" ca="1" si="19"/>
        <v>0.22477239999999984</v>
      </c>
      <c r="R96" s="25">
        <f t="shared" ca="1" si="19"/>
        <v>0.39731704999999967</v>
      </c>
      <c r="S96" s="25">
        <f t="shared" ca="1" si="20"/>
        <v>0.46696489999999996</v>
      </c>
      <c r="T96" s="25">
        <f t="shared" ca="1" si="20"/>
        <v>0.58925085000000033</v>
      </c>
      <c r="U96" s="25">
        <f t="shared" ca="1" si="20"/>
        <v>0.58925085000000033</v>
      </c>
      <c r="V96" s="25">
        <f t="shared" ca="1" si="20"/>
        <v>0.58925085000000033</v>
      </c>
      <c r="W96" s="25">
        <f t="shared" ca="1" si="20"/>
        <v>0.58925085000000033</v>
      </c>
      <c r="X96" s="25">
        <f t="shared" ca="1" si="20"/>
        <v>0.58925085000000033</v>
      </c>
      <c r="Y96" s="25">
        <f t="shared" ca="1" si="20"/>
        <v>0.58925085000000033</v>
      </c>
      <c r="Z96" s="25">
        <f t="shared" ca="1" si="20"/>
        <v>0.58925071911056059</v>
      </c>
      <c r="AA96" s="25">
        <f t="shared" ca="1" si="20"/>
        <v>0.58925071856265099</v>
      </c>
      <c r="AB96" s="25">
        <f t="shared" ca="1" si="20"/>
        <v>0.58925071856041</v>
      </c>
      <c r="AC96" s="25">
        <f t="shared" ca="1" si="20"/>
        <v>0.58925071854396083</v>
      </c>
      <c r="AD96" s="25">
        <f t="shared" ca="1" si="20"/>
        <v>0.58925071854263023</v>
      </c>
      <c r="AE96" s="25">
        <f t="shared" ca="1" si="20"/>
        <v>0.58925071853936972</v>
      </c>
      <c r="AF96" s="25">
        <f t="shared" ca="1" si="20"/>
        <v>0.58925071853622102</v>
      </c>
      <c r="AG96" s="25">
        <f t="shared" ca="1" si="20"/>
        <v>0.58925071852893052</v>
      </c>
    </row>
    <row r="97" spans="1:34">
      <c r="H97" s="13" t="s">
        <v>15</v>
      </c>
      <c r="I97" s="25">
        <f t="shared" ca="1" si="19"/>
        <v>0</v>
      </c>
      <c r="J97" s="25">
        <f t="shared" ca="1" si="19"/>
        <v>0</v>
      </c>
      <c r="K97" s="25">
        <f t="shared" ca="1" si="19"/>
        <v>0</v>
      </c>
      <c r="L97" s="25">
        <f t="shared" ca="1" si="19"/>
        <v>0</v>
      </c>
      <c r="M97" s="25">
        <f t="shared" ca="1" si="19"/>
        <v>0</v>
      </c>
      <c r="N97" s="25">
        <f t="shared" ca="1" si="19"/>
        <v>0</v>
      </c>
      <c r="O97" s="25">
        <f t="shared" ca="1" si="19"/>
        <v>0</v>
      </c>
      <c r="P97" s="25">
        <f t="shared" ca="1" si="19"/>
        <v>0</v>
      </c>
      <c r="Q97" s="25">
        <f t="shared" ca="1" si="19"/>
        <v>0</v>
      </c>
      <c r="R97" s="25">
        <f t="shared" ca="1" si="19"/>
        <v>0</v>
      </c>
      <c r="S97" s="25">
        <f t="shared" ca="1" si="20"/>
        <v>0</v>
      </c>
      <c r="T97" s="25">
        <f t="shared" ca="1" si="20"/>
        <v>0</v>
      </c>
      <c r="U97" s="25">
        <f t="shared" ca="1" si="20"/>
        <v>0</v>
      </c>
      <c r="V97" s="25">
        <f t="shared" ca="1" si="20"/>
        <v>0</v>
      </c>
      <c r="W97" s="25">
        <f t="shared" ca="1" si="20"/>
        <v>0</v>
      </c>
      <c r="X97" s="25">
        <f t="shared" ca="1" si="20"/>
        <v>0</v>
      </c>
      <c r="Y97" s="25">
        <f t="shared" ca="1" si="20"/>
        <v>0</v>
      </c>
      <c r="Z97" s="25">
        <f t="shared" ca="1" si="20"/>
        <v>0</v>
      </c>
      <c r="AA97" s="25">
        <f t="shared" ca="1" si="20"/>
        <v>0</v>
      </c>
      <c r="AB97" s="25">
        <f t="shared" ca="1" si="20"/>
        <v>0</v>
      </c>
      <c r="AC97" s="25">
        <f t="shared" ca="1" si="20"/>
        <v>0</v>
      </c>
      <c r="AD97" s="25">
        <f t="shared" ca="1" si="20"/>
        <v>0</v>
      </c>
      <c r="AE97" s="25">
        <f t="shared" ca="1" si="20"/>
        <v>0</v>
      </c>
      <c r="AF97" s="25">
        <f t="shared" ca="1" si="20"/>
        <v>0</v>
      </c>
      <c r="AG97" s="25">
        <f t="shared" ca="1" si="20"/>
        <v>0</v>
      </c>
    </row>
    <row r="98" spans="1:34">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row>
    <row r="99" spans="1:34">
      <c r="G99"/>
      <c r="H99" s="13" t="s">
        <v>195</v>
      </c>
      <c r="I99" s="25">
        <f t="shared" ref="I99:R101" ca="1" si="21">(-SUMIFS(OFFSET(INDIRECT("'"&amp;$E$1 &amp; "_Capacity'!C:C"), 0, I$1), INDIRECT("'"&amp;$E$1 &amp; "_Capacity'!B:B"),$H99, INDIRECT("'"&amp;$E$1 &amp; "_Capacity'!A:A"),$B$83) +SUMIFS(OFFSET(INDIRECT("'"&amp;$C$1 &amp; "_Capacity'!C:C"), 0, I$1), INDIRECT("'"&amp;$C$1 &amp; "_Capacity'!B:B"),$H99, INDIRECT("'"&amp;$C$1 &amp; "_Capacity'!A:A"),$B$83)) / 1000</f>
        <v>1.7560010780448465E-3</v>
      </c>
      <c r="J99" s="25">
        <f t="shared" ca="1" si="21"/>
        <v>-1.9997835586855217E-3</v>
      </c>
      <c r="K99" s="25">
        <f t="shared" ca="1" si="21"/>
        <v>-1.9996813120555998E-3</v>
      </c>
      <c r="L99" s="25">
        <f t="shared" ca="1" si="21"/>
        <v>-0.55488475296039996</v>
      </c>
      <c r="M99" s="25">
        <f t="shared" ca="1" si="21"/>
        <v>-0.55488475328486042</v>
      </c>
      <c r="N99" s="25">
        <f t="shared" ca="1" si="21"/>
        <v>-0.55488475340086463</v>
      </c>
      <c r="O99" s="25">
        <f t="shared" ca="1" si="21"/>
        <v>-0.55488475367718004</v>
      </c>
      <c r="P99" s="25">
        <f t="shared" ca="1" si="21"/>
        <v>-0.5548847541207097</v>
      </c>
      <c r="Q99" s="25">
        <f t="shared" ca="1" si="21"/>
        <v>-0.55488454085521155</v>
      </c>
      <c r="R99" s="25">
        <f t="shared" ca="1" si="21"/>
        <v>-0.55488465730031933</v>
      </c>
      <c r="S99" s="25">
        <f t="shared" ref="S99:AG101" ca="1" si="22">(-SUMIFS(OFFSET(INDIRECT("'"&amp;$E$1 &amp; "_Capacity'!C:C"), 0, S$1), INDIRECT("'"&amp;$E$1 &amp; "_Capacity'!B:B"),$H99, INDIRECT("'"&amp;$E$1 &amp; "_Capacity'!A:A"),$B$83) +SUMIFS(OFFSET(INDIRECT("'"&amp;$C$1 &amp; "_Capacity'!C:C"), 0, S$1), INDIRECT("'"&amp;$C$1 &amp; "_Capacity'!B:B"),$H99, INDIRECT("'"&amp;$C$1 &amp; "_Capacity'!A:A"),$B$83)) / 1000</f>
        <v>-0.55488475916627433</v>
      </c>
      <c r="T99" s="25">
        <f t="shared" ca="1" si="22"/>
        <v>-0.2000164776700567</v>
      </c>
      <c r="U99" s="25">
        <f t="shared" ca="1" si="22"/>
        <v>-0.20001648008051415</v>
      </c>
      <c r="V99" s="25">
        <f t="shared" ca="1" si="22"/>
        <v>-0.68265576111079096</v>
      </c>
      <c r="W99" s="25">
        <f t="shared" ca="1" si="22"/>
        <v>-0.68265577146435685</v>
      </c>
      <c r="X99" s="25">
        <f t="shared" ca="1" si="22"/>
        <v>-0.15762364686315414</v>
      </c>
      <c r="Y99" s="25">
        <f t="shared" ca="1" si="22"/>
        <v>-0.15762366732470037</v>
      </c>
      <c r="Z99" s="25">
        <f t="shared" ca="1" si="22"/>
        <v>-0.53423312973197246</v>
      </c>
      <c r="AA99" s="25">
        <f t="shared" ca="1" si="22"/>
        <v>-0.79786366753671978</v>
      </c>
      <c r="AB99" s="25">
        <f t="shared" ca="1" si="22"/>
        <v>-0.69689555727840347</v>
      </c>
      <c r="AC99" s="25">
        <f t="shared" ca="1" si="22"/>
        <v>-0.91579143613499403</v>
      </c>
      <c r="AD99" s="25">
        <f t="shared" ca="1" si="22"/>
        <v>-0.91203596342364834</v>
      </c>
      <c r="AE99" s="25">
        <f t="shared" ca="1" si="22"/>
        <v>-0.76616747646424121</v>
      </c>
      <c r="AF99" s="25">
        <f t="shared" ca="1" si="22"/>
        <v>-0.75280586232343738</v>
      </c>
      <c r="AG99" s="25">
        <f t="shared" ca="1" si="22"/>
        <v>-0.45182125626212111</v>
      </c>
    </row>
    <row r="100" spans="1:34">
      <c r="H100" s="13" t="s">
        <v>192</v>
      </c>
      <c r="I100" s="25">
        <f t="shared" ca="1" si="21"/>
        <v>0</v>
      </c>
      <c r="J100" s="25">
        <f t="shared" ca="1" si="21"/>
        <v>0</v>
      </c>
      <c r="K100" s="25">
        <f t="shared" ca="1" si="21"/>
        <v>0</v>
      </c>
      <c r="L100" s="25">
        <f t="shared" ca="1" si="21"/>
        <v>0</v>
      </c>
      <c r="M100" s="25">
        <f t="shared" ca="1" si="21"/>
        <v>0</v>
      </c>
      <c r="N100" s="25">
        <f t="shared" ca="1" si="21"/>
        <v>0</v>
      </c>
      <c r="O100" s="25">
        <f t="shared" ca="1" si="21"/>
        <v>0.13775446000000011</v>
      </c>
      <c r="P100" s="25">
        <f t="shared" ca="1" si="21"/>
        <v>0.22401335000000017</v>
      </c>
      <c r="Q100" s="25">
        <f t="shared" ca="1" si="21"/>
        <v>0.22477239999999984</v>
      </c>
      <c r="R100" s="25">
        <f t="shared" ca="1" si="21"/>
        <v>0.39731704999999967</v>
      </c>
      <c r="S100" s="25">
        <f t="shared" ca="1" si="22"/>
        <v>0.46696489999999996</v>
      </c>
      <c r="T100" s="25">
        <f t="shared" ca="1" si="22"/>
        <v>0.58925085000000033</v>
      </c>
      <c r="U100" s="25">
        <f t="shared" ca="1" si="22"/>
        <v>0.58925085000000033</v>
      </c>
      <c r="V100" s="25">
        <f t="shared" ca="1" si="22"/>
        <v>0.58925085000000033</v>
      </c>
      <c r="W100" s="25">
        <f t="shared" ca="1" si="22"/>
        <v>0.58925085000000033</v>
      </c>
      <c r="X100" s="25">
        <f t="shared" ca="1" si="22"/>
        <v>0.58925085000000033</v>
      </c>
      <c r="Y100" s="25">
        <f t="shared" ca="1" si="22"/>
        <v>0.58925085000000033</v>
      </c>
      <c r="Z100" s="25">
        <f t="shared" ca="1" si="22"/>
        <v>0.58925071911056059</v>
      </c>
      <c r="AA100" s="25">
        <f t="shared" ca="1" si="22"/>
        <v>0.58925071856265099</v>
      </c>
      <c r="AB100" s="25">
        <f t="shared" ca="1" si="22"/>
        <v>0.58925071856041</v>
      </c>
      <c r="AC100" s="25">
        <f t="shared" ca="1" si="22"/>
        <v>0.58925071854396083</v>
      </c>
      <c r="AD100" s="25">
        <f t="shared" ca="1" si="22"/>
        <v>0.58925071854263023</v>
      </c>
      <c r="AE100" s="25">
        <f t="shared" ca="1" si="22"/>
        <v>0.58925071853936972</v>
      </c>
      <c r="AF100" s="25">
        <f t="shared" ca="1" si="22"/>
        <v>0.58925071853622102</v>
      </c>
      <c r="AG100" s="25">
        <f t="shared" ca="1" si="22"/>
        <v>0.58925071852893052</v>
      </c>
    </row>
    <row r="101" spans="1:34">
      <c r="H101" s="13" t="s">
        <v>92</v>
      </c>
      <c r="I101" s="25">
        <f t="shared" ca="1" si="21"/>
        <v>0</v>
      </c>
      <c r="J101" s="25">
        <f t="shared" ca="1" si="21"/>
        <v>0</v>
      </c>
      <c r="K101" s="25">
        <f t="shared" ca="1" si="21"/>
        <v>0</v>
      </c>
      <c r="L101" s="25">
        <f t="shared" ca="1" si="21"/>
        <v>0</v>
      </c>
      <c r="M101" s="25">
        <f t="shared" ca="1" si="21"/>
        <v>0</v>
      </c>
      <c r="N101" s="25">
        <f t="shared" ca="1" si="21"/>
        <v>0</v>
      </c>
      <c r="O101" s="25">
        <f t="shared" ca="1" si="21"/>
        <v>0</v>
      </c>
      <c r="P101" s="25">
        <f t="shared" ca="1" si="21"/>
        <v>0</v>
      </c>
      <c r="Q101" s="25">
        <f t="shared" ca="1" si="21"/>
        <v>0</v>
      </c>
      <c r="R101" s="25">
        <f t="shared" ca="1" si="21"/>
        <v>0</v>
      </c>
      <c r="S101" s="25">
        <f t="shared" ca="1" si="22"/>
        <v>0</v>
      </c>
      <c r="T101" s="25">
        <f t="shared" ca="1" si="22"/>
        <v>0</v>
      </c>
      <c r="U101" s="25">
        <f t="shared" ca="1" si="22"/>
        <v>0</v>
      </c>
      <c r="V101" s="25">
        <f t="shared" ca="1" si="22"/>
        <v>0</v>
      </c>
      <c r="W101" s="25">
        <f t="shared" ca="1" si="22"/>
        <v>0</v>
      </c>
      <c r="X101" s="25">
        <f t="shared" ca="1" si="22"/>
        <v>0</v>
      </c>
      <c r="Y101" s="25">
        <f t="shared" ca="1" si="22"/>
        <v>0</v>
      </c>
      <c r="Z101" s="25">
        <f t="shared" ca="1" si="22"/>
        <v>0</v>
      </c>
      <c r="AA101" s="25">
        <f t="shared" ca="1" si="22"/>
        <v>0</v>
      </c>
      <c r="AB101" s="25">
        <f t="shared" ca="1" si="22"/>
        <v>0</v>
      </c>
      <c r="AC101" s="25">
        <f t="shared" ca="1" si="22"/>
        <v>0</v>
      </c>
      <c r="AD101" s="25">
        <f t="shared" ca="1" si="22"/>
        <v>0</v>
      </c>
      <c r="AE101" s="25">
        <f t="shared" ca="1" si="22"/>
        <v>0</v>
      </c>
      <c r="AF101" s="25">
        <f t="shared" ca="1" si="22"/>
        <v>0</v>
      </c>
      <c r="AG101" s="25">
        <f t="shared" ca="1" si="22"/>
        <v>0</v>
      </c>
    </row>
    <row r="104" spans="1:34" ht="23.25">
      <c r="A104" s="64" t="str">
        <f>B105&amp;" generation difference by year"</f>
        <v>VIC1 generation difference by year</v>
      </c>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row>
    <row r="105" spans="1:34">
      <c r="A105" s="11" t="s">
        <v>75</v>
      </c>
      <c r="B105" s="4" t="s">
        <v>24</v>
      </c>
    </row>
    <row r="107" spans="1:34">
      <c r="G107"/>
      <c r="H107" t="s">
        <v>184</v>
      </c>
      <c r="I107" s="7" t="str">
        <f t="shared" ref="I107:AG107" si="23">I6</f>
        <v>2026-27</v>
      </c>
      <c r="J107" s="7" t="str">
        <f t="shared" si="23"/>
        <v>2027-28</v>
      </c>
      <c r="K107" s="7" t="str">
        <f t="shared" si="23"/>
        <v>2028-29</v>
      </c>
      <c r="L107" s="7" t="str">
        <f t="shared" si="23"/>
        <v>2029-30</v>
      </c>
      <c r="M107" s="7" t="str">
        <f t="shared" si="23"/>
        <v>2030-31</v>
      </c>
      <c r="N107" s="7" t="str">
        <f t="shared" si="23"/>
        <v>2031-32</v>
      </c>
      <c r="O107" s="7" t="str">
        <f t="shared" si="23"/>
        <v>2032-33</v>
      </c>
      <c r="P107" s="7" t="str">
        <f t="shared" si="23"/>
        <v>2033-34</v>
      </c>
      <c r="Q107" s="7" t="str">
        <f t="shared" si="23"/>
        <v>2034-35</v>
      </c>
      <c r="R107" s="7" t="str">
        <f t="shared" si="23"/>
        <v>2035-36</v>
      </c>
      <c r="S107" s="7" t="str">
        <f t="shared" si="23"/>
        <v>2036-37</v>
      </c>
      <c r="T107" s="7" t="str">
        <f t="shared" si="23"/>
        <v>2037-38</v>
      </c>
      <c r="U107" s="7" t="str">
        <f t="shared" si="23"/>
        <v>2038-39</v>
      </c>
      <c r="V107" s="7" t="str">
        <f t="shared" si="23"/>
        <v>2039-40</v>
      </c>
      <c r="W107" s="7" t="str">
        <f t="shared" si="23"/>
        <v>2040-41</v>
      </c>
      <c r="X107" s="7" t="str">
        <f t="shared" si="23"/>
        <v>2041-42</v>
      </c>
      <c r="Y107" s="7" t="str">
        <f t="shared" si="23"/>
        <v>2042-43</v>
      </c>
      <c r="Z107" s="7" t="str">
        <f t="shared" si="23"/>
        <v>2043-44</v>
      </c>
      <c r="AA107" s="7" t="str">
        <f t="shared" si="23"/>
        <v>2044-45</v>
      </c>
      <c r="AB107" s="7" t="str">
        <f t="shared" si="23"/>
        <v>2045-46</v>
      </c>
      <c r="AC107" s="7" t="str">
        <f t="shared" si="23"/>
        <v>2046-47</v>
      </c>
      <c r="AD107" s="7" t="str">
        <f t="shared" si="23"/>
        <v>2047-48</v>
      </c>
      <c r="AE107" s="7" t="str">
        <f t="shared" si="23"/>
        <v>2048-49</v>
      </c>
      <c r="AF107" s="7" t="str">
        <f t="shared" si="23"/>
        <v>2049-50</v>
      </c>
      <c r="AG107" s="7" t="str">
        <f t="shared" si="23"/>
        <v>2050-51</v>
      </c>
    </row>
    <row r="108" spans="1:34">
      <c r="G108"/>
      <c r="H108" s="13" t="s">
        <v>1</v>
      </c>
      <c r="I108" s="25">
        <f t="shared" ref="I108:R120" ca="1" si="24">(-SUMIFS(OFFSET(INDIRECT("'"&amp;$E$1 &amp; "_Generation'!C:C"), 0, I$1), INDIRECT("'"&amp;$E$1 &amp; "_Generation'!B:B"),$H108, INDIRECT("'"&amp;$E$1 &amp; "_Generation'!A:A"),$B$105) + SUMIFS(OFFSET(INDIRECT("'"&amp;$C$1 &amp; "_Generation'!C:C"), 0, I$1), INDIRECT("'"&amp;$C$1 &amp; "_Generation'!B:B"),$H108, INDIRECT("'"&amp;$C$1 &amp; "_Generation'!A:A"),$B$105)) / 1000</f>
        <v>0</v>
      </c>
      <c r="J108" s="25">
        <f t="shared" ca="1" si="24"/>
        <v>0</v>
      </c>
      <c r="K108" s="25">
        <f t="shared" ca="1" si="24"/>
        <v>0</v>
      </c>
      <c r="L108" s="25">
        <f t="shared" ca="1" si="24"/>
        <v>0</v>
      </c>
      <c r="M108" s="25">
        <f t="shared" ca="1" si="24"/>
        <v>0</v>
      </c>
      <c r="N108" s="25">
        <f t="shared" ca="1" si="24"/>
        <v>0</v>
      </c>
      <c r="O108" s="25">
        <f t="shared" ca="1" si="24"/>
        <v>0</v>
      </c>
      <c r="P108" s="25">
        <f t="shared" ca="1" si="24"/>
        <v>0</v>
      </c>
      <c r="Q108" s="25">
        <f t="shared" ca="1" si="24"/>
        <v>0</v>
      </c>
      <c r="R108" s="25">
        <f t="shared" ca="1" si="24"/>
        <v>0</v>
      </c>
      <c r="S108" s="25">
        <f t="shared" ref="S108:AG120" ca="1" si="25">(-SUMIFS(OFFSET(INDIRECT("'"&amp;$E$1 &amp; "_Generation'!C:C"), 0, S$1), INDIRECT("'"&amp;$E$1 &amp; "_Generation'!B:B"),$H108, INDIRECT("'"&amp;$E$1 &amp; "_Generation'!A:A"),$B$105) + SUMIFS(OFFSET(INDIRECT("'"&amp;$C$1 &amp; "_Generation'!C:C"), 0, S$1), INDIRECT("'"&amp;$C$1 &amp; "_Generation'!B:B"),$H108, INDIRECT("'"&amp;$C$1 &amp; "_Generation'!A:A"),$B$105)) / 1000</f>
        <v>0</v>
      </c>
      <c r="T108" s="25">
        <f t="shared" ca="1" si="25"/>
        <v>0</v>
      </c>
      <c r="U108" s="25">
        <f t="shared" ca="1" si="25"/>
        <v>0</v>
      </c>
      <c r="V108" s="25">
        <f t="shared" ca="1" si="25"/>
        <v>0</v>
      </c>
      <c r="W108" s="25">
        <f t="shared" ca="1" si="25"/>
        <v>0</v>
      </c>
      <c r="X108" s="25">
        <f t="shared" ca="1" si="25"/>
        <v>0</v>
      </c>
      <c r="Y108" s="25">
        <f t="shared" ca="1" si="25"/>
        <v>0</v>
      </c>
      <c r="Z108" s="25">
        <f t="shared" ca="1" si="25"/>
        <v>0</v>
      </c>
      <c r="AA108" s="25">
        <f t="shared" ca="1" si="25"/>
        <v>0</v>
      </c>
      <c r="AB108" s="25">
        <f t="shared" ca="1" si="25"/>
        <v>0</v>
      </c>
      <c r="AC108" s="25">
        <f t="shared" ca="1" si="25"/>
        <v>0</v>
      </c>
      <c r="AD108" s="25">
        <f t="shared" ca="1" si="25"/>
        <v>0</v>
      </c>
      <c r="AE108" s="25">
        <f t="shared" ca="1" si="25"/>
        <v>0</v>
      </c>
      <c r="AF108" s="25">
        <f t="shared" ca="1" si="25"/>
        <v>0</v>
      </c>
      <c r="AG108" s="25">
        <f t="shared" ca="1" si="25"/>
        <v>0</v>
      </c>
    </row>
    <row r="109" spans="1:34">
      <c r="G109"/>
      <c r="H109" s="13" t="s">
        <v>11</v>
      </c>
      <c r="I109" s="25">
        <f t="shared" ca="1" si="24"/>
        <v>0.5584801000000007</v>
      </c>
      <c r="J109" s="25">
        <f t="shared" ca="1" si="24"/>
        <v>1.5077137819999917</v>
      </c>
      <c r="K109" s="25">
        <f t="shared" ca="1" si="24"/>
        <v>1.7495300129999996</v>
      </c>
      <c r="L109" s="25">
        <f t="shared" ca="1" si="24"/>
        <v>-5.0105163777402597E-3</v>
      </c>
      <c r="M109" s="25">
        <f t="shared" ca="1" si="24"/>
        <v>0.76551241122552283</v>
      </c>
      <c r="N109" s="25">
        <f t="shared" ca="1" si="24"/>
        <v>-5.5225045699999995E-7</v>
      </c>
      <c r="O109" s="25">
        <f t="shared" ca="1" si="24"/>
        <v>-5.0357385559999998E-7</v>
      </c>
      <c r="P109" s="25">
        <f t="shared" ca="1" si="24"/>
        <v>-5.8844556499999985E-7</v>
      </c>
      <c r="Q109" s="25">
        <f t="shared" ca="1" si="24"/>
        <v>-5.001163109E-7</v>
      </c>
      <c r="R109" s="25">
        <f t="shared" ca="1" si="24"/>
        <v>-2.2695983759999998E-7</v>
      </c>
      <c r="S109" s="25">
        <f t="shared" ca="1" si="25"/>
        <v>-1.1849112570000001E-7</v>
      </c>
      <c r="T109" s="25">
        <f t="shared" ca="1" si="25"/>
        <v>-1.21139399E-7</v>
      </c>
      <c r="U109" s="25">
        <f t="shared" ca="1" si="25"/>
        <v>-7.13027732E-8</v>
      </c>
      <c r="V109" s="25">
        <f t="shared" ca="1" si="25"/>
        <v>-5.3816222399999995E-8</v>
      </c>
      <c r="W109" s="25">
        <f t="shared" ca="1" si="25"/>
        <v>-7.8520327400000006E-8</v>
      </c>
      <c r="X109" s="25">
        <f t="shared" ca="1" si="25"/>
        <v>-7.9346443000000007E-8</v>
      </c>
      <c r="Y109" s="25">
        <f t="shared" ca="1" si="25"/>
        <v>-7.5764509600000006E-8</v>
      </c>
      <c r="Z109" s="25">
        <f t="shared" ca="1" si="25"/>
        <v>-7.8601351000000006E-8</v>
      </c>
      <c r="AA109" s="25">
        <f t="shared" ca="1" si="25"/>
        <v>-7.4391684999999991E-8</v>
      </c>
      <c r="AB109" s="25">
        <f t="shared" ca="1" si="25"/>
        <v>-5.6302027800000002E-8</v>
      </c>
      <c r="AC109" s="25">
        <f t="shared" ca="1" si="25"/>
        <v>-6.1010395199999995E-8</v>
      </c>
      <c r="AD109" s="25">
        <f t="shared" ca="1" si="25"/>
        <v>0</v>
      </c>
      <c r="AE109" s="25">
        <f t="shared" ca="1" si="25"/>
        <v>0</v>
      </c>
      <c r="AF109" s="25">
        <f t="shared" ca="1" si="25"/>
        <v>0</v>
      </c>
      <c r="AG109" s="25">
        <f t="shared" ca="1" si="25"/>
        <v>0</v>
      </c>
    </row>
    <row r="110" spans="1:34">
      <c r="G110"/>
      <c r="H110" s="13" t="s">
        <v>7</v>
      </c>
      <c r="I110" s="25">
        <f t="shared" ca="1" si="24"/>
        <v>0</v>
      </c>
      <c r="J110" s="25">
        <f t="shared" ca="1" si="24"/>
        <v>0</v>
      </c>
      <c r="K110" s="25">
        <f t="shared" ca="1" si="24"/>
        <v>0</v>
      </c>
      <c r="L110" s="25">
        <f t="shared" ca="1" si="24"/>
        <v>0</v>
      </c>
      <c r="M110" s="25">
        <f t="shared" ca="1" si="24"/>
        <v>0</v>
      </c>
      <c r="N110" s="25">
        <f t="shared" ca="1" si="24"/>
        <v>0</v>
      </c>
      <c r="O110" s="25">
        <f t="shared" ca="1" si="24"/>
        <v>0</v>
      </c>
      <c r="P110" s="25">
        <f t="shared" ca="1" si="24"/>
        <v>0</v>
      </c>
      <c r="Q110" s="25">
        <f t="shared" ca="1" si="24"/>
        <v>0</v>
      </c>
      <c r="R110" s="25">
        <f t="shared" ca="1" si="24"/>
        <v>0</v>
      </c>
      <c r="S110" s="25">
        <f t="shared" ca="1" si="25"/>
        <v>0</v>
      </c>
      <c r="T110" s="25">
        <f t="shared" ca="1" si="25"/>
        <v>0</v>
      </c>
      <c r="U110" s="25">
        <f t="shared" ca="1" si="25"/>
        <v>0</v>
      </c>
      <c r="V110" s="25">
        <f t="shared" ca="1" si="25"/>
        <v>0</v>
      </c>
      <c r="W110" s="25">
        <f t="shared" ca="1" si="25"/>
        <v>0</v>
      </c>
      <c r="X110" s="25">
        <f t="shared" ca="1" si="25"/>
        <v>0</v>
      </c>
      <c r="Y110" s="25">
        <f t="shared" ca="1" si="25"/>
        <v>0</v>
      </c>
      <c r="Z110" s="25">
        <f t="shared" ca="1" si="25"/>
        <v>0</v>
      </c>
      <c r="AA110" s="25">
        <f t="shared" ca="1" si="25"/>
        <v>0</v>
      </c>
      <c r="AB110" s="25">
        <f t="shared" ca="1" si="25"/>
        <v>0</v>
      </c>
      <c r="AC110" s="25">
        <f t="shared" ca="1" si="25"/>
        <v>0</v>
      </c>
      <c r="AD110" s="25">
        <f t="shared" ca="1" si="25"/>
        <v>0</v>
      </c>
      <c r="AE110" s="25">
        <f t="shared" ca="1" si="25"/>
        <v>0</v>
      </c>
      <c r="AF110" s="25">
        <f t="shared" ca="1" si="25"/>
        <v>0</v>
      </c>
      <c r="AG110" s="25">
        <f t="shared" ca="1" si="25"/>
        <v>0</v>
      </c>
    </row>
    <row r="111" spans="1:34">
      <c r="G111"/>
      <c r="H111" s="13" t="s">
        <v>12</v>
      </c>
      <c r="I111" s="25">
        <f t="shared" ca="1" si="24"/>
        <v>-2.3196300000000037E-4</v>
      </c>
      <c r="J111" s="25">
        <f t="shared" ca="1" si="24"/>
        <v>-1.2749167E-2</v>
      </c>
      <c r="K111" s="25">
        <f t="shared" ca="1" si="24"/>
        <v>-0.39015557000000001</v>
      </c>
      <c r="L111" s="25">
        <f t="shared" ca="1" si="24"/>
        <v>-4.9382650000000014E-2</v>
      </c>
      <c r="M111" s="25">
        <f t="shared" ca="1" si="24"/>
        <v>-0.39899886000000001</v>
      </c>
      <c r="N111" s="25">
        <f t="shared" ca="1" si="24"/>
        <v>-0.31258368000000009</v>
      </c>
      <c r="O111" s="25">
        <f t="shared" ca="1" si="24"/>
        <v>-0.19922544000000017</v>
      </c>
      <c r="P111" s="25">
        <f t="shared" ca="1" si="24"/>
        <v>-0.32583864000000007</v>
      </c>
      <c r="Q111" s="25">
        <f t="shared" ca="1" si="24"/>
        <v>-0.36739636000000003</v>
      </c>
      <c r="R111" s="25">
        <f t="shared" ca="1" si="24"/>
        <v>-9.1941880000000031E-2</v>
      </c>
      <c r="S111" s="25">
        <f t="shared" ca="1" si="25"/>
        <v>-0.14368862000000002</v>
      </c>
      <c r="T111" s="25">
        <f t="shared" ca="1" si="25"/>
        <v>-0.13583162999999995</v>
      </c>
      <c r="U111" s="25">
        <f t="shared" ca="1" si="25"/>
        <v>-0.29257817999999997</v>
      </c>
      <c r="V111" s="25">
        <f t="shared" ca="1" si="25"/>
        <v>0</v>
      </c>
      <c r="W111" s="25">
        <f t="shared" ca="1" si="25"/>
        <v>0</v>
      </c>
      <c r="X111" s="25">
        <f t="shared" ca="1" si="25"/>
        <v>0</v>
      </c>
      <c r="Y111" s="25">
        <f t="shared" ca="1" si="25"/>
        <v>0</v>
      </c>
      <c r="Z111" s="25">
        <f t="shared" ca="1" si="25"/>
        <v>0</v>
      </c>
      <c r="AA111" s="25">
        <f t="shared" ca="1" si="25"/>
        <v>0</v>
      </c>
      <c r="AB111" s="25">
        <f t="shared" ca="1" si="25"/>
        <v>0</v>
      </c>
      <c r="AC111" s="25">
        <f t="shared" ca="1" si="25"/>
        <v>0</v>
      </c>
      <c r="AD111" s="25">
        <f t="shared" ca="1" si="25"/>
        <v>0</v>
      </c>
      <c r="AE111" s="25">
        <f t="shared" ca="1" si="25"/>
        <v>0</v>
      </c>
      <c r="AF111" s="25">
        <f t="shared" ca="1" si="25"/>
        <v>0</v>
      </c>
      <c r="AG111" s="25">
        <f t="shared" ca="1" si="25"/>
        <v>0</v>
      </c>
    </row>
    <row r="112" spans="1:34">
      <c r="G112"/>
      <c r="H112" s="13" t="s">
        <v>4</v>
      </c>
      <c r="I112" s="25">
        <f t="shared" ca="1" si="24"/>
        <v>1.5294834413609238E-5</v>
      </c>
      <c r="J112" s="25">
        <f t="shared" ca="1" si="24"/>
        <v>-9.6652339254746211E-3</v>
      </c>
      <c r="K112" s="25">
        <f t="shared" ca="1" si="24"/>
        <v>-0.14512721511088028</v>
      </c>
      <c r="L112" s="25">
        <f t="shared" ca="1" si="24"/>
        <v>-0.31848260373753717</v>
      </c>
      <c r="M112" s="25">
        <f t="shared" ca="1" si="24"/>
        <v>-0.6101557723403136</v>
      </c>
      <c r="N112" s="25">
        <f t="shared" ca="1" si="24"/>
        <v>-0.40669725554616271</v>
      </c>
      <c r="O112" s="25">
        <f t="shared" ca="1" si="24"/>
        <v>-0.50876650851211436</v>
      </c>
      <c r="P112" s="25">
        <f t="shared" ca="1" si="24"/>
        <v>-0.56993026374493483</v>
      </c>
      <c r="Q112" s="25">
        <f t="shared" ca="1" si="24"/>
        <v>-0.52397301915756134</v>
      </c>
      <c r="R112" s="25">
        <f t="shared" ca="1" si="24"/>
        <v>-0.26179402231522036</v>
      </c>
      <c r="S112" s="25">
        <f t="shared" ca="1" si="25"/>
        <v>-0.32473012158827258</v>
      </c>
      <c r="T112" s="25">
        <f t="shared" ca="1" si="25"/>
        <v>-0.84560842044562645</v>
      </c>
      <c r="U112" s="25">
        <f t="shared" ca="1" si="25"/>
        <v>-0.84760135985312735</v>
      </c>
      <c r="V112" s="25">
        <f t="shared" ca="1" si="25"/>
        <v>-1.500729359740824</v>
      </c>
      <c r="W112" s="25">
        <f t="shared" ca="1" si="25"/>
        <v>-1.3926094851989419</v>
      </c>
      <c r="X112" s="25">
        <f t="shared" ca="1" si="25"/>
        <v>-1.4389837924699773</v>
      </c>
      <c r="Y112" s="25">
        <f t="shared" ca="1" si="25"/>
        <v>-1.0878008743417593</v>
      </c>
      <c r="Z112" s="25">
        <f t="shared" ca="1" si="25"/>
        <v>-0.87040001193068472</v>
      </c>
      <c r="AA112" s="25">
        <f t="shared" ca="1" si="25"/>
        <v>-0.5959998039033978</v>
      </c>
      <c r="AB112" s="25">
        <f t="shared" ca="1" si="25"/>
        <v>-1.1242976963140667</v>
      </c>
      <c r="AC112" s="25">
        <f t="shared" ca="1" si="25"/>
        <v>-1.0443331278826826</v>
      </c>
      <c r="AD112" s="25">
        <f t="shared" ca="1" si="25"/>
        <v>-1.0290122239653465</v>
      </c>
      <c r="AE112" s="25">
        <f t="shared" ca="1" si="25"/>
        <v>-1.1356179461825791</v>
      </c>
      <c r="AF112" s="25">
        <f t="shared" ca="1" si="25"/>
        <v>-1.3192850011914288</v>
      </c>
      <c r="AG112" s="25">
        <f t="shared" ca="1" si="25"/>
        <v>-1.8492969686428187</v>
      </c>
      <c r="AH112" s="28" t="s">
        <v>130</v>
      </c>
    </row>
    <row r="113" spans="1:34">
      <c r="G113"/>
      <c r="H113" s="13" t="s">
        <v>2</v>
      </c>
      <c r="I113" s="25">
        <f t="shared" ca="1" si="24"/>
        <v>-1.4590599999974075E-4</v>
      </c>
      <c r="J113" s="25">
        <f t="shared" ca="1" si="24"/>
        <v>2.9392000000370898E-5</v>
      </c>
      <c r="K113" s="25">
        <f t="shared" ca="1" si="24"/>
        <v>4.4041000000015631E-4</v>
      </c>
      <c r="L113" s="25">
        <f t="shared" ca="1" si="24"/>
        <v>8.8391000000683564E-5</v>
      </c>
      <c r="M113" s="25">
        <f t="shared" ca="1" si="24"/>
        <v>1.2731799999983197E-4</v>
      </c>
      <c r="N113" s="25">
        <f t="shared" ca="1" si="24"/>
        <v>1.3541350000000421E-3</v>
      </c>
      <c r="O113" s="25">
        <f t="shared" ca="1" si="24"/>
        <v>-1.1041159999995217E-3</v>
      </c>
      <c r="P113" s="25">
        <f t="shared" ca="1" si="24"/>
        <v>2.0909000000028755E-4</v>
      </c>
      <c r="Q113" s="25">
        <f t="shared" ca="1" si="24"/>
        <v>8.2090399999970034E-4</v>
      </c>
      <c r="R113" s="25">
        <f t="shared" ca="1" si="24"/>
        <v>2.2975620000001981E-3</v>
      </c>
      <c r="S113" s="25">
        <f t="shared" ca="1" si="25"/>
        <v>-8.7799499999982795E-4</v>
      </c>
      <c r="T113" s="25">
        <f t="shared" ca="1" si="25"/>
        <v>4.3522600000051173E-4</v>
      </c>
      <c r="U113" s="25">
        <f t="shared" ca="1" si="25"/>
        <v>-5.7091000000036732E-4</v>
      </c>
      <c r="V113" s="25">
        <f t="shared" ca="1" si="25"/>
        <v>3.3390260000005583E-3</v>
      </c>
      <c r="W113" s="25">
        <f t="shared" ca="1" si="25"/>
        <v>-2.5276999999960024E-4</v>
      </c>
      <c r="X113" s="25">
        <f t="shared" ca="1" si="25"/>
        <v>5.3913000000011381E-4</v>
      </c>
      <c r="Y113" s="25">
        <f t="shared" ca="1" si="25"/>
        <v>-4.1714750000001006E-3</v>
      </c>
      <c r="Z113" s="25">
        <f t="shared" ca="1" si="25"/>
        <v>4.8386749999999668E-3</v>
      </c>
      <c r="AA113" s="25">
        <f t="shared" ca="1" si="25"/>
        <v>4.5750649999999954E-3</v>
      </c>
      <c r="AB113" s="25">
        <f t="shared" ca="1" si="25"/>
        <v>4.7904099999959726E-4</v>
      </c>
      <c r="AC113" s="25">
        <f t="shared" ca="1" si="25"/>
        <v>6.1725070000002236E-3</v>
      </c>
      <c r="AD113" s="25">
        <f t="shared" ca="1" si="25"/>
        <v>2.1999110000001567E-3</v>
      </c>
      <c r="AE113" s="25">
        <f t="shared" ca="1" si="25"/>
        <v>1.8803950000001351E-3</v>
      </c>
      <c r="AF113" s="25">
        <f t="shared" ca="1" si="25"/>
        <v>-6.0540100000071111E-4</v>
      </c>
      <c r="AG113" s="25">
        <f t="shared" ca="1" si="25"/>
        <v>8.0937200000016668E-4</v>
      </c>
      <c r="AH113" s="28" t="s">
        <v>131</v>
      </c>
    </row>
    <row r="114" spans="1:34">
      <c r="G114"/>
      <c r="H114" s="13" t="s">
        <v>89</v>
      </c>
      <c r="I114" s="25">
        <f t="shared" ca="1" si="24"/>
        <v>0</v>
      </c>
      <c r="J114" s="25">
        <f t="shared" ca="1" si="24"/>
        <v>0</v>
      </c>
      <c r="K114" s="25">
        <f t="shared" ca="1" si="24"/>
        <v>0</v>
      </c>
      <c r="L114" s="25">
        <f t="shared" ca="1" si="24"/>
        <v>0</v>
      </c>
      <c r="M114" s="25">
        <f t="shared" ca="1" si="24"/>
        <v>0</v>
      </c>
      <c r="N114" s="25">
        <f t="shared" ca="1" si="24"/>
        <v>0</v>
      </c>
      <c r="O114" s="25">
        <f t="shared" ca="1" si="24"/>
        <v>0</v>
      </c>
      <c r="P114" s="25">
        <f t="shared" ca="1" si="24"/>
        <v>0</v>
      </c>
      <c r="Q114" s="25">
        <f t="shared" ca="1" si="24"/>
        <v>0</v>
      </c>
      <c r="R114" s="25">
        <f t="shared" ca="1" si="24"/>
        <v>0</v>
      </c>
      <c r="S114" s="25">
        <f t="shared" ca="1" si="25"/>
        <v>0</v>
      </c>
      <c r="T114" s="25">
        <f t="shared" ca="1" si="25"/>
        <v>0</v>
      </c>
      <c r="U114" s="25">
        <f t="shared" ca="1" si="25"/>
        <v>0</v>
      </c>
      <c r="V114" s="25">
        <f t="shared" ca="1" si="25"/>
        <v>0</v>
      </c>
      <c r="W114" s="25">
        <f t="shared" ca="1" si="25"/>
        <v>0</v>
      </c>
      <c r="X114" s="25">
        <f t="shared" ca="1" si="25"/>
        <v>0</v>
      </c>
      <c r="Y114" s="25">
        <f t="shared" ca="1" si="25"/>
        <v>0</v>
      </c>
      <c r="Z114" s="25">
        <f t="shared" ca="1" si="25"/>
        <v>0</v>
      </c>
      <c r="AA114" s="25">
        <f t="shared" ca="1" si="25"/>
        <v>0</v>
      </c>
      <c r="AB114" s="25">
        <f t="shared" ca="1" si="25"/>
        <v>0</v>
      </c>
      <c r="AC114" s="25">
        <f t="shared" ca="1" si="25"/>
        <v>0</v>
      </c>
      <c r="AD114" s="25">
        <f t="shared" ca="1" si="25"/>
        <v>0</v>
      </c>
      <c r="AE114" s="25">
        <f t="shared" ca="1" si="25"/>
        <v>0</v>
      </c>
      <c r="AF114" s="25">
        <f t="shared" ca="1" si="25"/>
        <v>0</v>
      </c>
      <c r="AG114" s="25">
        <f t="shared" ca="1" si="25"/>
        <v>0</v>
      </c>
      <c r="AH114" s="28" t="s">
        <v>132</v>
      </c>
    </row>
    <row r="115" spans="1:34">
      <c r="G115"/>
      <c r="H115" s="13" t="s">
        <v>9</v>
      </c>
      <c r="I115" s="25">
        <f t="shared" ca="1" si="24"/>
        <v>8.7388896813681647E-3</v>
      </c>
      <c r="J115" s="25">
        <f t="shared" ca="1" si="24"/>
        <v>-0.12315191840475381</v>
      </c>
      <c r="K115" s="25">
        <f t="shared" ca="1" si="24"/>
        <v>-1.3445909966134423E-2</v>
      </c>
      <c r="L115" s="25">
        <f t="shared" ca="1" si="24"/>
        <v>-1.2012263674785209</v>
      </c>
      <c r="M115" s="25">
        <f t="shared" ca="1" si="24"/>
        <v>-1.1847058772021228</v>
      </c>
      <c r="N115" s="25">
        <f t="shared" ca="1" si="24"/>
        <v>-1.2368206270132505</v>
      </c>
      <c r="O115" s="25">
        <f t="shared" ca="1" si="24"/>
        <v>-1.1547487913196346</v>
      </c>
      <c r="P115" s="25">
        <f t="shared" ca="1" si="24"/>
        <v>-1.1606380557747615</v>
      </c>
      <c r="Q115" s="25">
        <f t="shared" ca="1" si="24"/>
        <v>-0.36132059400875005</v>
      </c>
      <c r="R115" s="25">
        <f t="shared" ca="1" si="24"/>
        <v>-2.0040622569524928</v>
      </c>
      <c r="S115" s="25">
        <f t="shared" ca="1" si="25"/>
        <v>-2.1339161582721644</v>
      </c>
      <c r="T115" s="25">
        <f t="shared" ca="1" si="25"/>
        <v>-1.7955896736181822</v>
      </c>
      <c r="U115" s="25">
        <f t="shared" ca="1" si="25"/>
        <v>-1.7950987071590716</v>
      </c>
      <c r="V115" s="25">
        <f t="shared" ca="1" si="25"/>
        <v>-1.7936820436857162</v>
      </c>
      <c r="W115" s="25">
        <f t="shared" ca="1" si="25"/>
        <v>-1.920973617541007</v>
      </c>
      <c r="X115" s="25">
        <f t="shared" ca="1" si="25"/>
        <v>-1.844852093213718</v>
      </c>
      <c r="Y115" s="25">
        <f t="shared" ca="1" si="25"/>
        <v>-1.7999162990161057</v>
      </c>
      <c r="Z115" s="25">
        <f t="shared" ca="1" si="25"/>
        <v>-2.5024784432653107</v>
      </c>
      <c r="AA115" s="25">
        <f t="shared" ca="1" si="25"/>
        <v>-2.7132434080435415</v>
      </c>
      <c r="AB115" s="25">
        <f t="shared" ca="1" si="25"/>
        <v>-2.625016749788236</v>
      </c>
      <c r="AC115" s="25">
        <f t="shared" ca="1" si="25"/>
        <v>-2.3121324660240208</v>
      </c>
      <c r="AD115" s="25">
        <f t="shared" ca="1" si="25"/>
        <v>-2.6822226278585584</v>
      </c>
      <c r="AE115" s="25">
        <f t="shared" ca="1" si="25"/>
        <v>-2.5424190285738879</v>
      </c>
      <c r="AF115" s="25">
        <f t="shared" ca="1" si="25"/>
        <v>-2.6593071528272487</v>
      </c>
      <c r="AG115" s="25">
        <f t="shared" ca="1" si="25"/>
        <v>-2.3959725937994008</v>
      </c>
      <c r="AH115" s="28" t="s">
        <v>133</v>
      </c>
    </row>
    <row r="116" spans="1:34">
      <c r="G116"/>
      <c r="H116" s="13" t="s">
        <v>8</v>
      </c>
      <c r="I116" s="25">
        <f t="shared" ca="1" si="24"/>
        <v>3.9584546279202186E-3</v>
      </c>
      <c r="J116" s="25">
        <f t="shared" ca="1" si="24"/>
        <v>-6.4552093888481071E-2</v>
      </c>
      <c r="K116" s="25">
        <f t="shared" ca="1" si="24"/>
        <v>-1.6224963033395851E-2</v>
      </c>
      <c r="L116" s="25">
        <f t="shared" ca="1" si="24"/>
        <v>-2.2793565568392297E-2</v>
      </c>
      <c r="M116" s="25">
        <f t="shared" ca="1" si="24"/>
        <v>-3.1732891566048235E-2</v>
      </c>
      <c r="N116" s="25">
        <f t="shared" ca="1" si="24"/>
        <v>-4.3804154368990567E-4</v>
      </c>
      <c r="O116" s="25">
        <f t="shared" ca="1" si="24"/>
        <v>-1.1995804899963332E-2</v>
      </c>
      <c r="P116" s="25">
        <f t="shared" ca="1" si="24"/>
        <v>4.8575853284323782E-2</v>
      </c>
      <c r="Q116" s="25">
        <f t="shared" ca="1" si="24"/>
        <v>-0.44229668906794362</v>
      </c>
      <c r="R116" s="25">
        <f t="shared" ca="1" si="24"/>
        <v>-0.36728609657413108</v>
      </c>
      <c r="S116" s="25">
        <f t="shared" ca="1" si="25"/>
        <v>-0.37216649696377679</v>
      </c>
      <c r="T116" s="25">
        <f t="shared" ca="1" si="25"/>
        <v>-0.33239428271364524</v>
      </c>
      <c r="U116" s="25">
        <f t="shared" ca="1" si="25"/>
        <v>-0.24494010935062943</v>
      </c>
      <c r="V116" s="25">
        <f t="shared" ca="1" si="25"/>
        <v>-0.33763436292723509</v>
      </c>
      <c r="W116" s="25">
        <f t="shared" ca="1" si="25"/>
        <v>-0.27410673148600562</v>
      </c>
      <c r="X116" s="25">
        <f t="shared" ca="1" si="25"/>
        <v>-0.37520709902030924</v>
      </c>
      <c r="Y116" s="25">
        <f t="shared" ca="1" si="25"/>
        <v>-0.26208411279642768</v>
      </c>
      <c r="Z116" s="25">
        <f t="shared" ca="1" si="25"/>
        <v>-1.4412728313836343</v>
      </c>
      <c r="AA116" s="25">
        <f t="shared" ca="1" si="25"/>
        <v>-1.6728518868111342</v>
      </c>
      <c r="AB116" s="25">
        <f t="shared" ca="1" si="25"/>
        <v>-1.6914044019104504</v>
      </c>
      <c r="AC116" s="25">
        <f t="shared" ca="1" si="25"/>
        <v>-1.421772323363345</v>
      </c>
      <c r="AD116" s="25">
        <f t="shared" ca="1" si="25"/>
        <v>-1.2920594187242258</v>
      </c>
      <c r="AE116" s="25">
        <f t="shared" ca="1" si="25"/>
        <v>-1.2382435713811584</v>
      </c>
      <c r="AF116" s="25">
        <f t="shared" ca="1" si="25"/>
        <v>-1.0676800119374639</v>
      </c>
      <c r="AG116" s="25">
        <f t="shared" ca="1" si="25"/>
        <v>-1.2435601988715799</v>
      </c>
      <c r="AH116" s="28" t="s">
        <v>134</v>
      </c>
    </row>
    <row r="117" spans="1:34">
      <c r="G117"/>
      <c r="H117" s="13" t="s">
        <v>83</v>
      </c>
      <c r="I117" s="25">
        <f t="shared" ca="1" si="24"/>
        <v>-9.5717727341320825E-3</v>
      </c>
      <c r="J117" s="25">
        <f t="shared" ca="1" si="24"/>
        <v>1.9582117016023175E-2</v>
      </c>
      <c r="K117" s="25">
        <f t="shared" ca="1" si="24"/>
        <v>3.2411982235259075E-2</v>
      </c>
      <c r="L117" s="25">
        <f t="shared" ca="1" si="24"/>
        <v>-0.25494816261775805</v>
      </c>
      <c r="M117" s="25">
        <f t="shared" ca="1" si="24"/>
        <v>-0.39268739701196498</v>
      </c>
      <c r="N117" s="25">
        <f t="shared" ca="1" si="24"/>
        <v>-0.36460256707578265</v>
      </c>
      <c r="O117" s="25">
        <f t="shared" ca="1" si="24"/>
        <v>-0.4275776289437363</v>
      </c>
      <c r="P117" s="25">
        <f t="shared" ca="1" si="24"/>
        <v>-0.36045871616178737</v>
      </c>
      <c r="Q117" s="25">
        <f t="shared" ca="1" si="24"/>
        <v>-1.4480326120887002</v>
      </c>
      <c r="R117" s="25">
        <f t="shared" ca="1" si="24"/>
        <v>-1.4331497888486</v>
      </c>
      <c r="S117" s="25">
        <f t="shared" ca="1" si="25"/>
        <v>-1.4172926849760497</v>
      </c>
      <c r="T117" s="25">
        <f t="shared" ca="1" si="25"/>
        <v>-1.2101672862336599</v>
      </c>
      <c r="U117" s="25">
        <f t="shared" ca="1" si="25"/>
        <v>-1.0729074469362303</v>
      </c>
      <c r="V117" s="25">
        <f t="shared" ca="1" si="25"/>
        <v>-1.1006569140573692</v>
      </c>
      <c r="W117" s="25">
        <f t="shared" ca="1" si="25"/>
        <v>-0.98099546202330024</v>
      </c>
      <c r="X117" s="25">
        <f t="shared" ca="1" si="25"/>
        <v>-1.121678758149401</v>
      </c>
      <c r="Y117" s="25">
        <f t="shared" ca="1" si="25"/>
        <v>-1.0529203820172506</v>
      </c>
      <c r="Z117" s="25">
        <f t="shared" ca="1" si="25"/>
        <v>-1.0955685657657404</v>
      </c>
      <c r="AA117" s="25">
        <f t="shared" ca="1" si="25"/>
        <v>-1.1294381937110611</v>
      </c>
      <c r="AB117" s="25">
        <f t="shared" ca="1" si="25"/>
        <v>-1.2202480370361499</v>
      </c>
      <c r="AC117" s="25">
        <f t="shared" ca="1" si="25"/>
        <v>-1.2697972805939699</v>
      </c>
      <c r="AD117" s="25">
        <f t="shared" ca="1" si="25"/>
        <v>-1.2353331130954799</v>
      </c>
      <c r="AE117" s="25">
        <f t="shared" ca="1" si="25"/>
        <v>-1.2263496864496393</v>
      </c>
      <c r="AF117" s="25">
        <f t="shared" ca="1" si="25"/>
        <v>-1.1560518240303697</v>
      </c>
      <c r="AG117" s="25">
        <f t="shared" ca="1" si="25"/>
        <v>-1.2690504179404698</v>
      </c>
      <c r="AH117" s="28" t="s">
        <v>135</v>
      </c>
    </row>
    <row r="118" spans="1:34">
      <c r="G118"/>
      <c r="H118" s="13" t="s">
        <v>191</v>
      </c>
      <c r="I118" s="25">
        <f t="shared" ca="1" si="24"/>
        <v>0</v>
      </c>
      <c r="J118" s="25">
        <f t="shared" ca="1" si="24"/>
        <v>0</v>
      </c>
      <c r="K118" s="25">
        <f t="shared" ca="1" si="24"/>
        <v>-4.6385390600000004E-8</v>
      </c>
      <c r="L118" s="25">
        <f t="shared" ca="1" si="24"/>
        <v>-8.8272144099999999E-8</v>
      </c>
      <c r="M118" s="25">
        <f t="shared" ca="1" si="24"/>
        <v>-9.9433992100000008E-8</v>
      </c>
      <c r="N118" s="25">
        <f t="shared" ca="1" si="24"/>
        <v>-1.0184171280000001E-7</v>
      </c>
      <c r="O118" s="25">
        <f t="shared" ca="1" si="24"/>
        <v>-1.08872559E-7</v>
      </c>
      <c r="P118" s="25">
        <f t="shared" ca="1" si="24"/>
        <v>-1.0677143609999999E-7</v>
      </c>
      <c r="Q118" s="25">
        <f t="shared" ca="1" si="24"/>
        <v>-2.039953547E-7</v>
      </c>
      <c r="R118" s="25">
        <f t="shared" ca="1" si="24"/>
        <v>-2.2048814679999997E-7</v>
      </c>
      <c r="S118" s="25">
        <f t="shared" ca="1" si="25"/>
        <v>-2.2420570840000005E-7</v>
      </c>
      <c r="T118" s="25">
        <f t="shared" ca="1" si="25"/>
        <v>-2.2495098820000001E-7</v>
      </c>
      <c r="U118" s="25">
        <f t="shared" ca="1" si="25"/>
        <v>-2.2181590739999999E-7</v>
      </c>
      <c r="V118" s="25">
        <f t="shared" ca="1" si="25"/>
        <v>-2.3702903469999998E-7</v>
      </c>
      <c r="W118" s="25">
        <f t="shared" ca="1" si="25"/>
        <v>-2.3528063700000001E-7</v>
      </c>
      <c r="X118" s="25">
        <f t="shared" ca="1" si="25"/>
        <v>-2.4747208200000001E-7</v>
      </c>
      <c r="Y118" s="25">
        <f t="shared" ca="1" si="25"/>
        <v>-2.4159352400000001E-7</v>
      </c>
      <c r="Z118" s="25">
        <f t="shared" ca="1" si="25"/>
        <v>-2.7888600949999996E-7</v>
      </c>
      <c r="AA118" s="25">
        <f t="shared" ca="1" si="25"/>
        <v>-3.0580240269999997E-7</v>
      </c>
      <c r="AB118" s="25">
        <f t="shared" ca="1" si="25"/>
        <v>-3.0152566700000003E-7</v>
      </c>
      <c r="AC118" s="25">
        <f t="shared" ca="1" si="25"/>
        <v>-3.0338377300000004E-7</v>
      </c>
      <c r="AD118" s="25">
        <f t="shared" ca="1" si="25"/>
        <v>-2.9729331199999998E-7</v>
      </c>
      <c r="AE118" s="25">
        <f t="shared" ca="1" si="25"/>
        <v>-3.0725540929999994E-7</v>
      </c>
      <c r="AF118" s="25">
        <f t="shared" ca="1" si="25"/>
        <v>-3.3196963699999998E-7</v>
      </c>
      <c r="AG118" s="25">
        <f t="shared" ca="1" si="25"/>
        <v>-3.7998234100000007E-7</v>
      </c>
      <c r="AH118" s="28" t="s">
        <v>136</v>
      </c>
    </row>
    <row r="119" spans="1:34">
      <c r="G119"/>
      <c r="H119" s="13" t="s">
        <v>15</v>
      </c>
      <c r="I119" s="25">
        <f t="shared" ca="1" si="24"/>
        <v>-2.1545100000000018E-3</v>
      </c>
      <c r="J119" s="25">
        <f t="shared" ca="1" si="24"/>
        <v>-5.2343999999999373E-4</v>
      </c>
      <c r="K119" s="25">
        <f t="shared" ca="1" si="24"/>
        <v>9.0927800000000045E-4</v>
      </c>
      <c r="L119" s="25">
        <f t="shared" ca="1" si="24"/>
        <v>-3.9399999999999973E-3</v>
      </c>
      <c r="M119" s="25">
        <f t="shared" ca="1" si="24"/>
        <v>-1.1562950000000001E-3</v>
      </c>
      <c r="N119" s="25">
        <f t="shared" ca="1" si="24"/>
        <v>-9.0621140000000083E-3</v>
      </c>
      <c r="O119" s="25">
        <f t="shared" ca="1" si="24"/>
        <v>-7.7426699999999758E-3</v>
      </c>
      <c r="P119" s="25">
        <f t="shared" ca="1" si="24"/>
        <v>-9.8863599999999673E-3</v>
      </c>
      <c r="Q119" s="25">
        <f t="shared" ca="1" si="24"/>
        <v>3.1866359999999989E-2</v>
      </c>
      <c r="R119" s="25">
        <f t="shared" ca="1" si="24"/>
        <v>5.8246840000000022E-2</v>
      </c>
      <c r="S119" s="25">
        <f t="shared" ca="1" si="25"/>
        <v>5.0860739999999967E-2</v>
      </c>
      <c r="T119" s="25">
        <f t="shared" ca="1" si="25"/>
        <v>9.4463299999999889E-2</v>
      </c>
      <c r="U119" s="25">
        <f t="shared" ca="1" si="25"/>
        <v>0.12987463000000002</v>
      </c>
      <c r="V119" s="25">
        <f t="shared" ca="1" si="25"/>
        <v>0.10567945000000009</v>
      </c>
      <c r="W119" s="25">
        <f t="shared" ca="1" si="25"/>
        <v>0.15704759000000013</v>
      </c>
      <c r="X119" s="25">
        <f t="shared" ca="1" si="25"/>
        <v>0.12690893000000028</v>
      </c>
      <c r="Y119" s="25">
        <f t="shared" ca="1" si="25"/>
        <v>0.17373133999999982</v>
      </c>
      <c r="Z119" s="25">
        <f t="shared" ca="1" si="25"/>
        <v>0.19318614000000026</v>
      </c>
      <c r="AA119" s="25">
        <f t="shared" ca="1" si="25"/>
        <v>0.23292241999999988</v>
      </c>
      <c r="AB119" s="25">
        <f t="shared" ca="1" si="25"/>
        <v>0.22091520000000037</v>
      </c>
      <c r="AC119" s="25">
        <f t="shared" ca="1" si="25"/>
        <v>0.30818050000000041</v>
      </c>
      <c r="AD119" s="25">
        <f t="shared" ca="1" si="25"/>
        <v>0.30169830000000003</v>
      </c>
      <c r="AE119" s="25">
        <f t="shared" ca="1" si="25"/>
        <v>0.3230171</v>
      </c>
      <c r="AF119" s="25">
        <f t="shared" ca="1" si="25"/>
        <v>0.50540849999999959</v>
      </c>
      <c r="AG119" s="25">
        <f t="shared" ca="1" si="25"/>
        <v>0.40258889999999975</v>
      </c>
      <c r="AH119" s="28" t="s">
        <v>27</v>
      </c>
    </row>
    <row r="120" spans="1:34">
      <c r="G120"/>
      <c r="H120" s="30" t="s">
        <v>6</v>
      </c>
      <c r="I120" s="25">
        <f t="shared" ca="1" si="24"/>
        <v>-4.1288269935999989E-9</v>
      </c>
      <c r="J120" s="25">
        <f t="shared" ca="1" si="24"/>
        <v>-4.7509748447001687E-9</v>
      </c>
      <c r="K120" s="25">
        <f t="shared" ca="1" si="24"/>
        <v>-5.0073819723006001E-6</v>
      </c>
      <c r="L120" s="25">
        <f t="shared" ca="1" si="24"/>
        <v>-1.8669544671136152E-4</v>
      </c>
      <c r="M120" s="25">
        <f t="shared" ca="1" si="24"/>
        <v>-1.2007460163417399E-5</v>
      </c>
      <c r="N120" s="25">
        <f t="shared" ca="1" si="24"/>
        <v>-8.1751105701999971E-9</v>
      </c>
      <c r="O120" s="25">
        <f t="shared" ca="1" si="24"/>
        <v>-8.7937978599999991E-4</v>
      </c>
      <c r="P120" s="25">
        <f t="shared" ca="1" si="24"/>
        <v>-8.2003867356164993E-5</v>
      </c>
      <c r="Q120" s="25">
        <f t="shared" ca="1" si="24"/>
        <v>-1.9400865349503637E-4</v>
      </c>
      <c r="R120" s="25">
        <f t="shared" ca="1" si="24"/>
        <v>-5.1300768828909315E-4</v>
      </c>
      <c r="S120" s="25">
        <f t="shared" ca="1" si="25"/>
        <v>-1.4400405280793498E-4</v>
      </c>
      <c r="T120" s="25">
        <f t="shared" ca="1" si="25"/>
        <v>2.4956524797860167E-4</v>
      </c>
      <c r="U120" s="25">
        <f t="shared" ca="1" si="25"/>
        <v>-8.1014244396828967E-5</v>
      </c>
      <c r="V120" s="25">
        <f t="shared" ca="1" si="25"/>
        <v>-8.2323354483211371E-5</v>
      </c>
      <c r="W120" s="25">
        <f t="shared" ca="1" si="25"/>
        <v>-8.4006187766484159E-5</v>
      </c>
      <c r="X120" s="25">
        <f t="shared" ca="1" si="25"/>
        <v>3.6587523270690967E-4</v>
      </c>
      <c r="Y120" s="25">
        <f t="shared" ca="1" si="25"/>
        <v>-2.7002623759759501E-4</v>
      </c>
      <c r="Z120" s="25">
        <f t="shared" ca="1" si="25"/>
        <v>-3.4909699246374879E-4</v>
      </c>
      <c r="AA120" s="25">
        <f t="shared" ca="1" si="25"/>
        <v>7.1154399081367571E-3</v>
      </c>
      <c r="AB120" s="25">
        <f t="shared" ca="1" si="25"/>
        <v>-1.6080225823106044E-3</v>
      </c>
      <c r="AC120" s="25">
        <f t="shared" ca="1" si="25"/>
        <v>1.4432236595763078E-3</v>
      </c>
      <c r="AD120" s="25">
        <f t="shared" ca="1" si="25"/>
        <v>-1.5825200260979036E-3</v>
      </c>
      <c r="AE120" s="25">
        <f t="shared" ca="1" si="25"/>
        <v>-8.0567859865624404E-4</v>
      </c>
      <c r="AF120" s="25">
        <f t="shared" ca="1" si="25"/>
        <v>-5.9502205530384794E-4</v>
      </c>
      <c r="AG120" s="25">
        <f t="shared" ca="1" si="25"/>
        <v>3.9978585776793027E-5</v>
      </c>
      <c r="AH120" s="28" t="s">
        <v>137</v>
      </c>
    </row>
    <row r="121" spans="1:34">
      <c r="G121"/>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8" t="s">
        <v>138</v>
      </c>
    </row>
    <row r="122" spans="1:34">
      <c r="G122"/>
      <c r="H122" s="13" t="s">
        <v>195</v>
      </c>
      <c r="I122" s="25">
        <f t="shared" ref="I122:R124" ca="1" si="26">(-SUMIFS(OFFSET(INDIRECT("'"&amp;$E$1 &amp; "_Generation'!C:C"), 0, I$1), INDIRECT("'"&amp;$E$1 &amp; "_Generation'!B:B"),$H122, INDIRECT("'"&amp;$E$1 &amp; "_Generation'!A:A"),$B$105) + SUMIFS(OFFSET(INDIRECT("'"&amp;$C$1 &amp; "_Generation'!C:C"), 0, I$1), INDIRECT("'"&amp;$C$1 &amp; "_Generation'!B:B"),$H122, INDIRECT("'"&amp;$C$1 &amp; "_Generation'!A:A"),$B$105)) / 1000</f>
        <v>-1.1300458401914057E-2</v>
      </c>
      <c r="J122" s="25">
        <f t="shared" ca="1" si="26"/>
        <v>2.3119282199790179E-2</v>
      </c>
      <c r="K122" s="25">
        <f t="shared" ca="1" si="26"/>
        <v>3.814927405145295E-2</v>
      </c>
      <c r="L122" s="25">
        <f t="shared" ca="1" si="26"/>
        <v>-0.3207870989246685</v>
      </c>
      <c r="M122" s="25">
        <f t="shared" ca="1" si="26"/>
        <v>-0.48734017078761827</v>
      </c>
      <c r="N122" s="25">
        <f t="shared" ca="1" si="26"/>
        <v>-0.45263156017447637</v>
      </c>
      <c r="O122" s="25">
        <f t="shared" ca="1" si="26"/>
        <v>-0.52976455258972599</v>
      </c>
      <c r="P122" s="25">
        <f t="shared" ca="1" si="26"/>
        <v>-0.44934728393161277</v>
      </c>
      <c r="Q122" s="25">
        <f t="shared" ca="1" si="26"/>
        <v>-1.7202578227477305</v>
      </c>
      <c r="R122" s="25">
        <f t="shared" ca="1" si="26"/>
        <v>-1.695353219680551</v>
      </c>
      <c r="S122" s="25">
        <f t="shared" ref="S122:AG124" ca="1" si="27">(-SUMIFS(OFFSET(INDIRECT("'"&amp;$E$1 &amp; "_Generation'!C:C"), 0, S$1), INDIRECT("'"&amp;$E$1 &amp; "_Generation'!B:B"),$H122, INDIRECT("'"&amp;$E$1 &amp; "_Generation'!A:A"),$B$105) + SUMIFS(OFFSET(INDIRECT("'"&amp;$C$1 &amp; "_Generation'!C:C"), 0, S$1), INDIRECT("'"&amp;$C$1 &amp; "_Generation'!B:B"),$H122, INDIRECT("'"&amp;$C$1 &amp; "_Generation'!A:A"),$B$105)) / 1000</f>
        <v>-1.6809744159928013</v>
      </c>
      <c r="T122" s="25">
        <f t="shared" ca="1" si="27"/>
        <v>-1.4345852951254001</v>
      </c>
      <c r="U122" s="25">
        <f t="shared" ca="1" si="27"/>
        <v>-1.2722122000139997</v>
      </c>
      <c r="V122" s="25">
        <f t="shared" ca="1" si="27"/>
        <v>-1.3019777331819204</v>
      </c>
      <c r="W122" s="25">
        <f t="shared" ca="1" si="27"/>
        <v>-1.1682334895194</v>
      </c>
      <c r="X122" s="25">
        <f t="shared" ca="1" si="27"/>
        <v>-1.3222436121104402</v>
      </c>
      <c r="Y122" s="25">
        <f t="shared" ca="1" si="27"/>
        <v>-1.253625292965421</v>
      </c>
      <c r="Z122" s="25">
        <f t="shared" ca="1" si="27"/>
        <v>-1.2908267175021992</v>
      </c>
      <c r="AA122" s="25">
        <f t="shared" ca="1" si="27"/>
        <v>-1.3374112446581004</v>
      </c>
      <c r="AB122" s="25">
        <f t="shared" ca="1" si="27"/>
        <v>-1.4531358288575393</v>
      </c>
      <c r="AC122" s="25">
        <f t="shared" ca="1" si="27"/>
        <v>-1.4978931014479004</v>
      </c>
      <c r="AD122" s="25">
        <f t="shared" ca="1" si="27"/>
        <v>-1.4689471210316998</v>
      </c>
      <c r="AE122" s="25">
        <f t="shared" ca="1" si="27"/>
        <v>-1.4433561340527994</v>
      </c>
      <c r="AF122" s="25">
        <f t="shared" ca="1" si="27"/>
        <v>-1.3571711256702701</v>
      </c>
      <c r="AG122" s="25">
        <f t="shared" ca="1" si="27"/>
        <v>-1.48832607277562</v>
      </c>
      <c r="AH122" s="28" t="s">
        <v>139</v>
      </c>
    </row>
    <row r="123" spans="1:34">
      <c r="G123"/>
      <c r="H123" s="13" t="s">
        <v>192</v>
      </c>
      <c r="I123" s="25">
        <f t="shared" ca="1" si="26"/>
        <v>0</v>
      </c>
      <c r="J123" s="25">
        <f t="shared" ca="1" si="26"/>
        <v>0</v>
      </c>
      <c r="K123" s="25">
        <f t="shared" ca="1" si="26"/>
        <v>-6.1447025999999996E-8</v>
      </c>
      <c r="L123" s="25">
        <f t="shared" ca="1" si="26"/>
        <v>-1.157406493E-7</v>
      </c>
      <c r="M123" s="25">
        <f t="shared" ca="1" si="26"/>
        <v>-1.3106388729999999E-7</v>
      </c>
      <c r="N123" s="25">
        <f t="shared" ca="1" si="26"/>
        <v>-1.3429645220000002E-7</v>
      </c>
      <c r="O123" s="25">
        <f t="shared" ca="1" si="26"/>
        <v>-1.4320281479999996E-7</v>
      </c>
      <c r="P123" s="25">
        <f t="shared" ca="1" si="26"/>
        <v>-1.4080316760000001E-7</v>
      </c>
      <c r="Q123" s="25">
        <f t="shared" ca="1" si="26"/>
        <v>-2.6840245870000001E-7</v>
      </c>
      <c r="R123" s="25">
        <f t="shared" ca="1" si="26"/>
        <v>-2.8982445349999999E-7</v>
      </c>
      <c r="S123" s="25">
        <f t="shared" ca="1" si="27"/>
        <v>-2.9658436000000007E-7</v>
      </c>
      <c r="T123" s="25">
        <f t="shared" ca="1" si="27"/>
        <v>-2.9469876570000002E-7</v>
      </c>
      <c r="U123" s="25">
        <f t="shared" ca="1" si="27"/>
        <v>-2.9184741229999995E-7</v>
      </c>
      <c r="V123" s="25">
        <f t="shared" ca="1" si="27"/>
        <v>-3.1109193200000009E-7</v>
      </c>
      <c r="W123" s="25">
        <f t="shared" ca="1" si="27"/>
        <v>-3.1247347399999999E-7</v>
      </c>
      <c r="X123" s="25">
        <f t="shared" ca="1" si="27"/>
        <v>-3.230703596E-7</v>
      </c>
      <c r="Y123" s="25">
        <f t="shared" ca="1" si="27"/>
        <v>-3.1910932540000002E-7</v>
      </c>
      <c r="Z123" s="25">
        <f t="shared" ca="1" si="27"/>
        <v>-3.6585207849999998E-7</v>
      </c>
      <c r="AA123" s="25">
        <f t="shared" ca="1" si="27"/>
        <v>-4.0188670399999996E-7</v>
      </c>
      <c r="AB123" s="25">
        <f t="shared" ca="1" si="27"/>
        <v>-4.0022854299999999E-7</v>
      </c>
      <c r="AC123" s="25">
        <f t="shared" ca="1" si="27"/>
        <v>-3.95566091E-7</v>
      </c>
      <c r="AD123" s="25">
        <f t="shared" ca="1" si="27"/>
        <v>-3.9439858599999994E-7</v>
      </c>
      <c r="AE123" s="25">
        <f t="shared" ca="1" si="27"/>
        <v>-4.0108774050000001E-7</v>
      </c>
      <c r="AF123" s="25">
        <f t="shared" ca="1" si="27"/>
        <v>-4.3889061299999998E-7</v>
      </c>
      <c r="AG123" s="25">
        <f t="shared" ca="1" si="27"/>
        <v>-4.9769277399999996E-7</v>
      </c>
      <c r="AH123" s="28" t="s">
        <v>140</v>
      </c>
    </row>
    <row r="124" spans="1:34">
      <c r="H124" s="13" t="s">
        <v>92</v>
      </c>
      <c r="I124" s="25">
        <f t="shared" ca="1" si="26"/>
        <v>-2.5347239999999969E-3</v>
      </c>
      <c r="J124" s="25">
        <f t="shared" ca="1" si="26"/>
        <v>-6.1581499999999775E-4</v>
      </c>
      <c r="K124" s="25">
        <f t="shared" ca="1" si="26"/>
        <v>1.0697299999999927E-3</v>
      </c>
      <c r="L124" s="25">
        <f t="shared" ca="1" si="26"/>
        <v>-4.6352799999999942E-3</v>
      </c>
      <c r="M124" s="25">
        <f t="shared" ca="1" si="26"/>
        <v>-1.360353000000032E-3</v>
      </c>
      <c r="N124" s="25">
        <f t="shared" ca="1" si="26"/>
        <v>-1.0612270000000024E-2</v>
      </c>
      <c r="O124" s="25">
        <f t="shared" ca="1" si="26"/>
        <v>-9.1327499999999881E-3</v>
      </c>
      <c r="P124" s="25">
        <f t="shared" ca="1" si="26"/>
        <v>-1.1986560000000054E-2</v>
      </c>
      <c r="Q124" s="25">
        <f t="shared" ca="1" si="26"/>
        <v>3.7902240000000004E-2</v>
      </c>
      <c r="R124" s="25">
        <f t="shared" ca="1" si="26"/>
        <v>6.8422620000000045E-2</v>
      </c>
      <c r="S124" s="25">
        <f t="shared" ca="1" si="27"/>
        <v>5.9880949999999759E-2</v>
      </c>
      <c r="T124" s="25">
        <f t="shared" ca="1" si="27"/>
        <v>0.11110942999999998</v>
      </c>
      <c r="U124" s="25">
        <f t="shared" ca="1" si="27"/>
        <v>0.15265085</v>
      </c>
      <c r="V124" s="25">
        <f t="shared" ca="1" si="27"/>
        <v>0.12447170000000028</v>
      </c>
      <c r="W124" s="25">
        <f t="shared" ca="1" si="27"/>
        <v>0.18476166999999988</v>
      </c>
      <c r="X124" s="25">
        <f t="shared" ca="1" si="27"/>
        <v>0.14930466000000023</v>
      </c>
      <c r="Y124" s="25">
        <f t="shared" ca="1" si="27"/>
        <v>0.20438990000000012</v>
      </c>
      <c r="Z124" s="25">
        <f t="shared" ca="1" si="27"/>
        <v>0.22806133000000001</v>
      </c>
      <c r="AA124" s="25">
        <f t="shared" ca="1" si="27"/>
        <v>0.27324280000000001</v>
      </c>
      <c r="AB124" s="25">
        <f t="shared" ca="1" si="27"/>
        <v>0.25990039999999998</v>
      </c>
      <c r="AC124" s="25">
        <f t="shared" ca="1" si="27"/>
        <v>0.36251639999999996</v>
      </c>
      <c r="AD124" s="25">
        <f t="shared" ca="1" si="27"/>
        <v>0.35498750000000018</v>
      </c>
      <c r="AE124" s="25">
        <f t="shared" ca="1" si="27"/>
        <v>0.38002000000000041</v>
      </c>
      <c r="AF124" s="25">
        <f t="shared" ca="1" si="27"/>
        <v>0.59464220000000023</v>
      </c>
      <c r="AG124" s="25">
        <f t="shared" ca="1" si="27"/>
        <v>0.47358970000000045</v>
      </c>
      <c r="AH124" s="28" t="s">
        <v>141</v>
      </c>
    </row>
    <row r="125" spans="1:34">
      <c r="AH125" s="28" t="s">
        <v>142</v>
      </c>
    </row>
    <row r="126" spans="1:34">
      <c r="H126" s="14" t="s">
        <v>88</v>
      </c>
      <c r="I126" s="14"/>
      <c r="AH126" s="28" t="s">
        <v>143</v>
      </c>
    </row>
    <row r="127" spans="1:34">
      <c r="H127" s="6" t="s">
        <v>194</v>
      </c>
      <c r="AH127" s="28" t="s">
        <v>144</v>
      </c>
    </row>
    <row r="128" spans="1:34" ht="23.25">
      <c r="A128" s="64" t="str">
        <f>B129&amp;" capacity difference by year"</f>
        <v>North West Tasmania capacity difference by year</v>
      </c>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28" t="s">
        <v>145</v>
      </c>
    </row>
    <row r="129" spans="1:34">
      <c r="A129" s="11" t="s">
        <v>188</v>
      </c>
      <c r="B129" s="27" t="s">
        <v>162</v>
      </c>
      <c r="AH129" s="28" t="s">
        <v>190</v>
      </c>
    </row>
    <row r="130" spans="1:34">
      <c r="AH130" s="28" t="s">
        <v>146</v>
      </c>
    </row>
    <row r="131" spans="1:34">
      <c r="H131" t="s">
        <v>185</v>
      </c>
      <c r="I131" s="7" t="str">
        <f t="shared" ref="I131:AG131" si="28">I107</f>
        <v>2026-27</v>
      </c>
      <c r="J131" s="7" t="str">
        <f t="shared" si="28"/>
        <v>2027-28</v>
      </c>
      <c r="K131" s="7" t="str">
        <f t="shared" si="28"/>
        <v>2028-29</v>
      </c>
      <c r="L131" s="7" t="str">
        <f t="shared" si="28"/>
        <v>2029-30</v>
      </c>
      <c r="M131" s="7" t="str">
        <f t="shared" si="28"/>
        <v>2030-31</v>
      </c>
      <c r="N131" s="7" t="str">
        <f t="shared" si="28"/>
        <v>2031-32</v>
      </c>
      <c r="O131" s="7" t="str">
        <f t="shared" si="28"/>
        <v>2032-33</v>
      </c>
      <c r="P131" s="7" t="str">
        <f t="shared" si="28"/>
        <v>2033-34</v>
      </c>
      <c r="Q131" s="7" t="str">
        <f t="shared" si="28"/>
        <v>2034-35</v>
      </c>
      <c r="R131" s="7" t="str">
        <f t="shared" si="28"/>
        <v>2035-36</v>
      </c>
      <c r="S131" s="7" t="str">
        <f t="shared" si="28"/>
        <v>2036-37</v>
      </c>
      <c r="T131" s="7" t="str">
        <f t="shared" si="28"/>
        <v>2037-38</v>
      </c>
      <c r="U131" s="7" t="str">
        <f t="shared" si="28"/>
        <v>2038-39</v>
      </c>
      <c r="V131" s="7" t="str">
        <f t="shared" si="28"/>
        <v>2039-40</v>
      </c>
      <c r="W131" s="7" t="str">
        <f t="shared" si="28"/>
        <v>2040-41</v>
      </c>
      <c r="X131" s="7" t="str">
        <f t="shared" si="28"/>
        <v>2041-42</v>
      </c>
      <c r="Y131" s="7" t="str">
        <f t="shared" si="28"/>
        <v>2042-43</v>
      </c>
      <c r="Z131" s="7" t="str">
        <f t="shared" si="28"/>
        <v>2043-44</v>
      </c>
      <c r="AA131" s="7" t="str">
        <f t="shared" si="28"/>
        <v>2044-45</v>
      </c>
      <c r="AB131" s="7" t="str">
        <f t="shared" si="28"/>
        <v>2045-46</v>
      </c>
      <c r="AC131" s="7" t="str">
        <f t="shared" si="28"/>
        <v>2046-47</v>
      </c>
      <c r="AD131" s="7" t="str">
        <f t="shared" si="28"/>
        <v>2047-48</v>
      </c>
      <c r="AE131" s="7" t="str">
        <f t="shared" si="28"/>
        <v>2048-49</v>
      </c>
      <c r="AF131" s="7" t="str">
        <f t="shared" si="28"/>
        <v>2049-50</v>
      </c>
      <c r="AG131" s="7" t="str">
        <f t="shared" si="28"/>
        <v>2050-51</v>
      </c>
      <c r="AH131" s="28" t="s">
        <v>147</v>
      </c>
    </row>
    <row r="132" spans="1:34">
      <c r="H132" s="13" t="s">
        <v>8</v>
      </c>
      <c r="I132" s="25">
        <f ca="1">_xlfn.IFNA(INDEX(INDIRECT("'"&amp;$C$1 &amp; "_REZ Capacity'!$E$6:$AC$41"), MATCH($B$129, INDIRECT("'"&amp;$C$1 &amp; "_REZ Capacity'!$C$6:$C$41"),0),MATCH(I$131, INDIRECT("'"&amp;$C$1 &amp; "_REZ Capacity'!$E$5:$AC$5"),0))-INDEX(INDIRECT("'"&amp;$E$1 &amp; "_REZ Capacity'!$E$6:$AC$41"), MATCH($B$129, INDIRECT("'"&amp;$E$1 &amp; "_REZ Capacity'!$C$6:$C$41"),0),MATCH(I$131, INDIRECT("'"&amp;$E$1 &amp; "_REZ Capacity'!$E$5:$AC$5"),0)),0)</f>
        <v>0</v>
      </c>
      <c r="J132" s="25">
        <f t="shared" ref="J132:AG132" ca="1" si="29">_xlfn.IFNA(INDEX(INDIRECT("'"&amp;$C$1 &amp; "_REZ Capacity'!$E$6:$AC$41"), MATCH($B$129, INDIRECT("'"&amp;$C$1 &amp; "_REZ Capacity'!$C$6:$C$41"),0),MATCH(J$131, INDIRECT("'"&amp;$C$1 &amp; "_REZ Capacity'!$E$5:$AC$5"),0))-INDEX(INDIRECT("'"&amp;$E$1 &amp; "_REZ Capacity'!$E$6:$AC$41"), MATCH($B$129, INDIRECT("'"&amp;$E$1 &amp; "_REZ Capacity'!$C$6:$C$41"),0),MATCH(J$131, INDIRECT("'"&amp;$E$1 &amp; "_REZ Capacity'!$E$5:$AC$5"),0)),0)</f>
        <v>0</v>
      </c>
      <c r="K132" s="25">
        <f t="shared" ca="1" si="29"/>
        <v>0</v>
      </c>
      <c r="L132" s="25">
        <f t="shared" ca="1" si="29"/>
        <v>0</v>
      </c>
      <c r="M132" s="25">
        <f t="shared" ca="1" si="29"/>
        <v>0</v>
      </c>
      <c r="N132" s="25">
        <f t="shared" ca="1" si="29"/>
        <v>0</v>
      </c>
      <c r="O132" s="25">
        <f t="shared" ca="1" si="29"/>
        <v>0</v>
      </c>
      <c r="P132" s="25">
        <f t="shared" ca="1" si="29"/>
        <v>0</v>
      </c>
      <c r="Q132" s="25">
        <f t="shared" ca="1" si="29"/>
        <v>0</v>
      </c>
      <c r="R132" s="25">
        <f t="shared" ca="1" si="29"/>
        <v>0</v>
      </c>
      <c r="S132" s="25">
        <f t="shared" ca="1" si="29"/>
        <v>0</v>
      </c>
      <c r="T132" s="25">
        <f t="shared" ca="1" si="29"/>
        <v>0</v>
      </c>
      <c r="U132" s="25">
        <f t="shared" ca="1" si="29"/>
        <v>0</v>
      </c>
      <c r="V132" s="25">
        <f t="shared" ca="1" si="29"/>
        <v>-1.0591336E-4</v>
      </c>
      <c r="W132" s="25">
        <f t="shared" ca="1" si="29"/>
        <v>-1.0592033E-4</v>
      </c>
      <c r="X132" s="25">
        <f t="shared" ca="1" si="29"/>
        <v>-1.0593161E-4</v>
      </c>
      <c r="Y132" s="25">
        <f t="shared" ca="1" si="29"/>
        <v>-1.0594465000000001E-4</v>
      </c>
      <c r="Z132" s="25">
        <f t="shared" ca="1" si="29"/>
        <v>-1.0595354E-4</v>
      </c>
      <c r="AA132" s="25">
        <f t="shared" ca="1" si="29"/>
        <v>-1.05964835E-4</v>
      </c>
      <c r="AB132" s="25">
        <f t="shared" ca="1" si="29"/>
        <v>-1.05979925E-4</v>
      </c>
      <c r="AC132" s="25">
        <f t="shared" ca="1" si="29"/>
        <v>-1.0600235E-4</v>
      </c>
      <c r="AD132" s="25">
        <f t="shared" ca="1" si="29"/>
        <v>-1.0602577E-4</v>
      </c>
      <c r="AE132" s="25">
        <f t="shared" ca="1" si="29"/>
        <v>-1.0605887E-4</v>
      </c>
      <c r="AF132" s="25">
        <f t="shared" ca="1" si="29"/>
        <v>-1.0608875E-4</v>
      </c>
      <c r="AG132" s="25">
        <f t="shared" ca="1" si="29"/>
        <v>-1.0614081E-4</v>
      </c>
      <c r="AH132" s="28" t="s">
        <v>148</v>
      </c>
    </row>
    <row r="133" spans="1:34">
      <c r="H133" s="13" t="s">
        <v>9</v>
      </c>
      <c r="I133" s="25">
        <f ca="1">_xlfn.IFNA(INDEX(INDIRECT("'"&amp;$C$1 &amp; "_REZ Capacity'!$E$44:$AC$79"), MATCH($B$129, INDIRECT("'"&amp;$C$1 &amp; "_REZ Capacity'!$C$44:$C$79"),0),MATCH(I$131, INDIRECT("'"&amp;$C$1 &amp; "_REZ Capacity'!$E$5:$AC$5"),0))-INDEX(INDIRECT("'"&amp;$E$1 &amp; "_REZ Capacity'!$E$44:$AC$79"), MATCH($B$129, INDIRECT("'"&amp;$E$1 &amp; "_REZ Capacity'!$C$44:$C$79"),0),MATCH(I$131, INDIRECT("'"&amp;$E$1 &amp; "_REZ Capacity'!$E$5:$AC$5"),0)),0)</f>
        <v>0</v>
      </c>
      <c r="J133" s="25">
        <f t="shared" ref="J133:AG133" ca="1" si="30">_xlfn.IFNA(INDEX(INDIRECT("'"&amp;$C$1 &amp; "_REZ Capacity'!$E$44:$AC$79"), MATCH($B$129, INDIRECT("'"&amp;$C$1 &amp; "_REZ Capacity'!$C$44:$C$79"),0),MATCH(J$131, INDIRECT("'"&amp;$C$1 &amp; "_REZ Capacity'!$E$5:$AC$5"),0))-INDEX(INDIRECT("'"&amp;$E$1 &amp; "_REZ Capacity'!$E$44:$AC$79"), MATCH($B$129, INDIRECT("'"&amp;$E$1 &amp; "_REZ Capacity'!$C$44:$C$79"),0),MATCH(J$131, INDIRECT("'"&amp;$E$1 &amp; "_REZ Capacity'!$E$5:$AC$5"),0)),0)</f>
        <v>0</v>
      </c>
      <c r="K133" s="25">
        <f t="shared" ca="1" si="30"/>
        <v>0</v>
      </c>
      <c r="L133" s="25">
        <f t="shared" ca="1" si="30"/>
        <v>0</v>
      </c>
      <c r="M133" s="25">
        <f t="shared" ca="1" si="30"/>
        <v>0</v>
      </c>
      <c r="N133" s="25">
        <f t="shared" ca="1" si="30"/>
        <v>0</v>
      </c>
      <c r="O133" s="25">
        <f t="shared" ca="1" si="30"/>
        <v>125.38797531080002</v>
      </c>
      <c r="P133" s="25">
        <f t="shared" ca="1" si="30"/>
        <v>134.90549517314</v>
      </c>
      <c r="Q133" s="25">
        <f t="shared" ca="1" si="30"/>
        <v>134.90549509275999</v>
      </c>
      <c r="R133" s="25">
        <f t="shared" ca="1" si="30"/>
        <v>260.29358501466999</v>
      </c>
      <c r="S133" s="25">
        <f t="shared" ca="1" si="30"/>
        <v>260.29358492298002</v>
      </c>
      <c r="T133" s="25">
        <f t="shared" ca="1" si="30"/>
        <v>371.39377475915001</v>
      </c>
      <c r="U133" s="25">
        <f t="shared" ca="1" si="30"/>
        <v>496.78185409029004</v>
      </c>
      <c r="V133" s="25">
        <f t="shared" ca="1" si="30"/>
        <v>622.16980691665003</v>
      </c>
      <c r="W133" s="25">
        <f t="shared" ca="1" si="30"/>
        <v>622.16980690355012</v>
      </c>
      <c r="X133" s="25">
        <f t="shared" ca="1" si="30"/>
        <v>622.16980688860008</v>
      </c>
      <c r="Y133" s="25">
        <f t="shared" ca="1" si="30"/>
        <v>622.16980687509999</v>
      </c>
      <c r="Z133" s="25">
        <f t="shared" ca="1" si="30"/>
        <v>622.16980686146508</v>
      </c>
      <c r="AA133" s="25">
        <f t="shared" ca="1" si="30"/>
        <v>622.16980684922009</v>
      </c>
      <c r="AB133" s="25">
        <f t="shared" ca="1" si="30"/>
        <v>622.16980683384406</v>
      </c>
      <c r="AC133" s="25">
        <f t="shared" ca="1" si="30"/>
        <v>622.16980680996005</v>
      </c>
      <c r="AD133" s="25">
        <f t="shared" ca="1" si="30"/>
        <v>622.16980678681011</v>
      </c>
      <c r="AE133" s="25">
        <f t="shared" ca="1" si="30"/>
        <v>622.16980676177002</v>
      </c>
      <c r="AF133" s="25">
        <f t="shared" ca="1" si="30"/>
        <v>622.16980674217007</v>
      </c>
      <c r="AG133" s="25">
        <f t="shared" ca="1" si="30"/>
        <v>622.16980672283</v>
      </c>
      <c r="AH133" s="28" t="s">
        <v>149</v>
      </c>
    </row>
    <row r="134" spans="1:34">
      <c r="H134" s="13" t="s">
        <v>168</v>
      </c>
      <c r="I134" s="25">
        <f ca="1">_xlfn.IFNA(INDEX(INDIRECT("'"&amp;$C$1 &amp; "_REZ Capacity'!$E$82:$AC$87"), MATCH($B$129, INDIRECT("'"&amp;$C$1 &amp; "_REZ Capacity'!$C$82:$C$87"),0),MATCH(I$131, INDIRECT("'"&amp;$C$1 &amp; "_REZ Capacity'!$E$5:$AC$5"),0))-INDEX(INDIRECT("'"&amp;$E$1 &amp; "_REZ Capacity'!$E$82:$AC$87"), MATCH($B$129, INDIRECT("'"&amp;$E$1 &amp; "_REZ Capacity'!$C$82:$C$87"),0),MATCH(I$131, INDIRECT("'"&amp;$E$1 &amp; "_REZ Capacity'!$E$5:$AC$5"),0)),0)</f>
        <v>0</v>
      </c>
      <c r="J134" s="25">
        <f t="shared" ref="J134:AG134" ca="1" si="31">_xlfn.IFNA(INDEX(INDIRECT("'"&amp;$C$1 &amp; "_REZ Capacity'!$E$82:$AC$87"), MATCH($B$129, INDIRECT("'"&amp;$C$1 &amp; "_REZ Capacity'!$C$82:$C$87"),0),MATCH(J$131, INDIRECT("'"&amp;$C$1 &amp; "_REZ Capacity'!$E$5:$AC$5"),0))-INDEX(INDIRECT("'"&amp;$E$1 &amp; "_REZ Capacity'!$E$82:$AC$87"), MATCH($B$129, INDIRECT("'"&amp;$E$1 &amp; "_REZ Capacity'!$C$82:$C$87"),0),MATCH(J$131, INDIRECT("'"&amp;$E$1 &amp; "_REZ Capacity'!$E$5:$AC$5"),0)),0)</f>
        <v>0</v>
      </c>
      <c r="K134" s="25">
        <f t="shared" ca="1" si="31"/>
        <v>0</v>
      </c>
      <c r="L134" s="25">
        <f t="shared" ca="1" si="31"/>
        <v>0</v>
      </c>
      <c r="M134" s="25">
        <f t="shared" ca="1" si="31"/>
        <v>0</v>
      </c>
      <c r="N134" s="25">
        <f t="shared" ca="1" si="31"/>
        <v>0</v>
      </c>
      <c r="O134" s="25">
        <f t="shared" ca="1" si="31"/>
        <v>0</v>
      </c>
      <c r="P134" s="25">
        <f t="shared" ca="1" si="31"/>
        <v>0</v>
      </c>
      <c r="Q134" s="25">
        <f t="shared" ca="1" si="31"/>
        <v>0</v>
      </c>
      <c r="R134" s="25">
        <f t="shared" ca="1" si="31"/>
        <v>0</v>
      </c>
      <c r="S134" s="25">
        <f t="shared" ca="1" si="31"/>
        <v>0</v>
      </c>
      <c r="T134" s="25">
        <f t="shared" ca="1" si="31"/>
        <v>0</v>
      </c>
      <c r="U134" s="25">
        <f t="shared" ca="1" si="31"/>
        <v>0</v>
      </c>
      <c r="V134" s="25">
        <f t="shared" ca="1" si="31"/>
        <v>0</v>
      </c>
      <c r="W134" s="25">
        <f t="shared" ca="1" si="31"/>
        <v>0</v>
      </c>
      <c r="X134" s="25">
        <f t="shared" ca="1" si="31"/>
        <v>0</v>
      </c>
      <c r="Y134" s="25">
        <f t="shared" ca="1" si="31"/>
        <v>0</v>
      </c>
      <c r="Z134" s="25">
        <f t="shared" ca="1" si="31"/>
        <v>0</v>
      </c>
      <c r="AA134" s="25">
        <f t="shared" ca="1" si="31"/>
        <v>0</v>
      </c>
      <c r="AB134" s="25">
        <f t="shared" ca="1" si="31"/>
        <v>0</v>
      </c>
      <c r="AC134" s="25">
        <f t="shared" ca="1" si="31"/>
        <v>0</v>
      </c>
      <c r="AD134" s="25">
        <f t="shared" ca="1" si="31"/>
        <v>0</v>
      </c>
      <c r="AE134" s="25">
        <f t="shared" ca="1" si="31"/>
        <v>0</v>
      </c>
      <c r="AF134" s="25">
        <f t="shared" ca="1" si="31"/>
        <v>0</v>
      </c>
      <c r="AG134" s="25">
        <f t="shared" ca="1" si="31"/>
        <v>0</v>
      </c>
      <c r="AH134" s="5" t="s">
        <v>150</v>
      </c>
    </row>
    <row r="135" spans="1:34">
      <c r="AH135" s="5" t="s">
        <v>151</v>
      </c>
    </row>
    <row r="136" spans="1:34">
      <c r="AH136" s="5" t="s">
        <v>152</v>
      </c>
    </row>
    <row r="137" spans="1:34">
      <c r="AH137" s="5" t="s">
        <v>153</v>
      </c>
    </row>
    <row r="138" spans="1:34">
      <c r="AH138" s="5" t="s">
        <v>154</v>
      </c>
    </row>
    <row r="139" spans="1:34">
      <c r="AH139" s="5" t="s">
        <v>155</v>
      </c>
    </row>
    <row r="140" spans="1:34">
      <c r="AH140" s="5" t="s">
        <v>156</v>
      </c>
    </row>
    <row r="141" spans="1:34">
      <c r="AH141" s="5" t="s">
        <v>157</v>
      </c>
    </row>
    <row r="142" spans="1:34">
      <c r="AH142" s="5" t="s">
        <v>158</v>
      </c>
    </row>
    <row r="143" spans="1:34">
      <c r="AH143" s="5" t="s">
        <v>159</v>
      </c>
    </row>
    <row r="144" spans="1:34">
      <c r="AH144" s="5" t="s">
        <v>160</v>
      </c>
    </row>
    <row r="145" spans="1:34">
      <c r="AH145" s="5" t="s">
        <v>161</v>
      </c>
    </row>
    <row r="146" spans="1:34">
      <c r="AH146" s="5" t="s">
        <v>162</v>
      </c>
    </row>
    <row r="147" spans="1:34" ht="23.25">
      <c r="A147" s="64" t="str">
        <f>B148&amp;" generation difference by year"</f>
        <v>North West Tasmania generation difference by year</v>
      </c>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5" t="s">
        <v>163</v>
      </c>
    </row>
    <row r="148" spans="1:34">
      <c r="A148" s="11" t="s">
        <v>188</v>
      </c>
      <c r="B148" s="27" t="s">
        <v>162</v>
      </c>
      <c r="AH148" s="5" t="s">
        <v>169</v>
      </c>
    </row>
    <row r="149" spans="1:34">
      <c r="AH149" s="5" t="s">
        <v>170</v>
      </c>
    </row>
    <row r="150" spans="1:34">
      <c r="H150" t="s">
        <v>187</v>
      </c>
      <c r="I150" s="7" t="str">
        <f>I131</f>
        <v>2026-27</v>
      </c>
      <c r="J150" s="7" t="str">
        <f t="shared" ref="J150:AG150" si="32">J131</f>
        <v>2027-28</v>
      </c>
      <c r="K150" s="7" t="str">
        <f t="shared" si="32"/>
        <v>2028-29</v>
      </c>
      <c r="L150" s="7" t="str">
        <f t="shared" si="32"/>
        <v>2029-30</v>
      </c>
      <c r="M150" s="7" t="str">
        <f t="shared" si="32"/>
        <v>2030-31</v>
      </c>
      <c r="N150" s="7" t="str">
        <f t="shared" si="32"/>
        <v>2031-32</v>
      </c>
      <c r="O150" s="7" t="str">
        <f t="shared" si="32"/>
        <v>2032-33</v>
      </c>
      <c r="P150" s="7" t="str">
        <f t="shared" si="32"/>
        <v>2033-34</v>
      </c>
      <c r="Q150" s="7" t="str">
        <f t="shared" si="32"/>
        <v>2034-35</v>
      </c>
      <c r="R150" s="7" t="str">
        <f t="shared" si="32"/>
        <v>2035-36</v>
      </c>
      <c r="S150" s="7" t="str">
        <f t="shared" si="32"/>
        <v>2036-37</v>
      </c>
      <c r="T150" s="7" t="str">
        <f t="shared" si="32"/>
        <v>2037-38</v>
      </c>
      <c r="U150" s="7" t="str">
        <f t="shared" si="32"/>
        <v>2038-39</v>
      </c>
      <c r="V150" s="7" t="str">
        <f t="shared" si="32"/>
        <v>2039-40</v>
      </c>
      <c r="W150" s="7" t="str">
        <f t="shared" si="32"/>
        <v>2040-41</v>
      </c>
      <c r="X150" s="7" t="str">
        <f t="shared" si="32"/>
        <v>2041-42</v>
      </c>
      <c r="Y150" s="7" t="str">
        <f t="shared" si="32"/>
        <v>2042-43</v>
      </c>
      <c r="Z150" s="7" t="str">
        <f t="shared" si="32"/>
        <v>2043-44</v>
      </c>
      <c r="AA150" s="7" t="str">
        <f t="shared" si="32"/>
        <v>2044-45</v>
      </c>
      <c r="AB150" s="7" t="str">
        <f t="shared" si="32"/>
        <v>2045-46</v>
      </c>
      <c r="AC150" s="7" t="str">
        <f t="shared" si="32"/>
        <v>2046-47</v>
      </c>
      <c r="AD150" s="7" t="str">
        <f t="shared" si="32"/>
        <v>2047-48</v>
      </c>
      <c r="AE150" s="7" t="str">
        <f t="shared" si="32"/>
        <v>2048-49</v>
      </c>
      <c r="AF150" s="7" t="str">
        <f t="shared" si="32"/>
        <v>2049-50</v>
      </c>
      <c r="AG150" s="7" t="str">
        <f t="shared" si="32"/>
        <v>2050-51</v>
      </c>
      <c r="AH150" s="5" t="s">
        <v>171</v>
      </c>
    </row>
    <row r="151" spans="1:34">
      <c r="H151" s="13" t="s">
        <v>8</v>
      </c>
      <c r="I151" s="25">
        <f ca="1">_xlfn.IFNA(INDEX(INDIRECT("'"&amp;$C$1 &amp; "_REZ Generation'!$E$6:$AC$41"), MATCH($B$148, INDIRECT("'"&amp;$C$1 &amp; "_REZ Generation'!$C$6:$C$41"),0),MATCH(I$150, INDIRECT("'"&amp;$C$1 &amp; "_REZ Generation'!$E$5:$AC$5"),0))-INDEX(INDIRECT("'"&amp;$E$1 &amp; "_REZ Generation'!$E$6:$AC$41"), MATCH($B$148, INDIRECT("'"&amp;$E$1 &amp; "_REZ Generation'!$C$6:$C$41"),0),MATCH(I$150, INDIRECT("'"&amp;$E$1 &amp; "_REZ Generation'!$E$5:$AC$5"),0)),0)</f>
        <v>-1.03100916E-5</v>
      </c>
      <c r="J151" s="25">
        <f t="shared" ref="J151:AG151" ca="1" si="33">_xlfn.IFNA(INDEX(INDIRECT("'"&amp;$C$1 &amp; "_REZ Generation'!$E$6:$AC$41"), MATCH($B$148, INDIRECT("'"&amp;$C$1 &amp; "_REZ Generation'!$C$6:$C$41"),0),MATCH(J$150, INDIRECT("'"&amp;$C$1 &amp; "_REZ Generation'!$E$5:$AC$5"),0))-INDEX(INDIRECT("'"&amp;$E$1 &amp; "_REZ Generation'!$E$6:$AC$41"), MATCH($B$148, INDIRECT("'"&amp;$E$1 &amp; "_REZ Generation'!$C$6:$C$41"),0),MATCH(J$150, INDIRECT("'"&amp;$E$1 &amp; "_REZ Generation'!$E$5:$AC$5"),0)),0)</f>
        <v>-1.44185652E-5</v>
      </c>
      <c r="K151" s="25">
        <f t="shared" ca="1" si="33"/>
        <v>-1.4485554999999999E-5</v>
      </c>
      <c r="L151" s="25">
        <f t="shared" ca="1" si="33"/>
        <v>-3.4058059100000005E-5</v>
      </c>
      <c r="M151" s="25">
        <f t="shared" ca="1" si="33"/>
        <v>-3.4520685800000002E-5</v>
      </c>
      <c r="N151" s="25">
        <f t="shared" ca="1" si="33"/>
        <v>-3.1064803399999996E-5</v>
      </c>
      <c r="O151" s="25">
        <f t="shared" ca="1" si="33"/>
        <v>-3.2898960800000001E-5</v>
      </c>
      <c r="P151" s="25">
        <f t="shared" ca="1" si="33"/>
        <v>-3.73570314E-5</v>
      </c>
      <c r="Q151" s="25">
        <f t="shared" ca="1" si="33"/>
        <v>-2.9808869000000004E-5</v>
      </c>
      <c r="R151" s="25">
        <f t="shared" ca="1" si="33"/>
        <v>-3.0531625899999997E-5</v>
      </c>
      <c r="S151" s="25">
        <f t="shared" ca="1" si="33"/>
        <v>-2.9796038999999997E-5</v>
      </c>
      <c r="T151" s="25">
        <f t="shared" ca="1" si="33"/>
        <v>-2.47250864E-5</v>
      </c>
      <c r="U151" s="25">
        <f t="shared" ca="1" si="33"/>
        <v>-3.0694767699999994E-5</v>
      </c>
      <c r="V151" s="25">
        <f t="shared" ca="1" si="33"/>
        <v>-9.9432328999999993E-5</v>
      </c>
      <c r="W151" s="25">
        <f t="shared" ca="1" si="33"/>
        <v>-9.0822837299999997E-5</v>
      </c>
      <c r="X151" s="25">
        <f t="shared" ca="1" si="33"/>
        <v>-9.1343003599999987E-5</v>
      </c>
      <c r="Y151" s="25">
        <f t="shared" ca="1" si="33"/>
        <v>-1.0474865959999999E-4</v>
      </c>
      <c r="Z151" s="25">
        <f t="shared" ca="1" si="33"/>
        <v>-9.5817663499999999E-5</v>
      </c>
      <c r="AA151" s="25">
        <f t="shared" ca="1" si="33"/>
        <v>-9.836328629999999E-5</v>
      </c>
      <c r="AB151" s="25">
        <f t="shared" ca="1" si="33"/>
        <v>-9.6782621999999991E-5</v>
      </c>
      <c r="AC151" s="25">
        <f t="shared" ca="1" si="33"/>
        <v>-8.1927604999999998E-5</v>
      </c>
      <c r="AD151" s="25">
        <f t="shared" ca="1" si="33"/>
        <v>-9.1569754500000011E-5</v>
      </c>
      <c r="AE151" s="25">
        <f t="shared" ca="1" si="33"/>
        <v>-9.1645463999999997E-5</v>
      </c>
      <c r="AF151" s="25">
        <f t="shared" ca="1" si="33"/>
        <v>-8.4263918299999995E-5</v>
      </c>
      <c r="AG151" s="25">
        <f t="shared" ca="1" si="33"/>
        <v>-8.6627937000000006E-5</v>
      </c>
      <c r="AH151" s="5" t="s">
        <v>174</v>
      </c>
    </row>
    <row r="152" spans="1:34">
      <c r="H152" s="13" t="s">
        <v>9</v>
      </c>
      <c r="I152" s="25">
        <f ca="1">_xlfn.IFNA(INDEX(INDIRECT("'"&amp;$C$1 &amp; "_REZ Generation'!$E$44:$AC$79"), MATCH($B$148, INDIRECT("'"&amp;$C$1 &amp; "_REZ Generation'!$C$44:$C$79"),0),MATCH(I$150, INDIRECT("'"&amp;$C$1 &amp; "_REZ Generation'!$E$5:$AC$5"),0))-INDEX(INDIRECT("'"&amp;$E$1 &amp; "_REZ Generation'!$E$44:$AC$79"), MATCH($B$148, INDIRECT("'"&amp;$E$1 &amp; "_REZ Generation'!$C$44:$C$79"),0),MATCH(I$150, INDIRECT("'"&amp;$E$1 &amp; "_REZ Generation'!$E$5:$AC$5"),0)),0)</f>
        <v>58.729275403174483</v>
      </c>
      <c r="J152" s="25">
        <f t="shared" ref="J152:AG152" ca="1" si="34">_xlfn.IFNA(INDEX(INDIRECT("'"&amp;$C$1 &amp; "_REZ Generation'!$E$44:$AC$79"), MATCH($B$148, INDIRECT("'"&amp;$C$1 &amp; "_REZ Generation'!$C$44:$C$79"),0),MATCH(J$150, INDIRECT("'"&amp;$C$1 &amp; "_REZ Generation'!$E$5:$AC$5"),0))-INDEX(INDIRECT("'"&amp;$E$1 &amp; "_REZ Generation'!$E$44:$AC$79"), MATCH($B$148, INDIRECT("'"&amp;$E$1 &amp; "_REZ Generation'!$C$44:$C$79"),0),MATCH(J$150, INDIRECT("'"&amp;$E$1 &amp; "_REZ Generation'!$E$5:$AC$5"),0)),0)</f>
        <v>62.305054959266499</v>
      </c>
      <c r="K152" s="25">
        <f t="shared" ca="1" si="34"/>
        <v>59.342823749205309</v>
      </c>
      <c r="L152" s="25">
        <f t="shared" ca="1" si="34"/>
        <v>3.8235996618639092</v>
      </c>
      <c r="M152" s="25">
        <f t="shared" ca="1" si="34"/>
        <v>36.636451553084726</v>
      </c>
      <c r="N152" s="25">
        <f t="shared" ca="1" si="34"/>
        <v>82.009048185095935</v>
      </c>
      <c r="O152" s="25">
        <f t="shared" ca="1" si="34"/>
        <v>559.4861095905411</v>
      </c>
      <c r="P152" s="25">
        <f t="shared" ca="1" si="34"/>
        <v>576.6067838224119</v>
      </c>
      <c r="Q152" s="25">
        <f t="shared" ca="1" si="34"/>
        <v>540.10388371428485</v>
      </c>
      <c r="R152" s="25">
        <f t="shared" ca="1" si="34"/>
        <v>1110.36150944618</v>
      </c>
      <c r="S152" s="25">
        <f t="shared" ca="1" si="34"/>
        <v>1153.9136359984141</v>
      </c>
      <c r="T152" s="25">
        <f t="shared" ca="1" si="34"/>
        <v>1531.9469600705904</v>
      </c>
      <c r="U152" s="25">
        <f t="shared" ca="1" si="34"/>
        <v>1972.0264008124218</v>
      </c>
      <c r="V152" s="25">
        <f t="shared" ca="1" si="34"/>
        <v>2156.82493972047</v>
      </c>
      <c r="W152" s="25">
        <f t="shared" ca="1" si="34"/>
        <v>2288.2727809650896</v>
      </c>
      <c r="X152" s="25">
        <f t="shared" ca="1" si="34"/>
        <v>2293.8481307697903</v>
      </c>
      <c r="Y152" s="25">
        <f t="shared" ca="1" si="34"/>
        <v>2216.2209384836096</v>
      </c>
      <c r="Z152" s="25">
        <f t="shared" ca="1" si="34"/>
        <v>2276.7888847080376</v>
      </c>
      <c r="AA152" s="25">
        <f t="shared" ca="1" si="34"/>
        <v>2402.4762106612934</v>
      </c>
      <c r="AB152" s="25">
        <f t="shared" ca="1" si="34"/>
        <v>2523.290398731594</v>
      </c>
      <c r="AC152" s="25">
        <f t="shared" ca="1" si="34"/>
        <v>2384.7424633664768</v>
      </c>
      <c r="AD152" s="25">
        <f t="shared" ca="1" si="34"/>
        <v>2363.4072839728378</v>
      </c>
      <c r="AE152" s="25">
        <f t="shared" ca="1" si="34"/>
        <v>2102.4821297688782</v>
      </c>
      <c r="AF152" s="25">
        <f t="shared" ca="1" si="34"/>
        <v>2303.0563815268897</v>
      </c>
      <c r="AG152" s="25">
        <f t="shared" ca="1" si="34"/>
        <v>2283.704044310286</v>
      </c>
      <c r="AH152" s="5" t="s">
        <v>172</v>
      </c>
    </row>
    <row r="153" spans="1:34">
      <c r="H153" s="13" t="s">
        <v>186</v>
      </c>
      <c r="I153" s="25">
        <f ca="1">_xlfn.IFNA(INDEX(INDIRECT("'"&amp;$C$1 &amp; "_REZ Generation'!$E$82:$AC$87"), MATCH($B$148, INDIRECT("'"&amp;$C$1 &amp; "_REZ Generation'!$C$82:$C$87"),0),MATCH(I$150, INDIRECT("'"&amp;$C$1 &amp; "_REZ Generation'!$E$5:$AC$5"),0))-INDEX(INDIRECT("'"&amp;$E$1 &amp; "_REZ Generation'!$E$82:$AC$87"), MATCH($B$148, INDIRECT("'"&amp;$E$1 &amp; "_REZ Generation'!$C$82:$C$87"),0),MATCH(I$150, INDIRECT("'"&amp;$E$1 &amp; "_REZ Generation'!$E$5:$AC$5"),0)),0)</f>
        <v>0</v>
      </c>
      <c r="J153" s="25">
        <f t="shared" ref="J153:AG153" ca="1" si="35">_xlfn.IFNA(INDEX(INDIRECT("'"&amp;$C$1 &amp; "_REZ Generation'!$E$82:$AC$87"), MATCH($B$148, INDIRECT("'"&amp;$C$1 &amp; "_REZ Generation'!$C$82:$C$87"),0),MATCH(J$150, INDIRECT("'"&amp;$C$1 &amp; "_REZ Generation'!$E$5:$AC$5"),0))-INDEX(INDIRECT("'"&amp;$E$1 &amp; "_REZ Generation'!$E$82:$AC$87"), MATCH($B$148, INDIRECT("'"&amp;$E$1 &amp; "_REZ Generation'!$C$82:$C$87"),0),MATCH(J$150, INDIRECT("'"&amp;$E$1 &amp; "_REZ Generation'!$E$5:$AC$5"),0)),0)</f>
        <v>0</v>
      </c>
      <c r="K153" s="25">
        <f t="shared" ca="1" si="35"/>
        <v>0</v>
      </c>
      <c r="L153" s="25">
        <f t="shared" ca="1" si="35"/>
        <v>0</v>
      </c>
      <c r="M153" s="25">
        <f t="shared" ca="1" si="35"/>
        <v>0</v>
      </c>
      <c r="N153" s="25">
        <f t="shared" ca="1" si="35"/>
        <v>0</v>
      </c>
      <c r="O153" s="25">
        <f t="shared" ca="1" si="35"/>
        <v>0</v>
      </c>
      <c r="P153" s="25">
        <f t="shared" ca="1" si="35"/>
        <v>0</v>
      </c>
      <c r="Q153" s="25">
        <f t="shared" ca="1" si="35"/>
        <v>0</v>
      </c>
      <c r="R153" s="25">
        <f t="shared" ca="1" si="35"/>
        <v>0</v>
      </c>
      <c r="S153" s="25">
        <f t="shared" ca="1" si="35"/>
        <v>0</v>
      </c>
      <c r="T153" s="25">
        <f t="shared" ca="1" si="35"/>
        <v>0</v>
      </c>
      <c r="U153" s="25">
        <f t="shared" ca="1" si="35"/>
        <v>0</v>
      </c>
      <c r="V153" s="25">
        <f t="shared" ca="1" si="35"/>
        <v>0</v>
      </c>
      <c r="W153" s="25">
        <f t="shared" ca="1" si="35"/>
        <v>0</v>
      </c>
      <c r="X153" s="25">
        <f t="shared" ca="1" si="35"/>
        <v>0</v>
      </c>
      <c r="Y153" s="25">
        <f t="shared" ca="1" si="35"/>
        <v>0</v>
      </c>
      <c r="Z153" s="25">
        <f t="shared" ca="1" si="35"/>
        <v>0</v>
      </c>
      <c r="AA153" s="25">
        <f t="shared" ca="1" si="35"/>
        <v>0</v>
      </c>
      <c r="AB153" s="25">
        <f t="shared" ca="1" si="35"/>
        <v>0</v>
      </c>
      <c r="AC153" s="25">
        <f t="shared" ca="1" si="35"/>
        <v>0</v>
      </c>
      <c r="AD153" s="25">
        <f t="shared" ca="1" si="35"/>
        <v>0</v>
      </c>
      <c r="AE153" s="25">
        <f t="shared" ca="1" si="35"/>
        <v>0</v>
      </c>
      <c r="AF153" s="25">
        <f t="shared" ca="1" si="35"/>
        <v>0</v>
      </c>
      <c r="AG153" s="25">
        <f t="shared" ca="1" si="35"/>
        <v>0</v>
      </c>
      <c r="AH153" s="5" t="s">
        <v>173</v>
      </c>
    </row>
    <row r="154" spans="1:34" customFormat="1"/>
    <row r="155" spans="1:34" customFormat="1"/>
    <row r="156" spans="1:34" customFormat="1"/>
    <row r="157" spans="1:34" customFormat="1"/>
    <row r="158" spans="1:34" customFormat="1"/>
    <row r="159" spans="1:34" customFormat="1"/>
    <row r="160" spans="1:34" customFormat="1"/>
    <row r="161" customFormat="1"/>
    <row r="162" customFormat="1"/>
    <row r="163" customFormat="1"/>
    <row r="164" customFormat="1"/>
    <row r="165" customFormat="1"/>
    <row r="166" customFormat="1"/>
    <row r="167" customFormat="1"/>
    <row r="168" customFormat="1"/>
    <row r="169" customFormat="1"/>
    <row r="170" customFormat="1"/>
    <row r="171" customFormat="1"/>
  </sheetData>
  <dataConsolidate/>
  <dataValidations count="3">
    <dataValidation type="list" allowBlank="1" showInputMessage="1" showErrorMessage="1" sqref="B4 B83 B105"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29 B148" xr:uid="{00000000-0002-0000-0700-000002000000}">
      <formula1>$AH$112:$AH$153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hidden="1" customWidth="1"/>
  </cols>
  <sheetData>
    <row r="1" spans="1:27" ht="23.25" customHeight="1">
      <c r="A1" s="73" t="s">
        <v>198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263</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15">
        <v>0.4785985335462159</v>
      </c>
      <c r="D6" s="15">
        <v>0.46866079539904948</v>
      </c>
      <c r="E6" s="15">
        <v>0.60735377423750847</v>
      </c>
      <c r="F6" s="15">
        <v>0.52555273585539952</v>
      </c>
      <c r="G6" s="15">
        <v>0.62264093871706061</v>
      </c>
      <c r="H6" s="15">
        <v>0.58683290441455649</v>
      </c>
      <c r="I6" s="15">
        <v>0.60078105601748</v>
      </c>
      <c r="J6" s="15">
        <v>0.60689829535019291</v>
      </c>
      <c r="K6" s="15">
        <v>0.57355347107542087</v>
      </c>
      <c r="L6" s="15">
        <v>0.55844186660824469</v>
      </c>
      <c r="M6" s="15">
        <v>0.51430662851081665</v>
      </c>
      <c r="N6" s="15">
        <v>0.53817814390250507</v>
      </c>
      <c r="O6" s="15">
        <v>0.54705670268490014</v>
      </c>
      <c r="P6" s="15">
        <v>0.54997094027709037</v>
      </c>
      <c r="Q6" s="15">
        <v>0.57012644049755801</v>
      </c>
      <c r="R6" s="15">
        <v>0.51074558778757584</v>
      </c>
      <c r="S6" s="15" t="s">
        <v>254</v>
      </c>
      <c r="T6" s="15" t="s">
        <v>254</v>
      </c>
      <c r="U6" s="15" t="s">
        <v>254</v>
      </c>
      <c r="V6" s="15" t="s">
        <v>254</v>
      </c>
      <c r="W6" s="15" t="s">
        <v>254</v>
      </c>
      <c r="X6" s="15" t="s">
        <v>254</v>
      </c>
      <c r="Y6" s="15" t="s">
        <v>254</v>
      </c>
      <c r="Z6" s="15" t="s">
        <v>254</v>
      </c>
      <c r="AA6" s="15" t="s">
        <v>254</v>
      </c>
    </row>
    <row r="7" spans="1:27">
      <c r="A7" s="16" t="s">
        <v>16</v>
      </c>
      <c r="B7" s="16" t="s">
        <v>11</v>
      </c>
      <c r="C7" s="15">
        <v>0.60996990173440424</v>
      </c>
      <c r="D7" s="15">
        <v>0.64150836819204915</v>
      </c>
      <c r="E7" s="15">
        <v>0.63576209515778415</v>
      </c>
      <c r="F7" s="15">
        <v>0.63903358733372084</v>
      </c>
      <c r="G7" s="15" t="s">
        <v>254</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c r="A8" s="16" t="s">
        <v>16</v>
      </c>
      <c r="B8" s="16" t="s">
        <v>7</v>
      </c>
      <c r="C8" s="15">
        <v>0.18708811688664798</v>
      </c>
      <c r="D8" s="15">
        <v>0.18527296658167536</v>
      </c>
      <c r="E8" s="15">
        <v>0.31147556169376334</v>
      </c>
      <c r="F8" s="15">
        <v>0.36597677858661054</v>
      </c>
      <c r="G8" s="15">
        <v>0.34036813952261996</v>
      </c>
      <c r="H8" s="15">
        <v>0.30768157018122216</v>
      </c>
      <c r="I8" s="15">
        <v>0.36548058315232451</v>
      </c>
      <c r="J8" s="15">
        <v>0.43337332768817893</v>
      </c>
      <c r="K8" s="15">
        <v>0.36065468658619637</v>
      </c>
      <c r="L8" s="15">
        <v>0.31383832155914559</v>
      </c>
      <c r="M8" s="15">
        <v>0.33783677859106021</v>
      </c>
      <c r="N8" s="15">
        <v>0.36744738027695317</v>
      </c>
      <c r="O8" s="15">
        <v>0.36117151802740272</v>
      </c>
      <c r="P8" s="15">
        <v>0.35691047249765312</v>
      </c>
      <c r="Q8" s="15">
        <v>0.36279716731700096</v>
      </c>
      <c r="R8" s="15">
        <v>0.33268485584632917</v>
      </c>
      <c r="S8" s="15">
        <v>0.36994458570767508</v>
      </c>
      <c r="T8" s="15">
        <v>0.3262050301273432</v>
      </c>
      <c r="U8" s="15">
        <v>0.25862979584872736</v>
      </c>
      <c r="V8" s="15">
        <v>0.33093859526600161</v>
      </c>
      <c r="W8" s="15">
        <v>0.30571348708499857</v>
      </c>
      <c r="X8" s="15">
        <v>0.27615334598990871</v>
      </c>
      <c r="Y8" s="15">
        <v>0.29251821028508806</v>
      </c>
      <c r="Z8" s="15">
        <v>0.28673833719032538</v>
      </c>
      <c r="AA8" s="15" t="s">
        <v>254</v>
      </c>
    </row>
    <row r="9" spans="1:27">
      <c r="A9" s="16" t="s">
        <v>16</v>
      </c>
      <c r="B9" s="16" t="s">
        <v>12</v>
      </c>
      <c r="C9" s="15">
        <v>1.0668249543378996E-2</v>
      </c>
      <c r="D9" s="15">
        <v>1.1077018264840182E-2</v>
      </c>
      <c r="E9" s="15">
        <v>0.1790796118721461</v>
      </c>
      <c r="F9" s="15">
        <v>7.0189509132420086E-2</v>
      </c>
      <c r="G9" s="15">
        <v>0.24529089041095892</v>
      </c>
      <c r="H9" s="15">
        <v>0.19058614840182647</v>
      </c>
      <c r="I9" s="15">
        <v>0.26078157534246577</v>
      </c>
      <c r="J9" s="15">
        <v>0.30644394977168948</v>
      </c>
      <c r="K9" s="15">
        <v>0.17931735844748858</v>
      </c>
      <c r="L9" s="15">
        <v>8.788805479452054E-2</v>
      </c>
      <c r="M9" s="15">
        <v>9.1773073059360749E-2</v>
      </c>
      <c r="N9" s="15">
        <v>9.5188143835616426E-2</v>
      </c>
      <c r="O9" s="15">
        <v>0.14815389497716894</v>
      </c>
      <c r="P9" s="15" t="s">
        <v>254</v>
      </c>
      <c r="Q9" s="15" t="s">
        <v>254</v>
      </c>
      <c r="R9" s="15" t="s">
        <v>254</v>
      </c>
      <c r="S9" s="15" t="s">
        <v>254</v>
      </c>
      <c r="T9" s="15" t="s">
        <v>254</v>
      </c>
      <c r="U9" s="15" t="s">
        <v>254</v>
      </c>
      <c r="V9" s="15" t="s">
        <v>254</v>
      </c>
      <c r="W9" s="15" t="s">
        <v>254</v>
      </c>
      <c r="X9" s="15" t="s">
        <v>254</v>
      </c>
      <c r="Y9" s="15" t="s">
        <v>254</v>
      </c>
      <c r="Z9" s="15" t="s">
        <v>254</v>
      </c>
      <c r="AA9" s="15" t="s">
        <v>254</v>
      </c>
    </row>
    <row r="10" spans="1:27">
      <c r="A10" s="16" t="s">
        <v>16</v>
      </c>
      <c r="B10" s="16" t="s">
        <v>4</v>
      </c>
      <c r="C10" s="15">
        <v>4.2032510131403741E-3</v>
      </c>
      <c r="D10" s="15">
        <v>4.1336121280454059E-3</v>
      </c>
      <c r="E10" s="15">
        <v>3.3959555883354808E-2</v>
      </c>
      <c r="F10" s="15">
        <v>0.10207042672813917</v>
      </c>
      <c r="G10" s="15">
        <v>6.485955842965159E-2</v>
      </c>
      <c r="H10" s="15">
        <v>5.9107259375245975E-2</v>
      </c>
      <c r="I10" s="15">
        <v>8.3794074755040623E-2</v>
      </c>
      <c r="J10" s="15">
        <v>0.1110537385085882</v>
      </c>
      <c r="K10" s="15">
        <v>9.9824826618614068E-2</v>
      </c>
      <c r="L10" s="15">
        <v>6.9320778142035133E-2</v>
      </c>
      <c r="M10" s="15">
        <v>6.7329036502472975E-2</v>
      </c>
      <c r="N10" s="15">
        <v>7.4387453981495932E-2</v>
      </c>
      <c r="O10" s="15">
        <v>0.11123406588724452</v>
      </c>
      <c r="P10" s="15">
        <v>0.12309238138254006</v>
      </c>
      <c r="Q10" s="15">
        <v>0.14973645542922701</v>
      </c>
      <c r="R10" s="15">
        <v>0.11547633644070852</v>
      </c>
      <c r="S10" s="15">
        <v>0.10485744368992249</v>
      </c>
      <c r="T10" s="15">
        <v>0.11791290375937291</v>
      </c>
      <c r="U10" s="15">
        <v>9.040453648905275E-2</v>
      </c>
      <c r="V10" s="15">
        <v>0.10904792243349565</v>
      </c>
      <c r="W10" s="15">
        <v>0.11812618379598146</v>
      </c>
      <c r="X10" s="15">
        <v>0.12230350772217265</v>
      </c>
      <c r="Y10" s="15">
        <v>0.12642425731234516</v>
      </c>
      <c r="Z10" s="15">
        <v>0.13969201453698235</v>
      </c>
      <c r="AA10" s="15">
        <v>0.15000502554983167</v>
      </c>
    </row>
    <row r="11" spans="1:27">
      <c r="A11" s="16" t="s">
        <v>16</v>
      </c>
      <c r="B11" s="16" t="s">
        <v>2</v>
      </c>
      <c r="C11" s="15">
        <v>0.25126436601961372</v>
      </c>
      <c r="D11" s="15">
        <v>0.22150043891870416</v>
      </c>
      <c r="E11" s="15">
        <v>0.26479418934260451</v>
      </c>
      <c r="F11" s="15">
        <v>0.22533102395697735</v>
      </c>
      <c r="G11" s="15">
        <v>0.22176708634817799</v>
      </c>
      <c r="H11" s="15">
        <v>0.21970615371126398</v>
      </c>
      <c r="I11" s="15">
        <v>0.2243466986378691</v>
      </c>
      <c r="J11" s="15">
        <v>0.24490219500408936</v>
      </c>
      <c r="K11" s="15">
        <v>0.23998916674945664</v>
      </c>
      <c r="L11" s="15">
        <v>0.2293250952082852</v>
      </c>
      <c r="M11" s="15">
        <v>0.204566833582872</v>
      </c>
      <c r="N11" s="15">
        <v>0.23707652199717066</v>
      </c>
      <c r="O11" s="15">
        <v>0.2100745046623666</v>
      </c>
      <c r="P11" s="15">
        <v>0.19362015096333487</v>
      </c>
      <c r="Q11" s="15">
        <v>0.18645529555819576</v>
      </c>
      <c r="R11" s="15">
        <v>0.18128432640982961</v>
      </c>
      <c r="S11" s="15">
        <v>0.19605209618843861</v>
      </c>
      <c r="T11" s="15">
        <v>0.19709645935609901</v>
      </c>
      <c r="U11" s="15">
        <v>0.18711785914138895</v>
      </c>
      <c r="V11" s="15">
        <v>0.16974495832867689</v>
      </c>
      <c r="W11" s="15">
        <v>0.2186372568386275</v>
      </c>
      <c r="X11" s="15">
        <v>0.18836673200886089</v>
      </c>
      <c r="Y11" s="15">
        <v>0.17637949380925325</v>
      </c>
      <c r="Z11" s="15">
        <v>0.17649276051022034</v>
      </c>
      <c r="AA11" s="15">
        <v>0.18036164937150115</v>
      </c>
    </row>
    <row r="12" spans="1:27">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c r="A13" s="16" t="s">
        <v>16</v>
      </c>
      <c r="B13" s="16" t="s">
        <v>9</v>
      </c>
      <c r="C13" s="15">
        <v>0.32320066604288866</v>
      </c>
      <c r="D13" s="15">
        <v>0.33513201978731522</v>
      </c>
      <c r="E13" s="15">
        <v>0.31970422432544998</v>
      </c>
      <c r="F13" s="15">
        <v>0.32148486590355146</v>
      </c>
      <c r="G13" s="15">
        <v>0.32653487197257264</v>
      </c>
      <c r="H13" s="15">
        <v>0.34117622904138045</v>
      </c>
      <c r="I13" s="15">
        <v>0.32504807554552312</v>
      </c>
      <c r="J13" s="15">
        <v>0.32188387397696155</v>
      </c>
      <c r="K13" s="15">
        <v>0.32215478475771708</v>
      </c>
      <c r="L13" s="15">
        <v>0.33575560270641308</v>
      </c>
      <c r="M13" s="15">
        <v>0.33358268622226084</v>
      </c>
      <c r="N13" s="15">
        <v>0.31896527183003398</v>
      </c>
      <c r="O13" s="15">
        <v>0.31422657071302695</v>
      </c>
      <c r="P13" s="15">
        <v>0.30970936394610787</v>
      </c>
      <c r="Q13" s="15">
        <v>0.31469352430426772</v>
      </c>
      <c r="R13" s="15">
        <v>0.30745482722178646</v>
      </c>
      <c r="S13" s="15">
        <v>0.30278239073164548</v>
      </c>
      <c r="T13" s="15">
        <v>0.29700986988504535</v>
      </c>
      <c r="U13" s="15">
        <v>0.30774942386922499</v>
      </c>
      <c r="V13" s="15">
        <v>0.31423055398152583</v>
      </c>
      <c r="W13" s="15">
        <v>0.30803425491835851</v>
      </c>
      <c r="X13" s="15">
        <v>0.30048714261042814</v>
      </c>
      <c r="Y13" s="15">
        <v>0.29571255921011275</v>
      </c>
      <c r="Z13" s="15">
        <v>0.30235922470864801</v>
      </c>
      <c r="AA13" s="15">
        <v>0.29723596323694479</v>
      </c>
    </row>
    <row r="14" spans="1:27">
      <c r="A14" s="16" t="s">
        <v>16</v>
      </c>
      <c r="B14" s="16" t="s">
        <v>8</v>
      </c>
      <c r="C14" s="15">
        <v>0.1993635790604712</v>
      </c>
      <c r="D14" s="15">
        <v>0.20566029482441142</v>
      </c>
      <c r="E14" s="15">
        <v>0.19483387136044442</v>
      </c>
      <c r="F14" s="15">
        <v>0.21957313930720765</v>
      </c>
      <c r="G14" s="15">
        <v>0.24272551654488972</v>
      </c>
      <c r="H14" s="15">
        <v>0.24434671233890423</v>
      </c>
      <c r="I14" s="15">
        <v>0.2435649808637525</v>
      </c>
      <c r="J14" s="15">
        <v>0.23857262241467084</v>
      </c>
      <c r="K14" s="15">
        <v>0.2338440550345747</v>
      </c>
      <c r="L14" s="15">
        <v>0.2412158686711722</v>
      </c>
      <c r="M14" s="15">
        <v>0.23927592549291413</v>
      </c>
      <c r="N14" s="15">
        <v>0.20230248704638568</v>
      </c>
      <c r="O14" s="15">
        <v>0.21309945182747933</v>
      </c>
      <c r="P14" s="15">
        <v>0.2155373882484822</v>
      </c>
      <c r="Q14" s="15">
        <v>0.21346510048166564</v>
      </c>
      <c r="R14" s="15">
        <v>0.22146166699373482</v>
      </c>
      <c r="S14" s="15">
        <v>0.21122752761603175</v>
      </c>
      <c r="T14" s="15">
        <v>0.19571923130919563</v>
      </c>
      <c r="U14" s="15">
        <v>0.20207645378105002</v>
      </c>
      <c r="V14" s="15">
        <v>0.20836653841139602</v>
      </c>
      <c r="W14" s="15">
        <v>0.17469452643629982</v>
      </c>
      <c r="X14" s="15">
        <v>0.17558348249555558</v>
      </c>
      <c r="Y14" s="15">
        <v>0.17264322577503324</v>
      </c>
      <c r="Z14" s="15">
        <v>0.1719139364236241</v>
      </c>
      <c r="AA14" s="15">
        <v>0.18253597766332336</v>
      </c>
    </row>
    <row r="15" spans="1:27">
      <c r="A15" s="16" t="s">
        <v>16</v>
      </c>
      <c r="B15" s="16" t="s">
        <v>83</v>
      </c>
      <c r="C15" s="15">
        <v>9.9143326537563678E-2</v>
      </c>
      <c r="D15" s="15">
        <v>0.12826594850263637</v>
      </c>
      <c r="E15" s="15">
        <v>0.14759795451781529</v>
      </c>
      <c r="F15" s="15">
        <v>0.1923884323658164</v>
      </c>
      <c r="G15" s="15">
        <v>0.20652272692612175</v>
      </c>
      <c r="H15" s="15">
        <v>0.2018302985038905</v>
      </c>
      <c r="I15" s="15">
        <v>0.21029432033477802</v>
      </c>
      <c r="J15" s="15">
        <v>0.20653701830060711</v>
      </c>
      <c r="K15" s="15">
        <v>0.17758936341793949</v>
      </c>
      <c r="L15" s="15">
        <v>0.18611144910393423</v>
      </c>
      <c r="M15" s="15">
        <v>0.18203211318306867</v>
      </c>
      <c r="N15" s="15">
        <v>0.17011864687769895</v>
      </c>
      <c r="O15" s="15">
        <v>0.16990761487280506</v>
      </c>
      <c r="P15" s="15">
        <v>0.17196613521129891</v>
      </c>
      <c r="Q15" s="15">
        <v>0.16719566175880982</v>
      </c>
      <c r="R15" s="15">
        <v>0.1883121915789277</v>
      </c>
      <c r="S15" s="15">
        <v>0.18716151453579868</v>
      </c>
      <c r="T15" s="15">
        <v>0.18834639974913114</v>
      </c>
      <c r="U15" s="15">
        <v>0.19278632814727242</v>
      </c>
      <c r="V15" s="15">
        <v>0.20120184033813426</v>
      </c>
      <c r="W15" s="15">
        <v>0.19234711251523628</v>
      </c>
      <c r="X15" s="15">
        <v>0.19219206485875812</v>
      </c>
      <c r="Y15" s="15">
        <v>0.18670930091582114</v>
      </c>
      <c r="Z15" s="15">
        <v>0.19481806584292355</v>
      </c>
      <c r="AA15" s="15">
        <v>0.20861134896856101</v>
      </c>
    </row>
    <row r="16" spans="1:27">
      <c r="A16" s="16" t="s">
        <v>16</v>
      </c>
      <c r="B16" s="16" t="s">
        <v>191</v>
      </c>
      <c r="C16" s="15">
        <v>0.1201456865521123</v>
      </c>
      <c r="D16" s="15">
        <v>0.11857546070565282</v>
      </c>
      <c r="E16" s="15">
        <v>0.10692209413008907</v>
      </c>
      <c r="F16" s="15">
        <v>0.31434341536844596</v>
      </c>
      <c r="G16" s="15">
        <v>0.21286163518279461</v>
      </c>
      <c r="H16" s="15">
        <v>0.21331186701918364</v>
      </c>
      <c r="I16" s="15">
        <v>0.22061793436765448</v>
      </c>
      <c r="J16" s="15">
        <v>0.2175536703557793</v>
      </c>
      <c r="K16" s="15">
        <v>0.22375175497783215</v>
      </c>
      <c r="L16" s="15">
        <v>0.24543275515951671</v>
      </c>
      <c r="M16" s="15">
        <v>0.23719720465356262</v>
      </c>
      <c r="N16" s="15">
        <v>0.21720293555819309</v>
      </c>
      <c r="O16" s="15">
        <v>0.2051396308782826</v>
      </c>
      <c r="P16" s="15">
        <v>0.19861978791194038</v>
      </c>
      <c r="Q16" s="15">
        <v>0.19581444984143789</v>
      </c>
      <c r="R16" s="15">
        <v>0.18335948688686768</v>
      </c>
      <c r="S16" s="15">
        <v>0.18967953983744332</v>
      </c>
      <c r="T16" s="15">
        <v>0.18622981178209219</v>
      </c>
      <c r="U16" s="15">
        <v>0.18118275558048214</v>
      </c>
      <c r="V16" s="15">
        <v>0.18464005988063928</v>
      </c>
      <c r="W16" s="15">
        <v>0.18633446904216575</v>
      </c>
      <c r="X16" s="15">
        <v>0.1531989523116655</v>
      </c>
      <c r="Y16" s="15">
        <v>0.13090202862737699</v>
      </c>
      <c r="Z16" s="15">
        <v>0.15881329718025292</v>
      </c>
      <c r="AA16" s="15">
        <v>0.20051264979454952</v>
      </c>
    </row>
    <row r="17" spans="1:27">
      <c r="A17" s="16" t="s">
        <v>16</v>
      </c>
      <c r="B17" s="16" t="s">
        <v>15</v>
      </c>
      <c r="C17" s="15">
        <v>0.11400348409898775</v>
      </c>
      <c r="D17" s="15">
        <v>0.15278237197280212</v>
      </c>
      <c r="E17" s="15">
        <v>0.19454780611386971</v>
      </c>
      <c r="F17" s="15">
        <v>0.14634173325384203</v>
      </c>
      <c r="G17" s="15">
        <v>0.15161161370846166</v>
      </c>
      <c r="H17" s="15">
        <v>0.15172047305798755</v>
      </c>
      <c r="I17" s="15">
        <v>0.15011347489502999</v>
      </c>
      <c r="J17" s="15">
        <v>0.15042704518262176</v>
      </c>
      <c r="K17" s="15">
        <v>0.14272615937562588</v>
      </c>
      <c r="L17" s="15">
        <v>0.14819250835222289</v>
      </c>
      <c r="M17" s="15">
        <v>0.14770808438555813</v>
      </c>
      <c r="N17" s="15">
        <v>0.14277761759699281</v>
      </c>
      <c r="O17" s="15">
        <v>0.14570877063536422</v>
      </c>
      <c r="P17" s="15">
        <v>0.14481946080117533</v>
      </c>
      <c r="Q17" s="15">
        <v>0.13649003296876952</v>
      </c>
      <c r="R17" s="15">
        <v>0.13957549258262819</v>
      </c>
      <c r="S17" s="15">
        <v>0.13656817680216993</v>
      </c>
      <c r="T17" s="15">
        <v>0.1343687522892211</v>
      </c>
      <c r="U17" s="15">
        <v>0.13409964168452357</v>
      </c>
      <c r="V17" s="15">
        <v>0.13474718378319017</v>
      </c>
      <c r="W17" s="15">
        <v>0.12955678362130899</v>
      </c>
      <c r="X17" s="15">
        <v>0.1289428962870505</v>
      </c>
      <c r="Y17" s="15">
        <v>0.12704290256927447</v>
      </c>
      <c r="Z17" s="15">
        <v>0.12328427744093601</v>
      </c>
      <c r="AA17" s="15">
        <v>0.12262447530041669</v>
      </c>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15">
        <v>0.42149504596359089</v>
      </c>
      <c r="D21" s="15">
        <v>0.3864010136931485</v>
      </c>
      <c r="E21" s="15">
        <v>0.61103627143128381</v>
      </c>
      <c r="F21" s="15">
        <v>0.50885809762961831</v>
      </c>
      <c r="G21" s="15">
        <v>0.62113920591885452</v>
      </c>
      <c r="H21" s="15">
        <v>0.57447931866848856</v>
      </c>
      <c r="I21" s="15">
        <v>0.59028413106505551</v>
      </c>
      <c r="J21" s="15">
        <v>0.65077178804901281</v>
      </c>
      <c r="K21" s="15">
        <v>0.59870164416412075</v>
      </c>
      <c r="L21" s="15">
        <v>0.558412724834911</v>
      </c>
      <c r="M21" s="15">
        <v>0.47335389961874641</v>
      </c>
      <c r="N21" s="15">
        <v>0.49396643274839797</v>
      </c>
      <c r="O21" s="15">
        <v>0.5285630350251812</v>
      </c>
      <c r="P21" s="15">
        <v>0.50785808600770255</v>
      </c>
      <c r="Q21" s="15" t="s">
        <v>254</v>
      </c>
      <c r="R21" s="15" t="s">
        <v>254</v>
      </c>
      <c r="S21" s="15" t="s">
        <v>254</v>
      </c>
      <c r="T21" s="15" t="s">
        <v>254</v>
      </c>
      <c r="U21" s="15" t="s">
        <v>254</v>
      </c>
      <c r="V21" s="15" t="s">
        <v>254</v>
      </c>
      <c r="W21" s="15" t="s">
        <v>254</v>
      </c>
      <c r="X21" s="15" t="s">
        <v>254</v>
      </c>
      <c r="Y21" s="15" t="s">
        <v>254</v>
      </c>
      <c r="Z21" s="15" t="s">
        <v>254</v>
      </c>
      <c r="AA21" s="15" t="s">
        <v>254</v>
      </c>
    </row>
    <row r="22" spans="1:27">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c r="A23" s="16" t="s">
        <v>22</v>
      </c>
      <c r="B23" s="16" t="s">
        <v>7</v>
      </c>
      <c r="C23" s="15">
        <v>0.39661096852402322</v>
      </c>
      <c r="D23" s="15">
        <v>0.27701601275256693</v>
      </c>
      <c r="E23" s="15">
        <v>0.40803848196166931</v>
      </c>
      <c r="F23" s="15">
        <v>0.45596134919078768</v>
      </c>
      <c r="G23" s="15">
        <v>0.42975610911635687</v>
      </c>
      <c r="H23" s="15">
        <v>0.37573569098194892</v>
      </c>
      <c r="I23" s="15">
        <v>0.5095727699055832</v>
      </c>
      <c r="J23" s="15">
        <v>0.51093298226555361</v>
      </c>
      <c r="K23" s="15">
        <v>0.48317187691159719</v>
      </c>
      <c r="L23" s="15">
        <v>0.41232349537187996</v>
      </c>
      <c r="M23" s="15">
        <v>0.37473481723126428</v>
      </c>
      <c r="N23" s="15">
        <v>0.37682375848307287</v>
      </c>
      <c r="O23" s="15">
        <v>0.33753061347919683</v>
      </c>
      <c r="P23" s="15">
        <v>0.3990279146963418</v>
      </c>
      <c r="Q23" s="15">
        <v>0.38842758792959997</v>
      </c>
      <c r="R23" s="15">
        <v>0.36362097679000882</v>
      </c>
      <c r="S23" s="15">
        <v>0.42228468632728056</v>
      </c>
      <c r="T23" s="15" t="s">
        <v>254</v>
      </c>
      <c r="U23" s="15" t="s">
        <v>254</v>
      </c>
      <c r="V23" s="15" t="s">
        <v>254</v>
      </c>
      <c r="W23" s="15" t="s">
        <v>254</v>
      </c>
      <c r="X23" s="15" t="s">
        <v>254</v>
      </c>
      <c r="Y23" s="15" t="s">
        <v>254</v>
      </c>
      <c r="Z23" s="15" t="s">
        <v>254</v>
      </c>
      <c r="AA23" s="15" t="s">
        <v>254</v>
      </c>
    </row>
    <row r="24" spans="1:27">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c r="A25" s="16" t="s">
        <v>22</v>
      </c>
      <c r="B25" s="16" t="s">
        <v>4</v>
      </c>
      <c r="C25" s="15">
        <v>1.3098026374318797E-3</v>
      </c>
      <c r="D25" s="15">
        <v>4.2621220928967312E-3</v>
      </c>
      <c r="E25" s="15">
        <v>2.8765773779821559E-2</v>
      </c>
      <c r="F25" s="15">
        <v>0.16032503283208357</v>
      </c>
      <c r="G25" s="15">
        <v>9.5214427214867378E-2</v>
      </c>
      <c r="H25" s="15">
        <v>9.7708852075373012E-2</v>
      </c>
      <c r="I25" s="15">
        <v>0.10936952376324885</v>
      </c>
      <c r="J25" s="15">
        <v>0.17892862877596394</v>
      </c>
      <c r="K25" s="15">
        <v>0.13757328573613511</v>
      </c>
      <c r="L25" s="15">
        <v>9.3905802678420858E-2</v>
      </c>
      <c r="M25" s="15">
        <v>7.5848361663758426E-2</v>
      </c>
      <c r="N25" s="15">
        <v>6.4090906867187811E-2</v>
      </c>
      <c r="O25" s="15">
        <v>0.14304257215318247</v>
      </c>
      <c r="P25" s="15">
        <v>0.12224487970902441</v>
      </c>
      <c r="Q25" s="15">
        <v>0.16621324256134157</v>
      </c>
      <c r="R25" s="15">
        <v>0.10367569493867924</v>
      </c>
      <c r="S25" s="15">
        <v>0.10794331325370272</v>
      </c>
      <c r="T25" s="15">
        <v>0.12145285702601512</v>
      </c>
      <c r="U25" s="15">
        <v>0.10372153091542778</v>
      </c>
      <c r="V25" s="15">
        <v>0.11526745356001779</v>
      </c>
      <c r="W25" s="15">
        <v>0.13588134299645199</v>
      </c>
      <c r="X25" s="15">
        <v>0.16311582512657707</v>
      </c>
      <c r="Y25" s="15">
        <v>0.1622034559412818</v>
      </c>
      <c r="Z25" s="15">
        <v>0.19291560474347649</v>
      </c>
      <c r="AA25" s="15">
        <v>0.18238616033506252</v>
      </c>
    </row>
    <row r="26" spans="1:27">
      <c r="A26" s="16" t="s">
        <v>22</v>
      </c>
      <c r="B26" s="16" t="s">
        <v>2</v>
      </c>
      <c r="C26" s="15">
        <v>0.15585053076540528</v>
      </c>
      <c r="D26" s="15">
        <v>0.12837760341787605</v>
      </c>
      <c r="E26" s="15">
        <v>0.19702500836385009</v>
      </c>
      <c r="F26" s="15">
        <v>0.15654852841448527</v>
      </c>
      <c r="G26" s="15">
        <v>0.13525373796283738</v>
      </c>
      <c r="H26" s="15">
        <v>0.13588577896830778</v>
      </c>
      <c r="I26" s="15">
        <v>0.1294520900583209</v>
      </c>
      <c r="J26" s="15">
        <v>0.15280943623129437</v>
      </c>
      <c r="K26" s="15">
        <v>0.15562636511596367</v>
      </c>
      <c r="L26" s="15">
        <v>0.15178330620733305</v>
      </c>
      <c r="M26" s="15">
        <v>0.12777455897644557</v>
      </c>
      <c r="N26" s="15">
        <v>0.1800965807676658</v>
      </c>
      <c r="O26" s="15">
        <v>0.14785635489850354</v>
      </c>
      <c r="P26" s="15">
        <v>0.12923977937519779</v>
      </c>
      <c r="Q26" s="15">
        <v>0.12769453157918534</v>
      </c>
      <c r="R26" s="15">
        <v>0.11709205569872054</v>
      </c>
      <c r="S26" s="15">
        <v>0.13660795854242958</v>
      </c>
      <c r="T26" s="15">
        <v>0.14585119286586196</v>
      </c>
      <c r="U26" s="15">
        <v>0.13819967240833672</v>
      </c>
      <c r="V26" s="15">
        <v>0.11314008363850082</v>
      </c>
      <c r="W26" s="15">
        <v>0.17512494733034947</v>
      </c>
      <c r="X26" s="15">
        <v>0.13378550567385508</v>
      </c>
      <c r="Y26" s="15">
        <v>0.11724990533025906</v>
      </c>
      <c r="Z26" s="15">
        <v>0.1187846586192866</v>
      </c>
      <c r="AA26" s="15">
        <v>0.12431739834531397</v>
      </c>
    </row>
    <row r="27" spans="1:27">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c r="A28" s="16" t="s">
        <v>22</v>
      </c>
      <c r="B28" s="16" t="s">
        <v>9</v>
      </c>
      <c r="C28" s="15">
        <v>0.32549365618998949</v>
      </c>
      <c r="D28" s="15">
        <v>0.31989752556266726</v>
      </c>
      <c r="E28" s="15">
        <v>0.30668879664621718</v>
      </c>
      <c r="F28" s="15">
        <v>0.29688807568880965</v>
      </c>
      <c r="G28" s="15">
        <v>0.31737239456703892</v>
      </c>
      <c r="H28" s="15">
        <v>0.32614492550064028</v>
      </c>
      <c r="I28" s="15">
        <v>0.32675858069979918</v>
      </c>
      <c r="J28" s="15">
        <v>0.32609449917311956</v>
      </c>
      <c r="K28" s="15">
        <v>0.32722021128111939</v>
      </c>
      <c r="L28" s="15">
        <v>0.34674993234685197</v>
      </c>
      <c r="M28" s="15">
        <v>0.33898568424961029</v>
      </c>
      <c r="N28" s="15">
        <v>0.33235660452603288</v>
      </c>
      <c r="O28" s="15">
        <v>0.30471322855741789</v>
      </c>
      <c r="P28" s="15">
        <v>0.31397847830097741</v>
      </c>
      <c r="Q28" s="15">
        <v>0.30734499897874673</v>
      </c>
      <c r="R28" s="15">
        <v>0.31801186273585413</v>
      </c>
      <c r="S28" s="15">
        <v>0.30861997655737233</v>
      </c>
      <c r="T28" s="15">
        <v>0.29894910054115625</v>
      </c>
      <c r="U28" s="15">
        <v>0.30924241165812905</v>
      </c>
      <c r="V28" s="15">
        <v>0.31829898366308607</v>
      </c>
      <c r="W28" s="15">
        <v>0.32567124859943336</v>
      </c>
      <c r="X28" s="15">
        <v>0.28990525440424786</v>
      </c>
      <c r="Y28" s="15">
        <v>0.29825038373405721</v>
      </c>
      <c r="Z28" s="15">
        <v>0.28458766754655795</v>
      </c>
      <c r="AA28" s="15">
        <v>0.29944214854937595</v>
      </c>
    </row>
    <row r="29" spans="1:27">
      <c r="A29" s="16" t="s">
        <v>22</v>
      </c>
      <c r="B29" s="16" t="s">
        <v>8</v>
      </c>
      <c r="C29" s="15">
        <v>0.2144297568502998</v>
      </c>
      <c r="D29" s="15">
        <v>0.21948970973777862</v>
      </c>
      <c r="E29" s="15">
        <v>0.20165133559993773</v>
      </c>
      <c r="F29" s="15">
        <v>0.23693178875129939</v>
      </c>
      <c r="G29" s="15">
        <v>0.25872372918616371</v>
      </c>
      <c r="H29" s="15">
        <v>0.25340123191598918</v>
      </c>
      <c r="I29" s="15">
        <v>0.25712618319781633</v>
      </c>
      <c r="J29" s="15">
        <v>0.25168228660862785</v>
      </c>
      <c r="K29" s="15">
        <v>0.24521462859637394</v>
      </c>
      <c r="L29" s="15">
        <v>0.26069836442234556</v>
      </c>
      <c r="M29" s="15">
        <v>0.25038357680954482</v>
      </c>
      <c r="N29" s="15">
        <v>0.21333989767234626</v>
      </c>
      <c r="O29" s="15">
        <v>0.22193657936353747</v>
      </c>
      <c r="P29" s="15">
        <v>0.22846441608853832</v>
      </c>
      <c r="Q29" s="15">
        <v>0.21612987790384897</v>
      </c>
      <c r="R29" s="15">
        <v>0.22661643699741421</v>
      </c>
      <c r="S29" s="15">
        <v>0.21183328553719008</v>
      </c>
      <c r="T29" s="15">
        <v>0.19386555808819222</v>
      </c>
      <c r="U29" s="15">
        <v>0.20542057142766526</v>
      </c>
      <c r="V29" s="15">
        <v>0.21034969686496752</v>
      </c>
      <c r="W29" s="15">
        <v>0.17940576541927891</v>
      </c>
      <c r="X29" s="15">
        <v>0.17469408017025692</v>
      </c>
      <c r="Y29" s="15">
        <v>0.17613870681702654</v>
      </c>
      <c r="Z29" s="15">
        <v>0.16837436373834097</v>
      </c>
      <c r="AA29" s="15">
        <v>0.18318419456986723</v>
      </c>
    </row>
    <row r="30" spans="1:27">
      <c r="A30" s="16" t="s">
        <v>22</v>
      </c>
      <c r="B30" s="16" t="s">
        <v>83</v>
      </c>
      <c r="C30" s="15">
        <v>0.13444251231042093</v>
      </c>
      <c r="D30" s="15">
        <v>0.22001695077496408</v>
      </c>
      <c r="E30" s="15">
        <v>0.21775733344182938</v>
      </c>
      <c r="F30" s="15">
        <v>0.21994215469375969</v>
      </c>
      <c r="G30" s="15">
        <v>0.23854450226723115</v>
      </c>
      <c r="H30" s="15">
        <v>0.23138715994288045</v>
      </c>
      <c r="I30" s="15">
        <v>0.24297716749124793</v>
      </c>
      <c r="J30" s="15">
        <v>0.23190455750499109</v>
      </c>
      <c r="K30" s="15">
        <v>0.23034124925710006</v>
      </c>
      <c r="L30" s="15">
        <v>0.24787149291151636</v>
      </c>
      <c r="M30" s="15">
        <v>0.24220882856177531</v>
      </c>
      <c r="N30" s="15">
        <v>0.21931071503211738</v>
      </c>
      <c r="O30" s="15">
        <v>0.21822293251828961</v>
      </c>
      <c r="P30" s="15">
        <v>0.2155991612523826</v>
      </c>
      <c r="Q30" s="15">
        <v>0.21134033466325414</v>
      </c>
      <c r="R30" s="15">
        <v>0.21851655614726287</v>
      </c>
      <c r="S30" s="15">
        <v>0.20832341784836531</v>
      </c>
      <c r="T30" s="15">
        <v>0.20651851285155695</v>
      </c>
      <c r="U30" s="15">
        <v>0.21769289165289146</v>
      </c>
      <c r="V30" s="15">
        <v>0.22304242172757321</v>
      </c>
      <c r="W30" s="15">
        <v>0.21280704176695261</v>
      </c>
      <c r="X30" s="15">
        <v>0.20620269944000527</v>
      </c>
      <c r="Y30" s="15">
        <v>0.20292023906901893</v>
      </c>
      <c r="Z30" s="15">
        <v>0.2137037295394846</v>
      </c>
      <c r="AA30" s="15">
        <v>0.22989614393927069</v>
      </c>
    </row>
    <row r="31" spans="1:27">
      <c r="A31" s="16" t="s">
        <v>22</v>
      </c>
      <c r="B31" s="16" t="s">
        <v>191</v>
      </c>
      <c r="C31" s="15">
        <v>0.19861000285388131</v>
      </c>
      <c r="D31" s="15">
        <v>0.19596336567732117</v>
      </c>
      <c r="E31" s="15">
        <v>0.19597166517172568</v>
      </c>
      <c r="F31" s="15">
        <v>1.1017959545237428</v>
      </c>
      <c r="G31" s="15">
        <v>0.22486647106449845</v>
      </c>
      <c r="H31" s="15">
        <v>0.22957178210473339</v>
      </c>
      <c r="I31" s="15">
        <v>0.23784451510845075</v>
      </c>
      <c r="J31" s="15">
        <v>0.22755709171220731</v>
      </c>
      <c r="K31" s="15">
        <v>0.22393139756734448</v>
      </c>
      <c r="L31" s="15">
        <v>0.26055539227468116</v>
      </c>
      <c r="M31" s="15">
        <v>0.24938312327539072</v>
      </c>
      <c r="N31" s="15">
        <v>0.23927224738934544</v>
      </c>
      <c r="O31" s="15">
        <v>0.19894228898757282</v>
      </c>
      <c r="P31" s="15">
        <v>0.19532944381421299</v>
      </c>
      <c r="Q31" s="15">
        <v>0.17560835880437162</v>
      </c>
      <c r="R31" s="15">
        <v>0.17339328022465403</v>
      </c>
      <c r="S31" s="15">
        <v>0.17749360418891844</v>
      </c>
      <c r="T31" s="15">
        <v>0.16682829151644041</v>
      </c>
      <c r="U31" s="15">
        <v>0.16646669261951841</v>
      </c>
      <c r="V31" s="15">
        <v>0.1696157526152765</v>
      </c>
      <c r="W31" s="15">
        <v>0.20549317430595945</v>
      </c>
      <c r="X31" s="15">
        <v>0.1370919571863215</v>
      </c>
      <c r="Y31" s="15">
        <v>0.13084651446905055</v>
      </c>
      <c r="Z31" s="15">
        <v>0.16102864813898937</v>
      </c>
      <c r="AA31" s="15">
        <v>0.19749931178888011</v>
      </c>
    </row>
    <row r="32" spans="1:27">
      <c r="A32" s="16" t="s">
        <v>22</v>
      </c>
      <c r="B32" s="16" t="s">
        <v>15</v>
      </c>
      <c r="C32" s="15">
        <v>0.11820637322945522</v>
      </c>
      <c r="D32" s="15">
        <v>0.1600777848747654</v>
      </c>
      <c r="E32" s="15">
        <v>0.21384893989382533</v>
      </c>
      <c r="F32" s="15">
        <v>0.15230215991801141</v>
      </c>
      <c r="G32" s="15">
        <v>0.15284001606894687</v>
      </c>
      <c r="H32" s="15">
        <v>0.1492688623186815</v>
      </c>
      <c r="I32" s="15">
        <v>0.14630870621493436</v>
      </c>
      <c r="J32" s="15">
        <v>0.14549682607107711</v>
      </c>
      <c r="K32" s="15">
        <v>0.1445083520668787</v>
      </c>
      <c r="L32" s="15">
        <v>0.14980127178342512</v>
      </c>
      <c r="M32" s="15">
        <v>0.14985313516317769</v>
      </c>
      <c r="N32" s="15">
        <v>0.14753956566281562</v>
      </c>
      <c r="O32" s="15">
        <v>0.15579591148604871</v>
      </c>
      <c r="P32" s="15">
        <v>0.15417383952455299</v>
      </c>
      <c r="Q32" s="15">
        <v>0.15029247602857321</v>
      </c>
      <c r="R32" s="15">
        <v>0.15308053832851959</v>
      </c>
      <c r="S32" s="15">
        <v>0.14904432961567937</v>
      </c>
      <c r="T32" s="15">
        <v>0.14744330262938851</v>
      </c>
      <c r="U32" s="15">
        <v>0.14616336458236748</v>
      </c>
      <c r="V32" s="15">
        <v>0.1451317723530049</v>
      </c>
      <c r="W32" s="15">
        <v>0.14206679678804257</v>
      </c>
      <c r="X32" s="15">
        <v>0.1424819655521169</v>
      </c>
      <c r="Y32" s="15">
        <v>0.13845739680628449</v>
      </c>
      <c r="Z32" s="15">
        <v>0.13567498507820452</v>
      </c>
      <c r="AA32" s="15">
        <v>0.13276479916967901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15">
        <v>0.53713558148656371</v>
      </c>
      <c r="D36" s="15">
        <v>0.55298567622727424</v>
      </c>
      <c r="E36" s="15">
        <v>0.60498207484137168</v>
      </c>
      <c r="F36" s="15">
        <v>0.53987998137423321</v>
      </c>
      <c r="G36" s="15">
        <v>0.62392971743826475</v>
      </c>
      <c r="H36" s="15">
        <v>0.59743468287948698</v>
      </c>
      <c r="I36" s="15">
        <v>0.60978945853283917</v>
      </c>
      <c r="J36" s="15">
        <v>0.58200942540241796</v>
      </c>
      <c r="K36" s="15">
        <v>0.55833824321815295</v>
      </c>
      <c r="L36" s="15">
        <v>0.55845802003518208</v>
      </c>
      <c r="M36" s="15">
        <v>0.53700692565721941</v>
      </c>
      <c r="N36" s="15">
        <v>0.56268491079451977</v>
      </c>
      <c r="O36" s="15">
        <v>0.54925661017291727</v>
      </c>
      <c r="P36" s="15">
        <v>0.55498045948949926</v>
      </c>
      <c r="Q36" s="15">
        <v>0.57012644049755801</v>
      </c>
      <c r="R36" s="15">
        <v>0.51074558778757584</v>
      </c>
      <c r="S36" s="15" t="s">
        <v>254</v>
      </c>
      <c r="T36" s="15" t="s">
        <v>254</v>
      </c>
      <c r="U36" s="15" t="s">
        <v>254</v>
      </c>
      <c r="V36" s="15" t="s">
        <v>254</v>
      </c>
      <c r="W36" s="15" t="s">
        <v>254</v>
      </c>
      <c r="X36" s="15" t="s">
        <v>254</v>
      </c>
      <c r="Y36" s="15" t="s">
        <v>254</v>
      </c>
      <c r="Z36" s="15" t="s">
        <v>254</v>
      </c>
      <c r="AA36" s="15" t="s">
        <v>254</v>
      </c>
    </row>
    <row r="37" spans="1:27">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c r="A38" s="16" t="s">
        <v>23</v>
      </c>
      <c r="B38" s="16" t="s">
        <v>7</v>
      </c>
      <c r="C38" s="15">
        <v>0.15856203706993616</v>
      </c>
      <c r="D38" s="15">
        <v>0.15921511022130921</v>
      </c>
      <c r="E38" s="15">
        <v>0.27415174176690965</v>
      </c>
      <c r="F38" s="15">
        <v>0.3908067954120073</v>
      </c>
      <c r="G38" s="15">
        <v>0.33492733706374039</v>
      </c>
      <c r="H38" s="15">
        <v>0.31410378894781943</v>
      </c>
      <c r="I38" s="15">
        <v>0.3596653425663171</v>
      </c>
      <c r="J38" s="15">
        <v>0.4651073632571448</v>
      </c>
      <c r="K38" s="15">
        <v>0.36025377270533654</v>
      </c>
      <c r="L38" s="15">
        <v>0.32576797058354517</v>
      </c>
      <c r="M38" s="15">
        <v>0.39237163598225888</v>
      </c>
      <c r="N38" s="15">
        <v>0.42705941319796403</v>
      </c>
      <c r="O38" s="15">
        <v>0.43168488248702208</v>
      </c>
      <c r="P38" s="15">
        <v>0.40904495018633541</v>
      </c>
      <c r="Q38" s="15">
        <v>0.42286680830719042</v>
      </c>
      <c r="R38" s="15">
        <v>0.38470782497796485</v>
      </c>
      <c r="S38" s="15">
        <v>0.42040674283621371</v>
      </c>
      <c r="T38" s="15">
        <v>0.38970584535370173</v>
      </c>
      <c r="U38" s="15">
        <v>0.30897605034935993</v>
      </c>
      <c r="V38" s="15">
        <v>0.49328577140418228</v>
      </c>
      <c r="W38" s="15">
        <v>0.65898225668317478</v>
      </c>
      <c r="X38" s="15">
        <v>0.59526372812009132</v>
      </c>
      <c r="Y38" s="15">
        <v>0.63053910279822423</v>
      </c>
      <c r="Z38" s="15">
        <v>0.61808026357883061</v>
      </c>
      <c r="AA38" s="15" t="s">
        <v>254</v>
      </c>
    </row>
    <row r="39" spans="1:27">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c r="A40" s="16" t="s">
        <v>23</v>
      </c>
      <c r="B40" s="16" t="s">
        <v>4</v>
      </c>
      <c r="C40" s="15">
        <v>3.4553881048474653E-4</v>
      </c>
      <c r="D40" s="15">
        <v>4.449113928315302E-4</v>
      </c>
      <c r="E40" s="15">
        <v>2.6381406685718933E-3</v>
      </c>
      <c r="F40" s="15">
        <v>6.6981245443386711E-2</v>
      </c>
      <c r="G40" s="15">
        <v>1.5661138616254292E-2</v>
      </c>
      <c r="H40" s="15">
        <v>7.8904286590802657E-3</v>
      </c>
      <c r="I40" s="15">
        <v>2.7522837203776747E-2</v>
      </c>
      <c r="J40" s="15">
        <v>3.0639330144222189E-2</v>
      </c>
      <c r="K40" s="15">
        <v>5.9795881010550792E-2</v>
      </c>
      <c r="L40" s="15">
        <v>5.0327202550657292E-2</v>
      </c>
      <c r="M40" s="15">
        <v>7.2836326439227911E-2</v>
      </c>
      <c r="N40" s="15">
        <v>9.1473658054583393E-2</v>
      </c>
      <c r="O40" s="15">
        <v>0.12377364232535693</v>
      </c>
      <c r="P40" s="15">
        <v>0.12620984073020866</v>
      </c>
      <c r="Q40" s="15">
        <v>0.16763179766052747</v>
      </c>
      <c r="R40" s="15">
        <v>0.12617405905925985</v>
      </c>
      <c r="S40" s="15">
        <v>0.1532896851476504</v>
      </c>
      <c r="T40" s="15">
        <v>0.14860900709301775</v>
      </c>
      <c r="U40" s="15">
        <v>0.1155170500443494</v>
      </c>
      <c r="V40" s="15">
        <v>0.15232702733186107</v>
      </c>
      <c r="W40" s="15">
        <v>9.4359842454755705E-2</v>
      </c>
      <c r="X40" s="15">
        <v>7.148520908705043E-2</v>
      </c>
      <c r="Y40" s="15">
        <v>6.1127420073136408E-2</v>
      </c>
      <c r="Z40" s="15">
        <v>3.2902949076180292E-2</v>
      </c>
      <c r="AA40" s="15">
        <v>1.8597610303619266E-2</v>
      </c>
    </row>
    <row r="41" spans="1:27">
      <c r="A41" s="16" t="s">
        <v>23</v>
      </c>
      <c r="B41" s="16" t="s">
        <v>2</v>
      </c>
      <c r="C41" s="15">
        <v>0.50855329432453733</v>
      </c>
      <c r="D41" s="15">
        <v>0.48801998576563682</v>
      </c>
      <c r="E41" s="15">
        <v>0.51415643698347413</v>
      </c>
      <c r="F41" s="15">
        <v>0.5107060570997568</v>
      </c>
      <c r="G41" s="15">
        <v>0.51963707248271751</v>
      </c>
      <c r="H41" s="15">
        <v>0.51325747937073907</v>
      </c>
      <c r="I41" s="15">
        <v>0.47203218345923953</v>
      </c>
      <c r="J41" s="15">
        <v>0.52292012953346456</v>
      </c>
      <c r="K41" s="15">
        <v>0.50184717525075184</v>
      </c>
      <c r="L41" s="15">
        <v>0.5071344359511788</v>
      </c>
      <c r="M41" s="15">
        <v>0.50773458245938985</v>
      </c>
      <c r="N41" s="15">
        <v>0.16481968698458216</v>
      </c>
      <c r="O41" s="15">
        <v>0.15290904729511287</v>
      </c>
      <c r="P41" s="15">
        <v>0.13571740896486223</v>
      </c>
      <c r="Q41" s="15">
        <v>0.14609030103373039</v>
      </c>
      <c r="R41" s="15">
        <v>0.1520773394090503</v>
      </c>
      <c r="S41" s="15">
        <v>3.15979215187443E-10</v>
      </c>
      <c r="T41" s="15">
        <v>2.4722806233848744E-10</v>
      </c>
      <c r="U41" s="15">
        <v>2.2950259840445402E-10</v>
      </c>
      <c r="V41" s="15">
        <v>2.1333703150534227E-10</v>
      </c>
      <c r="W41" s="15">
        <v>2.0817812804664604E-10</v>
      </c>
      <c r="X41" s="15">
        <v>1.9839075353564465E-10</v>
      </c>
      <c r="Y41" s="15">
        <v>7.1616254870869036E-4</v>
      </c>
      <c r="Z41" s="15">
        <v>2.1640589765230249E-10</v>
      </c>
      <c r="AA41" s="15">
        <v>6.2464651695440517E-10</v>
      </c>
    </row>
    <row r="42" spans="1:27">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c r="A43" s="16" t="s">
        <v>23</v>
      </c>
      <c r="B43" s="16" t="s">
        <v>9</v>
      </c>
      <c r="C43" s="15">
        <v>0.30691574063006299</v>
      </c>
      <c r="D43" s="15">
        <v>0.31701331705172109</v>
      </c>
      <c r="E43" s="15">
        <v>0.32365279552115839</v>
      </c>
      <c r="F43" s="15">
        <v>0.31931459489734021</v>
      </c>
      <c r="G43" s="15">
        <v>0.33616860627757178</v>
      </c>
      <c r="H43" s="15">
        <v>0.33533945181581815</v>
      </c>
      <c r="I43" s="15">
        <v>0.33976542687228622</v>
      </c>
      <c r="J43" s="15">
        <v>0.32031466637247463</v>
      </c>
      <c r="K43" s="15">
        <v>0.31318145853859353</v>
      </c>
      <c r="L43" s="15">
        <v>0.31885680962804552</v>
      </c>
      <c r="M43" s="15">
        <v>0.31677055789633907</v>
      </c>
      <c r="N43" s="15">
        <v>0.31648083241243791</v>
      </c>
      <c r="O43" s="15">
        <v>0.3140764891865826</v>
      </c>
      <c r="P43" s="15">
        <v>0.31929884677444315</v>
      </c>
      <c r="Q43" s="15">
        <v>0.30790110590496561</v>
      </c>
      <c r="R43" s="15">
        <v>0.31876953013227843</v>
      </c>
      <c r="S43" s="15">
        <v>0.29653470648728564</v>
      </c>
      <c r="T43" s="15">
        <v>0.29421191815347703</v>
      </c>
      <c r="U43" s="15">
        <v>0.296908340024444</v>
      </c>
      <c r="V43" s="15">
        <v>0.29307596018333865</v>
      </c>
      <c r="W43" s="15">
        <v>0.29961192989258983</v>
      </c>
      <c r="X43" s="15">
        <v>0.29279788010479002</v>
      </c>
      <c r="Y43" s="15">
        <v>0.29240066594699116</v>
      </c>
      <c r="Z43" s="15">
        <v>0.2877844574768228</v>
      </c>
      <c r="AA43" s="15">
        <v>0.29945659136463709</v>
      </c>
    </row>
    <row r="44" spans="1:27">
      <c r="A44" s="16" t="s">
        <v>23</v>
      </c>
      <c r="B44" s="16" t="s">
        <v>8</v>
      </c>
      <c r="C44" s="15">
        <v>0.18396561523932348</v>
      </c>
      <c r="D44" s="15">
        <v>0.18580500598654862</v>
      </c>
      <c r="E44" s="15">
        <v>0.18701718441231358</v>
      </c>
      <c r="F44" s="15">
        <v>0.21693586005711923</v>
      </c>
      <c r="G44" s="15">
        <v>0.25024848064106731</v>
      </c>
      <c r="H44" s="15">
        <v>0.26385987196452038</v>
      </c>
      <c r="I44" s="15">
        <v>0.25723509869400679</v>
      </c>
      <c r="J44" s="15">
        <v>0.25287120831497351</v>
      </c>
      <c r="K44" s="15">
        <v>0.23868795645311505</v>
      </c>
      <c r="L44" s="15">
        <v>0.24070867444265331</v>
      </c>
      <c r="M44" s="15">
        <v>0.24186882121341768</v>
      </c>
      <c r="N44" s="15">
        <v>0.20426756062192916</v>
      </c>
      <c r="O44" s="15">
        <v>0.22518907525730528</v>
      </c>
      <c r="P44" s="15">
        <v>0.22884016922548567</v>
      </c>
      <c r="Q44" s="15">
        <v>0.22944963708036822</v>
      </c>
      <c r="R44" s="15">
        <v>0.23903175397605303</v>
      </c>
      <c r="S44" s="15">
        <v>0.2265423360779662</v>
      </c>
      <c r="T44" s="15">
        <v>0.21432121225033543</v>
      </c>
      <c r="U44" s="15">
        <v>0.21373554394944069</v>
      </c>
      <c r="V44" s="15">
        <v>0.21966294109401213</v>
      </c>
      <c r="W44" s="15">
        <v>0.17919536617738416</v>
      </c>
      <c r="X44" s="15">
        <v>0.18763815757786304</v>
      </c>
      <c r="Y44" s="15">
        <v>0.18225752257244685</v>
      </c>
      <c r="Z44" s="15">
        <v>0.18803964842014997</v>
      </c>
      <c r="AA44" s="15">
        <v>0.19827469562588421</v>
      </c>
    </row>
    <row r="45" spans="1:27">
      <c r="A45" s="16" t="s">
        <v>23</v>
      </c>
      <c r="B45" s="16" t="s">
        <v>83</v>
      </c>
      <c r="C45" s="15">
        <v>7.0018943626522667E-2</v>
      </c>
      <c r="D45" s="15">
        <v>6.7763813077725832E-2</v>
      </c>
      <c r="E45" s="15">
        <v>0.19168687352255526</v>
      </c>
      <c r="F45" s="15">
        <v>0.23275167402199165</v>
      </c>
      <c r="G45" s="15">
        <v>0.2346808867504947</v>
      </c>
      <c r="H45" s="15">
        <v>0.23813700835027249</v>
      </c>
      <c r="I45" s="15">
        <v>0.24052428105068052</v>
      </c>
      <c r="J45" s="15">
        <v>0.24050863883160686</v>
      </c>
      <c r="K45" s="15">
        <v>0.23934234488230141</v>
      </c>
      <c r="L45" s="15">
        <v>0.24706244531381949</v>
      </c>
      <c r="M45" s="15">
        <v>0.24379511184567471</v>
      </c>
      <c r="N45" s="15">
        <v>0.22636329789552956</v>
      </c>
      <c r="O45" s="15">
        <v>0.24027511376918331</v>
      </c>
      <c r="P45" s="15">
        <v>0.22915976516843165</v>
      </c>
      <c r="Q45" s="15">
        <v>0.23992438165613264</v>
      </c>
      <c r="R45" s="15">
        <v>0.23693958292979966</v>
      </c>
      <c r="S45" s="15">
        <v>0.24377730670130029</v>
      </c>
      <c r="T45" s="15">
        <v>0.23825096687164832</v>
      </c>
      <c r="U45" s="15">
        <v>0.23410011803691455</v>
      </c>
      <c r="V45" s="15">
        <v>0.24304817065409026</v>
      </c>
      <c r="W45" s="15">
        <v>0.22075526896902375</v>
      </c>
      <c r="X45" s="15">
        <v>0.22950475073921464</v>
      </c>
      <c r="Y45" s="15">
        <v>0.21201231923403099</v>
      </c>
      <c r="Z45" s="15">
        <v>0.22561791251432289</v>
      </c>
      <c r="AA45" s="15">
        <v>0.2419101813689786</v>
      </c>
    </row>
    <row r="46" spans="1:27">
      <c r="A46" s="16" t="s">
        <v>23</v>
      </c>
      <c r="B46" s="16" t="s">
        <v>191</v>
      </c>
      <c r="C46" s="15">
        <v>9.7180520805253093E-2</v>
      </c>
      <c r="D46" s="15">
        <v>9.5925342177359665E-2</v>
      </c>
      <c r="E46" s="15">
        <v>8.0858778011455371E-2</v>
      </c>
      <c r="F46" s="15">
        <v>8.3869465506410529E-2</v>
      </c>
      <c r="G46" s="15">
        <v>0.20314869655477774</v>
      </c>
      <c r="H46" s="15">
        <v>0.20015620926159158</v>
      </c>
      <c r="I46" s="15">
        <v>0.20668016116490184</v>
      </c>
      <c r="J46" s="15">
        <v>0.20946004250694158</v>
      </c>
      <c r="K46" s="15">
        <v>0.22360638839078392</v>
      </c>
      <c r="L46" s="15">
        <v>0.23319724183041041</v>
      </c>
      <c r="M46" s="15">
        <v>0.22733774385244701</v>
      </c>
      <c r="N46" s="15">
        <v>0.19934697359485154</v>
      </c>
      <c r="O46" s="15">
        <v>0.21015377839109611</v>
      </c>
      <c r="P46" s="15">
        <v>0.2012819266461974</v>
      </c>
      <c r="Q46" s="15">
        <v>0.21216285574627711</v>
      </c>
      <c r="R46" s="15">
        <v>0.19142295884835794</v>
      </c>
      <c r="S46" s="15">
        <v>0.19953895961155924</v>
      </c>
      <c r="T46" s="15">
        <v>0.20192724629022657</v>
      </c>
      <c r="U46" s="15">
        <v>0.19308925557895931</v>
      </c>
      <c r="V46" s="15">
        <v>0.19679595462794214</v>
      </c>
      <c r="W46" s="15">
        <v>0.17083341653084064</v>
      </c>
      <c r="X46" s="15">
        <v>0.16623083009602058</v>
      </c>
      <c r="Y46" s="15">
        <v>0.13094689961572012</v>
      </c>
      <c r="Z46" s="15">
        <v>0.15702084227830429</v>
      </c>
      <c r="AA46" s="15">
        <v>0.20295064182101735</v>
      </c>
    </row>
    <row r="47" spans="1:27">
      <c r="A47" s="16" t="s">
        <v>23</v>
      </c>
      <c r="B47" s="16" t="s">
        <v>15</v>
      </c>
      <c r="C47" s="15">
        <v>0.12261580395746814</v>
      </c>
      <c r="D47" s="15">
        <v>0.16901783175492235</v>
      </c>
      <c r="E47" s="15">
        <v>0.23990238497171879</v>
      </c>
      <c r="F47" s="15">
        <v>0.1939924440996415</v>
      </c>
      <c r="G47" s="15">
        <v>0.20032127409208655</v>
      </c>
      <c r="H47" s="15">
        <v>0.19814483810684935</v>
      </c>
      <c r="I47" s="15">
        <v>0.17630955789534158</v>
      </c>
      <c r="J47" s="15">
        <v>0.17270683043680835</v>
      </c>
      <c r="K47" s="15">
        <v>0.17145628334480797</v>
      </c>
      <c r="L47" s="15">
        <v>0.17256397142291802</v>
      </c>
      <c r="M47" s="15">
        <v>0.17203704865010577</v>
      </c>
      <c r="N47" s="15">
        <v>0.16731915095612249</v>
      </c>
      <c r="O47" s="15">
        <v>0.16860266493121562</v>
      </c>
      <c r="P47" s="15">
        <v>0.16523205235864108</v>
      </c>
      <c r="Q47" s="15">
        <v>0.16215316652308961</v>
      </c>
      <c r="R47" s="15">
        <v>0.16035320681275514</v>
      </c>
      <c r="S47" s="15">
        <v>0.15783254951171038</v>
      </c>
      <c r="T47" s="15">
        <v>0.15492377997901965</v>
      </c>
      <c r="U47" s="15">
        <v>0.15298046817775049</v>
      </c>
      <c r="V47" s="15">
        <v>0.15043649733445233</v>
      </c>
      <c r="W47" s="15">
        <v>0.14560285460958541</v>
      </c>
      <c r="X47" s="15">
        <v>0.14517863174875187</v>
      </c>
      <c r="Y47" s="15">
        <v>0.14152565791905078</v>
      </c>
      <c r="Z47" s="15">
        <v>0.14027019166850366</v>
      </c>
      <c r="AA47" s="15">
        <v>0.13479445115830041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c r="A52" s="16" t="s">
        <v>24</v>
      </c>
      <c r="B52" s="16" t="s">
        <v>11</v>
      </c>
      <c r="C52" s="15">
        <v>0.60996990173440424</v>
      </c>
      <c r="D52" s="15">
        <v>0.64150836819204915</v>
      </c>
      <c r="E52" s="15">
        <v>0.63576209515778415</v>
      </c>
      <c r="F52" s="15">
        <v>0.63903358733372084</v>
      </c>
      <c r="G52" s="15" t="s">
        <v>254</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c r="A54" s="16" t="s">
        <v>24</v>
      </c>
      <c r="B54" s="16" t="s">
        <v>12</v>
      </c>
      <c r="C54" s="15">
        <v>1.0668249543378996E-2</v>
      </c>
      <c r="D54" s="15">
        <v>1.1077018264840182E-2</v>
      </c>
      <c r="E54" s="15">
        <v>0.1790796118721461</v>
      </c>
      <c r="F54" s="15">
        <v>7.0189509132420086E-2</v>
      </c>
      <c r="G54" s="15">
        <v>0.24529089041095892</v>
      </c>
      <c r="H54" s="15">
        <v>0.19058614840182647</v>
      </c>
      <c r="I54" s="15">
        <v>0.26078157534246577</v>
      </c>
      <c r="J54" s="15">
        <v>0.30644394977168948</v>
      </c>
      <c r="K54" s="15">
        <v>0.17931735844748858</v>
      </c>
      <c r="L54" s="15">
        <v>8.788805479452054E-2</v>
      </c>
      <c r="M54" s="15">
        <v>9.1773073059360749E-2</v>
      </c>
      <c r="N54" s="15">
        <v>9.5188143835616426E-2</v>
      </c>
      <c r="O54" s="15">
        <v>0.14815389497716894</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c r="A55" s="16" t="s">
        <v>24</v>
      </c>
      <c r="B55" s="16" t="s">
        <v>4</v>
      </c>
      <c r="C55" s="15">
        <v>3.3772082133380617E-3</v>
      </c>
      <c r="D55" s="15">
        <v>2.2739182125636873E-3</v>
      </c>
      <c r="E55" s="15">
        <v>3.2046662224137837E-2</v>
      </c>
      <c r="F55" s="15">
        <v>8.1101497645583151E-2</v>
      </c>
      <c r="G55" s="15">
        <v>7.0421852597801302E-2</v>
      </c>
      <c r="H55" s="15">
        <v>5.4245260981221677E-2</v>
      </c>
      <c r="I55" s="15">
        <v>9.7506777798259919E-2</v>
      </c>
      <c r="J55" s="15">
        <v>8.3428434676697805E-2</v>
      </c>
      <c r="K55" s="15">
        <v>7.3712692598994906E-2</v>
      </c>
      <c r="L55" s="15">
        <v>4.4727612181799971E-2</v>
      </c>
      <c r="M55" s="15">
        <v>4.23905102854343E-2</v>
      </c>
      <c r="N55" s="15">
        <v>6.7829651014378198E-2</v>
      </c>
      <c r="O55" s="15">
        <v>5.9308515322008419E-2</v>
      </c>
      <c r="P55" s="15">
        <v>0.12869661421617815</v>
      </c>
      <c r="Q55" s="15">
        <v>0.12139243409046868</v>
      </c>
      <c r="R55" s="15">
        <v>0.12386719804941085</v>
      </c>
      <c r="S55" s="15">
        <v>7.313815752341131E-2</v>
      </c>
      <c r="T55" s="15">
        <v>9.9031028681492744E-2</v>
      </c>
      <c r="U55" s="15">
        <v>6.5653454231046057E-2</v>
      </c>
      <c r="V55" s="15">
        <v>8.7664806780925211E-2</v>
      </c>
      <c r="W55" s="15">
        <v>0.11367119339598558</v>
      </c>
      <c r="X55" s="15">
        <v>9.9632513901274838E-2</v>
      </c>
      <c r="Y55" s="15">
        <v>0.14636841729550953</v>
      </c>
      <c r="Z55" s="15">
        <v>0.1610122184940872</v>
      </c>
      <c r="AA55" s="15">
        <v>0.18607156792691248</v>
      </c>
    </row>
    <row r="56" spans="1:27">
      <c r="A56" s="16" t="s">
        <v>24</v>
      </c>
      <c r="B56" s="16" t="s">
        <v>2</v>
      </c>
      <c r="C56" s="15">
        <v>0.16353345969434849</v>
      </c>
      <c r="D56" s="15">
        <v>0.1374252581802384</v>
      </c>
      <c r="E56" s="15">
        <v>0.20541665869086348</v>
      </c>
      <c r="F56" s="15">
        <v>0.17093625901462664</v>
      </c>
      <c r="G56" s="15">
        <v>0.14774263694666981</v>
      </c>
      <c r="H56" s="15">
        <v>0.14832544327987793</v>
      </c>
      <c r="I56" s="15">
        <v>0.13576941071374954</v>
      </c>
      <c r="J56" s="15">
        <v>0.16549759421184404</v>
      </c>
      <c r="K56" s="15">
        <v>0.17012247756038157</v>
      </c>
      <c r="L56" s="15">
        <v>0.16180412539191966</v>
      </c>
      <c r="M56" s="15">
        <v>0.13573606254571283</v>
      </c>
      <c r="N56" s="15">
        <v>0.20407186171985991</v>
      </c>
      <c r="O56" s="15">
        <v>0.17006054144150218</v>
      </c>
      <c r="P56" s="15">
        <v>0.14815193758571477</v>
      </c>
      <c r="Q56" s="15">
        <v>0.14748605015007518</v>
      </c>
      <c r="R56" s="15">
        <v>0.13476664802581245</v>
      </c>
      <c r="S56" s="15">
        <v>0.16439991694849529</v>
      </c>
      <c r="T56" s="15">
        <v>0.17050880749922034</v>
      </c>
      <c r="U56" s="15">
        <v>0.16139801536165488</v>
      </c>
      <c r="V56" s="15">
        <v>0.13589342380352704</v>
      </c>
      <c r="W56" s="15">
        <v>0.20403948679319034</v>
      </c>
      <c r="X56" s="15">
        <v>0.17136214227403912</v>
      </c>
      <c r="Y56" s="15">
        <v>0.14789368300504616</v>
      </c>
      <c r="Z56" s="15">
        <v>0.14819309903362193</v>
      </c>
      <c r="AA56" s="15">
        <v>0.13455255936879357</v>
      </c>
    </row>
    <row r="57" spans="1:27">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c r="A58" s="16" t="s">
        <v>24</v>
      </c>
      <c r="B58" s="16" t="s">
        <v>9</v>
      </c>
      <c r="C58" s="15">
        <v>0.31583557091081171</v>
      </c>
      <c r="D58" s="15">
        <v>0.32558901697252729</v>
      </c>
      <c r="E58" s="15">
        <v>0.30305697284004507</v>
      </c>
      <c r="F58" s="15">
        <v>0.33176831195617085</v>
      </c>
      <c r="G58" s="15">
        <v>0.32133245058624504</v>
      </c>
      <c r="H58" s="15">
        <v>0.35624836906177421</v>
      </c>
      <c r="I58" s="15">
        <v>0.31520488117805801</v>
      </c>
      <c r="J58" s="15">
        <v>0.32320719313814122</v>
      </c>
      <c r="K58" s="15">
        <v>0.3341929788417366</v>
      </c>
      <c r="L58" s="15">
        <v>0.34739191540939895</v>
      </c>
      <c r="M58" s="15">
        <v>0.34636159784946385</v>
      </c>
      <c r="N58" s="15">
        <v>0.31455109112891172</v>
      </c>
      <c r="O58" s="15">
        <v>0.32933333198549658</v>
      </c>
      <c r="P58" s="15">
        <v>0.3074145610170041</v>
      </c>
      <c r="Q58" s="15">
        <v>0.33186952116259671</v>
      </c>
      <c r="R58" s="15">
        <v>0.30147343976526086</v>
      </c>
      <c r="S58" s="15">
        <v>0.31199979438333136</v>
      </c>
      <c r="T58" s="15">
        <v>0.30774325644671885</v>
      </c>
      <c r="U58" s="15">
        <v>0.32169841085349421</v>
      </c>
      <c r="V58" s="15">
        <v>0.33631361486908468</v>
      </c>
      <c r="W58" s="15">
        <v>0.3100162335308273</v>
      </c>
      <c r="X58" s="15">
        <v>0.32077950325213123</v>
      </c>
      <c r="Y58" s="15">
        <v>0.30364959280245557</v>
      </c>
      <c r="Z58" s="15">
        <v>0.33605378552831067</v>
      </c>
      <c r="AA58" s="15">
        <v>0.3038444341688506</v>
      </c>
    </row>
    <row r="59" spans="1:27">
      <c r="A59" s="16" t="s">
        <v>24</v>
      </c>
      <c r="B59" s="16" t="s">
        <v>8</v>
      </c>
      <c r="C59" s="15">
        <v>0.19204141191668828</v>
      </c>
      <c r="D59" s="15">
        <v>0.19044587248179126</v>
      </c>
      <c r="E59" s="15">
        <v>0.18637119395657878</v>
      </c>
      <c r="F59" s="15">
        <v>0.19675699626033458</v>
      </c>
      <c r="G59" s="15">
        <v>0.21968702195646303</v>
      </c>
      <c r="H59" s="15">
        <v>0.21069759564675178</v>
      </c>
      <c r="I59" s="15">
        <v>0.21525571326658294</v>
      </c>
      <c r="J59" s="15">
        <v>0.2105393475738164</v>
      </c>
      <c r="K59" s="15">
        <v>0.21749684925213206</v>
      </c>
      <c r="L59" s="15">
        <v>0.22428845906718928</v>
      </c>
      <c r="M59" s="15">
        <v>0.22458902810896444</v>
      </c>
      <c r="N59" s="15">
        <v>0.19415938616425246</v>
      </c>
      <c r="O59" s="15">
        <v>0.19703426948645139</v>
      </c>
      <c r="P59" s="15">
        <v>0.19015662305728098</v>
      </c>
      <c r="Q59" s="15">
        <v>0.18460481892036296</v>
      </c>
      <c r="R59" s="15">
        <v>0.18846987113525873</v>
      </c>
      <c r="S59" s="15">
        <v>0.18338925625116162</v>
      </c>
      <c r="T59" s="15">
        <v>0.16787518200291418</v>
      </c>
      <c r="U59" s="15">
        <v>0.18122105646403588</v>
      </c>
      <c r="V59" s="15">
        <v>0.18705903065505533</v>
      </c>
      <c r="W59" s="15">
        <v>0.15521184806376034</v>
      </c>
      <c r="X59" s="15">
        <v>0.15098369056253019</v>
      </c>
      <c r="Y59" s="15">
        <v>0.1487286752421724</v>
      </c>
      <c r="Z59" s="15">
        <v>0.1427446260721156</v>
      </c>
      <c r="AA59" s="15">
        <v>0.14927809528045</v>
      </c>
    </row>
    <row r="60" spans="1:27">
      <c r="A60" s="16" t="s">
        <v>24</v>
      </c>
      <c r="B60" s="16" t="s">
        <v>83</v>
      </c>
      <c r="C60" s="15">
        <v>0.11558478603579818</v>
      </c>
      <c r="D60" s="15">
        <v>0.12030529003439643</v>
      </c>
      <c r="E60" s="15">
        <v>0.10964138596948925</v>
      </c>
      <c r="F60" s="15">
        <v>0.15474947252967944</v>
      </c>
      <c r="G60" s="15">
        <v>0.17414655406001983</v>
      </c>
      <c r="H60" s="15">
        <v>0.16773658787390028</v>
      </c>
      <c r="I60" s="15">
        <v>0.17722206051999664</v>
      </c>
      <c r="J60" s="15">
        <v>0.17520197883396044</v>
      </c>
      <c r="K60" s="15">
        <v>0.13421532233907071</v>
      </c>
      <c r="L60" s="15">
        <v>0.14026819906951424</v>
      </c>
      <c r="M60" s="15">
        <v>0.13576758372778949</v>
      </c>
      <c r="N60" s="15">
        <v>0.12416198941477644</v>
      </c>
      <c r="O60" s="15">
        <v>0.11917281013370383</v>
      </c>
      <c r="P60" s="15">
        <v>0.11859757102374646</v>
      </c>
      <c r="Q60" s="15">
        <v>0.10637195509362361</v>
      </c>
      <c r="R60" s="15">
        <v>0.11784786944465515</v>
      </c>
      <c r="S60" s="15">
        <v>0.11715977249724532</v>
      </c>
      <c r="T60" s="15">
        <v>0.11449827096515997</v>
      </c>
      <c r="U60" s="15">
        <v>0.12017394921094922</v>
      </c>
      <c r="V60" s="15">
        <v>0.1261848246006092</v>
      </c>
      <c r="W60" s="15">
        <v>0.12355814622632771</v>
      </c>
      <c r="X60" s="15">
        <v>0.11934532513130611</v>
      </c>
      <c r="Y60" s="15">
        <v>0.12118728082246255</v>
      </c>
      <c r="Z60" s="15">
        <v>0.11249187772667223</v>
      </c>
      <c r="AA60" s="15">
        <v>0.11872238759326555</v>
      </c>
    </row>
    <row r="61" spans="1:27">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c r="A62" s="16" t="s">
        <v>24</v>
      </c>
      <c r="B62" s="16" t="s">
        <v>15</v>
      </c>
      <c r="C62" s="15">
        <v>0.11450557409420686</v>
      </c>
      <c r="D62" s="15">
        <v>0.16625072130786936</v>
      </c>
      <c r="E62" s="15">
        <v>0.20055816817684863</v>
      </c>
      <c r="F62" s="15">
        <v>0.1586668450088396</v>
      </c>
      <c r="G62" s="15">
        <v>0.17357901701142872</v>
      </c>
      <c r="H62" s="15">
        <v>0.17594691596275322</v>
      </c>
      <c r="I62" s="15">
        <v>0.16708340107406455</v>
      </c>
      <c r="J62" s="15">
        <v>0.16693631266494366</v>
      </c>
      <c r="K62" s="15">
        <v>0.13867364742919552</v>
      </c>
      <c r="L62" s="15">
        <v>0.14692715582434135</v>
      </c>
      <c r="M62" s="15">
        <v>0.14206057111099793</v>
      </c>
      <c r="N62" s="15">
        <v>0.12957797726843792</v>
      </c>
      <c r="O62" s="15">
        <v>0.12622161288026765</v>
      </c>
      <c r="P62" s="15">
        <v>0.12705483943612672</v>
      </c>
      <c r="Q62" s="15">
        <v>0.10630964534613306</v>
      </c>
      <c r="R62" s="15">
        <v>0.11346728562164095</v>
      </c>
      <c r="S62" s="15">
        <v>0.10951936987484494</v>
      </c>
      <c r="T62" s="15">
        <v>0.10777913639440805</v>
      </c>
      <c r="U62" s="15">
        <v>0.10869957944055232</v>
      </c>
      <c r="V62" s="15">
        <v>0.11411865982561128</v>
      </c>
      <c r="W62" s="15">
        <v>0.10536361985686178</v>
      </c>
      <c r="X62" s="15">
        <v>0.10328692952308799</v>
      </c>
      <c r="Y62" s="15">
        <v>0.10593790071073619</v>
      </c>
      <c r="Z62" s="15">
        <v>9.847432008326594E-2</v>
      </c>
      <c r="AA62" s="15">
        <v>0.10528648890220778</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c r="A68" s="16" t="s">
        <v>25</v>
      </c>
      <c r="B68" s="16" t="s">
        <v>7</v>
      </c>
      <c r="C68" s="15">
        <v>0.17623634727607518</v>
      </c>
      <c r="D68" s="15">
        <v>0.24141920670606815</v>
      </c>
      <c r="E68" s="15">
        <v>0.46636963076971966</v>
      </c>
      <c r="F68" s="15">
        <v>0.36002984906960511</v>
      </c>
      <c r="G68" s="15">
        <v>0.41628443993540692</v>
      </c>
      <c r="H68" s="15">
        <v>0.35265678440453513</v>
      </c>
      <c r="I68" s="15">
        <v>0.40690132049019534</v>
      </c>
      <c r="J68" s="15">
        <v>0.44340657330911903</v>
      </c>
      <c r="K68" s="15">
        <v>0.40176854179565002</v>
      </c>
      <c r="L68" s="15">
        <v>0.31928729373929787</v>
      </c>
      <c r="M68" s="15">
        <v>0.31494374011578108</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c r="A70" s="16" t="s">
        <v>25</v>
      </c>
      <c r="B70" s="16" t="s">
        <v>4</v>
      </c>
      <c r="C70" s="15">
        <v>1.5638889165730068E-2</v>
      </c>
      <c r="D70" s="15">
        <v>1.171180124524545E-2</v>
      </c>
      <c r="E70" s="15">
        <v>9.7520934414905391E-2</v>
      </c>
      <c r="F70" s="15">
        <v>9.3493530920707987E-2</v>
      </c>
      <c r="G70" s="15">
        <v>9.3445458026087155E-2</v>
      </c>
      <c r="H70" s="15">
        <v>8.9118608475984282E-2</v>
      </c>
      <c r="I70" s="15">
        <v>0.13734538211580469</v>
      </c>
      <c r="J70" s="15">
        <v>0.15436415140890425</v>
      </c>
      <c r="K70" s="15">
        <v>0.13557253455309837</v>
      </c>
      <c r="L70" s="15">
        <v>9.7511169297326727E-2</v>
      </c>
      <c r="M70" s="15">
        <v>9.3787779338064176E-2</v>
      </c>
      <c r="N70" s="15">
        <v>0.11498509246386025</v>
      </c>
      <c r="O70" s="15">
        <v>0.13348117238317597</v>
      </c>
      <c r="P70" s="15">
        <v>0.12958415081932975</v>
      </c>
      <c r="Q70" s="15">
        <v>0.12874121690621523</v>
      </c>
      <c r="R70" s="15">
        <v>0.11971977944358857</v>
      </c>
      <c r="S70" s="15">
        <v>0.11778061809338232</v>
      </c>
      <c r="T70" s="15">
        <v>0.11756039736482568</v>
      </c>
      <c r="U70" s="15">
        <v>6.159345681454266E-2</v>
      </c>
      <c r="V70" s="15">
        <v>7.051555768688994E-2</v>
      </c>
      <c r="W70" s="15">
        <v>9.2789112458246434E-2</v>
      </c>
      <c r="X70" s="15">
        <v>8.8984618870458498E-2</v>
      </c>
      <c r="Y70" s="15">
        <v>0.10349987450413771</v>
      </c>
      <c r="Z70" s="15">
        <v>0.10645201133191931</v>
      </c>
      <c r="AA70" s="15">
        <v>0.14033960169616136</v>
      </c>
    </row>
    <row r="71" spans="1:27">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c r="A73" s="16" t="s">
        <v>25</v>
      </c>
      <c r="B73" s="16" t="s">
        <v>9</v>
      </c>
      <c r="C73" s="15">
        <v>0.31829995451086396</v>
      </c>
      <c r="D73" s="15">
        <v>0.34744969697480155</v>
      </c>
      <c r="E73" s="15">
        <v>0.32799411096746134</v>
      </c>
      <c r="F73" s="15">
        <v>0.3222446799167652</v>
      </c>
      <c r="G73" s="15">
        <v>0.32468984137257806</v>
      </c>
      <c r="H73" s="15">
        <v>0.34132428673903076</v>
      </c>
      <c r="I73" s="15">
        <v>0.31131576263968525</v>
      </c>
      <c r="J73" s="15">
        <v>0.31694460023458226</v>
      </c>
      <c r="K73" s="15">
        <v>0.30309985691448321</v>
      </c>
      <c r="L73" s="15">
        <v>0.34110777813575938</v>
      </c>
      <c r="M73" s="15">
        <v>0.33902619001348855</v>
      </c>
      <c r="N73" s="15">
        <v>0.3207447081647592</v>
      </c>
      <c r="O73" s="15">
        <v>0.31808978038338448</v>
      </c>
      <c r="P73" s="15">
        <v>0.32025461232050445</v>
      </c>
      <c r="Q73" s="15">
        <v>0.33705524119356184</v>
      </c>
      <c r="R73" s="15">
        <v>0.30734256664334697</v>
      </c>
      <c r="S73" s="15">
        <v>0.31190509385803217</v>
      </c>
      <c r="T73" s="15">
        <v>0.28886123043834805</v>
      </c>
      <c r="U73" s="15">
        <v>0.31850055577564229</v>
      </c>
      <c r="V73" s="15">
        <v>0.31642558362647383</v>
      </c>
      <c r="W73" s="15">
        <v>0.30363410644183941</v>
      </c>
      <c r="X73" s="15">
        <v>0.30123188357385777</v>
      </c>
      <c r="Y73" s="15">
        <v>0.29732214031770715</v>
      </c>
      <c r="Z73" s="15">
        <v>0.30944372373360735</v>
      </c>
      <c r="AA73" s="15">
        <v>0.29050961002431674</v>
      </c>
    </row>
    <row r="74" spans="1:27">
      <c r="A74" s="16" t="s">
        <v>25</v>
      </c>
      <c r="B74" s="16" t="s">
        <v>8</v>
      </c>
      <c r="C74" s="15">
        <v>0.16973418300872606</v>
      </c>
      <c r="D74" s="15">
        <v>0.20566737922508918</v>
      </c>
      <c r="E74" s="15">
        <v>0.18877303739843168</v>
      </c>
      <c r="F74" s="15">
        <v>0.20779550081829248</v>
      </c>
      <c r="G74" s="15">
        <v>0.2050257429907715</v>
      </c>
      <c r="H74" s="15">
        <v>0.20829519468099053</v>
      </c>
      <c r="I74" s="15">
        <v>0.20289602130929804</v>
      </c>
      <c r="J74" s="15">
        <v>0.19487068740042315</v>
      </c>
      <c r="K74" s="15">
        <v>0.20848818959930729</v>
      </c>
      <c r="L74" s="15">
        <v>0.21264588019701944</v>
      </c>
      <c r="M74" s="15">
        <v>0.22077105865265301</v>
      </c>
      <c r="N74" s="15">
        <v>0.1826956658476489</v>
      </c>
      <c r="O74" s="15">
        <v>0.18053602187084034</v>
      </c>
      <c r="P74" s="15">
        <v>0.18241970571517888</v>
      </c>
      <c r="Q74" s="15">
        <v>0.18590645059292457</v>
      </c>
      <c r="R74" s="15">
        <v>0.19033423840247116</v>
      </c>
      <c r="S74" s="15">
        <v>0.18242711953512888</v>
      </c>
      <c r="T74" s="15">
        <v>0.17222356945789266</v>
      </c>
      <c r="U74" s="15">
        <v>0.17858648591063303</v>
      </c>
      <c r="V74" s="15">
        <v>0.1884757759215144</v>
      </c>
      <c r="W74" s="15">
        <v>0.16305876524598611</v>
      </c>
      <c r="X74" s="15">
        <v>0.15645829371055109</v>
      </c>
      <c r="Y74" s="15">
        <v>0.14916741687403789</v>
      </c>
      <c r="Z74" s="15">
        <v>0.14640267419498718</v>
      </c>
      <c r="AA74" s="15">
        <v>0.15081562585904365</v>
      </c>
    </row>
    <row r="75" spans="1:27">
      <c r="A75" s="16" t="s">
        <v>25</v>
      </c>
      <c r="B75" s="16" t="s">
        <v>83</v>
      </c>
      <c r="C75" s="15">
        <v>5.8075965695093226E-2</v>
      </c>
      <c r="D75" s="15">
        <v>6.5678901415938615E-2</v>
      </c>
      <c r="E75" s="15">
        <v>0.11341873103366526</v>
      </c>
      <c r="F75" s="15">
        <v>0.1583032980876265</v>
      </c>
      <c r="G75" s="15">
        <v>0.17352083950119032</v>
      </c>
      <c r="H75" s="15">
        <v>0.16328423852107996</v>
      </c>
      <c r="I75" s="15">
        <v>0.17431211548518585</v>
      </c>
      <c r="J75" s="15">
        <v>0.17182046069558141</v>
      </c>
      <c r="K75" s="15">
        <v>0.16669317611254611</v>
      </c>
      <c r="L75" s="15">
        <v>0.17167807604465909</v>
      </c>
      <c r="M75" s="15">
        <v>0.17277576645150899</v>
      </c>
      <c r="N75" s="15">
        <v>0.17409331626188515</v>
      </c>
      <c r="O75" s="15">
        <v>0.1692143068244284</v>
      </c>
      <c r="P75" s="15">
        <v>0.17201579442854029</v>
      </c>
      <c r="Q75" s="15">
        <v>0.16052801468502276</v>
      </c>
      <c r="R75" s="15">
        <v>0.18306344297481528</v>
      </c>
      <c r="S75" s="15">
        <v>0.17600420641041947</v>
      </c>
      <c r="T75" s="15">
        <v>0.20033780035689266</v>
      </c>
      <c r="U75" s="15">
        <v>0.20290107774902952</v>
      </c>
      <c r="V75" s="15">
        <v>0.21923932254355163</v>
      </c>
      <c r="W75" s="15">
        <v>0.19832176965088449</v>
      </c>
      <c r="X75" s="15">
        <v>0.18897538498335187</v>
      </c>
      <c r="Y75" s="15">
        <v>0.19320708113620999</v>
      </c>
      <c r="Z75" s="15">
        <v>0.18995368623116327</v>
      </c>
      <c r="AA75" s="15">
        <v>0.20411365778988916</v>
      </c>
    </row>
    <row r="76" spans="1:27">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c r="A77" s="16" t="s">
        <v>25</v>
      </c>
      <c r="B77" s="16" t="s">
        <v>15</v>
      </c>
      <c r="C77" s="15">
        <v>0.1056910805832008</v>
      </c>
      <c r="D77" s="15">
        <v>0.12806925166090052</v>
      </c>
      <c r="E77" s="15">
        <v>0.14574190627684769</v>
      </c>
      <c r="F77" s="15">
        <v>0.10015070734932847</v>
      </c>
      <c r="G77" s="15">
        <v>9.8057546936992826E-2</v>
      </c>
      <c r="H77" s="15">
        <v>9.7348089833970461E-2</v>
      </c>
      <c r="I77" s="15">
        <v>0.11192286931772898</v>
      </c>
      <c r="J77" s="15">
        <v>0.11519138026258843</v>
      </c>
      <c r="K77" s="15">
        <v>0.11144633084435729</v>
      </c>
      <c r="L77" s="15">
        <v>0.11519140795718166</v>
      </c>
      <c r="M77" s="15">
        <v>0.11813223443926195</v>
      </c>
      <c r="N77" s="15">
        <v>0.11885682729931288</v>
      </c>
      <c r="O77" s="15">
        <v>0.12163679061996599</v>
      </c>
      <c r="P77" s="15">
        <v>0.1220416730279487</v>
      </c>
      <c r="Q77" s="15">
        <v>0.11588741625325551</v>
      </c>
      <c r="R77" s="15">
        <v>0.12106762142305881</v>
      </c>
      <c r="S77" s="15">
        <v>0.12143033706924752</v>
      </c>
      <c r="T77" s="15">
        <v>0.11868240517000415</v>
      </c>
      <c r="U77" s="15">
        <v>0.12039571181731226</v>
      </c>
      <c r="V77" s="15">
        <v>0.12260549228271349</v>
      </c>
      <c r="W77" s="15">
        <v>0.12042848862226689</v>
      </c>
      <c r="X77" s="15">
        <v>0.1199405345604984</v>
      </c>
      <c r="Y77" s="15">
        <v>0.11729934501730357</v>
      </c>
      <c r="Z77" s="15">
        <v>0.11206806738235746</v>
      </c>
      <c r="AA77" s="15">
        <v>0.11120652380060143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c r="A83" s="16" t="s">
        <v>26</v>
      </c>
      <c r="B83" s="16" t="s">
        <v>7</v>
      </c>
      <c r="C83" s="15">
        <v>4.8600396250439051E-9</v>
      </c>
      <c r="D83" s="15">
        <v>4.8307033719704946E-9</v>
      </c>
      <c r="E83" s="15">
        <v>4.8392123287671234E-9</v>
      </c>
      <c r="F83" s="15">
        <v>4.1390476817702845E-9</v>
      </c>
      <c r="G83" s="15">
        <v>8.1583259242184759E-9</v>
      </c>
      <c r="H83" s="15">
        <v>8.6216071742184759E-9</v>
      </c>
      <c r="I83" s="15">
        <v>9.4682878907622057E-9</v>
      </c>
      <c r="J83" s="15">
        <v>9.4695084738321035E-9</v>
      </c>
      <c r="K83" s="15">
        <v>9.3688965358271853E-9</v>
      </c>
      <c r="L83" s="15">
        <v>9.7121306419037603E-9</v>
      </c>
      <c r="M83" s="15">
        <v>1.0104533829469618E-8</v>
      </c>
      <c r="N83" s="15">
        <v>1.0673000087811731E-8</v>
      </c>
      <c r="O83" s="15">
        <v>1.1196457345451351E-8</v>
      </c>
      <c r="P83" s="15">
        <v>1.1590981186336495E-8</v>
      </c>
      <c r="Q83" s="15">
        <v>1.2267881761503337E-8</v>
      </c>
      <c r="R83" s="15">
        <v>1.2911062082894274E-8</v>
      </c>
      <c r="S83" s="15">
        <v>1.351348733315771E-8</v>
      </c>
      <c r="T83" s="15">
        <v>1.3883117096944152E-8</v>
      </c>
      <c r="U83" s="15">
        <v>1.4690983930453108E-8</v>
      </c>
      <c r="V83" s="15">
        <v>1.5508830567263787E-8</v>
      </c>
      <c r="W83" s="15">
        <v>1.629525597119775E-8</v>
      </c>
      <c r="X83" s="15">
        <v>1.7288088338602037E-8</v>
      </c>
      <c r="Y83" s="15">
        <v>1.8180003073410611E-8</v>
      </c>
      <c r="Z83" s="15">
        <v>1.9276707389357217E-8</v>
      </c>
      <c r="AA83" s="15" t="s">
        <v>254</v>
      </c>
    </row>
    <row r="84" spans="1:27">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c r="A85" s="16" t="s">
        <v>26</v>
      </c>
      <c r="B85" s="16" t="s">
        <v>4</v>
      </c>
      <c r="C85" s="15">
        <v>8.4259860961469408E-9</v>
      </c>
      <c r="D85" s="15">
        <v>8.0471781206710794E-9</v>
      </c>
      <c r="E85" s="15">
        <v>8.5753910138012418E-9</v>
      </c>
      <c r="F85" s="15">
        <v>3.7812417269509003E-9</v>
      </c>
      <c r="G85" s="15">
        <v>3.1548983830832181E-4</v>
      </c>
      <c r="H85" s="15">
        <v>1.0547334410753683E-8</v>
      </c>
      <c r="I85" s="15">
        <v>1.2991524536651533E-4</v>
      </c>
      <c r="J85" s="15">
        <v>9.9909280612763582E-4</v>
      </c>
      <c r="K85" s="15">
        <v>1.1069666320352986E-8</v>
      </c>
      <c r="L85" s="15">
        <v>9.9254116824572876E-4</v>
      </c>
      <c r="M85" s="15">
        <v>1.2043611282130212E-8</v>
      </c>
      <c r="N85" s="15">
        <v>3.4920652763082962E-4</v>
      </c>
      <c r="O85" s="15">
        <v>1.9647921050722127E-4</v>
      </c>
      <c r="P85" s="15">
        <v>5.6999249497325689E-4</v>
      </c>
      <c r="Q85" s="15">
        <v>3.2719615021256495E-8</v>
      </c>
      <c r="R85" s="15">
        <v>1.7853296617981419E-3</v>
      </c>
      <c r="S85" s="15">
        <v>3.6091277161077001E-8</v>
      </c>
      <c r="T85" s="15">
        <v>3.7227267556290353E-8</v>
      </c>
      <c r="U85" s="15">
        <v>1.5102017850944732E-3</v>
      </c>
      <c r="V85" s="15">
        <v>6.7584144621004563E-4</v>
      </c>
      <c r="W85" s="15">
        <v>4.3482943434104867E-8</v>
      </c>
      <c r="X85" s="15">
        <v>7.0778721580853411E-4</v>
      </c>
      <c r="Y85" s="15">
        <v>4.8323321130530624E-8</v>
      </c>
      <c r="Z85" s="15">
        <v>4.8798032692686188E-4</v>
      </c>
      <c r="AA85" s="15" t="s">
        <v>254</v>
      </c>
    </row>
    <row r="86" spans="1:27">
      <c r="A86" s="16" t="s">
        <v>26</v>
      </c>
      <c r="B86" s="16" t="s">
        <v>2</v>
      </c>
      <c r="C86" s="15">
        <v>0.39737720788799075</v>
      </c>
      <c r="D86" s="15">
        <v>0.36196629749256204</v>
      </c>
      <c r="E86" s="15">
        <v>0.36244668848771822</v>
      </c>
      <c r="F86" s="15">
        <v>0.31778669819904043</v>
      </c>
      <c r="G86" s="15">
        <v>0.34609100462536113</v>
      </c>
      <c r="H86" s="15">
        <v>0.33960403663987565</v>
      </c>
      <c r="I86" s="15">
        <v>0.37121672994011934</v>
      </c>
      <c r="J86" s="15">
        <v>0.37991218281885963</v>
      </c>
      <c r="K86" s="15">
        <v>0.36088716056349829</v>
      </c>
      <c r="L86" s="15">
        <v>0.3411285488973112</v>
      </c>
      <c r="M86" s="15">
        <v>0.31536185403432393</v>
      </c>
      <c r="N86" s="15">
        <v>0.3207843958318618</v>
      </c>
      <c r="O86" s="15">
        <v>0.30356843551994622</v>
      </c>
      <c r="P86" s="15">
        <v>0.29366299864492168</v>
      </c>
      <c r="Q86" s="15">
        <v>0.27497588345018709</v>
      </c>
      <c r="R86" s="15">
        <v>0.28043356715844858</v>
      </c>
      <c r="S86" s="15">
        <v>0.28776541315512905</v>
      </c>
      <c r="T86" s="15">
        <v>0.27713778100769865</v>
      </c>
      <c r="U86" s="15">
        <v>0.2637489559585483</v>
      </c>
      <c r="V86" s="15">
        <v>0.25921520637559337</v>
      </c>
      <c r="W86" s="15">
        <v>0.28282930088274327</v>
      </c>
      <c r="X86" s="15">
        <v>0.26304332521983825</v>
      </c>
      <c r="Y86" s="15">
        <v>0.26404839250427531</v>
      </c>
      <c r="Z86" s="15">
        <v>0.26274760751325332</v>
      </c>
      <c r="AA86" s="15">
        <v>0.27981913483371901</v>
      </c>
    </row>
    <row r="87" spans="1:27">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c r="A88" s="16" t="s">
        <v>26</v>
      </c>
      <c r="B88" s="16" t="s">
        <v>9</v>
      </c>
      <c r="C88" s="15">
        <v>0.42478303177401955</v>
      </c>
      <c r="D88" s="15">
        <v>0.4585287101855125</v>
      </c>
      <c r="E88" s="15">
        <v>0.42315653117049973</v>
      </c>
      <c r="F88" s="15">
        <v>0.39598632947183698</v>
      </c>
      <c r="G88" s="15">
        <v>0.35715689558220109</v>
      </c>
      <c r="H88" s="15">
        <v>0.35800366672691181</v>
      </c>
      <c r="I88" s="15">
        <v>0.333380709049166</v>
      </c>
      <c r="J88" s="15">
        <v>0.31312683775124983</v>
      </c>
      <c r="K88" s="15">
        <v>0.31205667473438198</v>
      </c>
      <c r="L88" s="15">
        <v>0.29744951894496074</v>
      </c>
      <c r="M88" s="15">
        <v>0.29972234024155087</v>
      </c>
      <c r="N88" s="15">
        <v>0.28313877084030692</v>
      </c>
      <c r="O88" s="15">
        <v>0.27357154256379623</v>
      </c>
      <c r="P88" s="15">
        <v>0.25052856106033616</v>
      </c>
      <c r="Q88" s="15">
        <v>0.25353290873108641</v>
      </c>
      <c r="R88" s="15">
        <v>0.24742288436408078</v>
      </c>
      <c r="S88" s="15">
        <v>0.2433166479262687</v>
      </c>
      <c r="T88" s="15">
        <v>0.25210651095055847</v>
      </c>
      <c r="U88" s="15">
        <v>0.25852950657545964</v>
      </c>
      <c r="V88" s="15">
        <v>0.27265570533542532</v>
      </c>
      <c r="W88" s="15">
        <v>0.26862495107701084</v>
      </c>
      <c r="X88" s="15">
        <v>0.27060725239273797</v>
      </c>
      <c r="Y88" s="15">
        <v>0.25455584234737938</v>
      </c>
      <c r="Z88" s="15">
        <v>0.25758603185335149</v>
      </c>
      <c r="AA88" s="15">
        <v>0.2466846050463728</v>
      </c>
    </row>
    <row r="89" spans="1:27">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c r="A91" s="16" t="s">
        <v>26</v>
      </c>
      <c r="B91" s="16" t="s">
        <v>191</v>
      </c>
      <c r="C91" s="15" t="s">
        <v>254</v>
      </c>
      <c r="D91" s="15" t="s">
        <v>254</v>
      </c>
      <c r="E91" s="15" t="s">
        <v>254</v>
      </c>
      <c r="F91" s="15" t="s">
        <v>254</v>
      </c>
      <c r="G91" s="15" t="s">
        <v>254</v>
      </c>
      <c r="H91" s="15" t="s">
        <v>254</v>
      </c>
      <c r="I91" s="15" t="s">
        <v>254</v>
      </c>
      <c r="J91" s="15" t="s">
        <v>254</v>
      </c>
      <c r="K91" s="15" t="s">
        <v>254</v>
      </c>
      <c r="L91" s="15" t="s">
        <v>254</v>
      </c>
      <c r="M91" s="15" t="s">
        <v>254</v>
      </c>
      <c r="N91" s="15" t="s">
        <v>254</v>
      </c>
      <c r="O91" s="15" t="s">
        <v>254</v>
      </c>
      <c r="P91" s="15" t="s">
        <v>254</v>
      </c>
      <c r="Q91" s="15" t="s">
        <v>254</v>
      </c>
      <c r="R91" s="15" t="s">
        <v>254</v>
      </c>
      <c r="S91" s="15" t="s">
        <v>254</v>
      </c>
      <c r="T91" s="15" t="s">
        <v>254</v>
      </c>
      <c r="U91" s="15" t="s">
        <v>254</v>
      </c>
      <c r="V91" s="15" t="s">
        <v>254</v>
      </c>
      <c r="W91" s="15" t="s">
        <v>254</v>
      </c>
      <c r="X91" s="15" t="s">
        <v>254</v>
      </c>
      <c r="Y91" s="15" t="s">
        <v>254</v>
      </c>
      <c r="Z91" s="15" t="s">
        <v>254</v>
      </c>
      <c r="AA91" s="15" t="s">
        <v>254</v>
      </c>
    </row>
    <row r="92" spans="1:27">
      <c r="A92" s="16" t="s">
        <v>26</v>
      </c>
      <c r="B92" s="16" t="s">
        <v>15</v>
      </c>
      <c r="C92" s="15">
        <v>6.9211217053240112E-2</v>
      </c>
      <c r="D92" s="15">
        <v>0.12583739445230827</v>
      </c>
      <c r="E92" s="15">
        <v>0.16809027667313398</v>
      </c>
      <c r="F92" s="15">
        <v>0.12718785391495618</v>
      </c>
      <c r="G92" s="15">
        <v>0.12352210007610349</v>
      </c>
      <c r="H92" s="15">
        <v>0.1229876961696674</v>
      </c>
      <c r="I92" s="15">
        <v>8.4947981208213938E-2</v>
      </c>
      <c r="J92" s="15">
        <v>8.6784079131080633E-2</v>
      </c>
      <c r="K92" s="15">
        <v>8.4040816958119588E-2</v>
      </c>
      <c r="L92" s="15">
        <v>0.10161749330033858</v>
      </c>
      <c r="M92" s="15">
        <v>0.10888906020555104</v>
      </c>
      <c r="N92" s="15">
        <v>9.9545571008738246E-2</v>
      </c>
      <c r="O92" s="15">
        <v>0.10391936866583529</v>
      </c>
      <c r="P92" s="15">
        <v>0.11094813020294204</v>
      </c>
      <c r="Q92" s="15">
        <v>0.11454231535656302</v>
      </c>
      <c r="R92" s="15">
        <v>0.1109785102417561</v>
      </c>
      <c r="S92" s="15">
        <v>0.1114825369559508</v>
      </c>
      <c r="T92" s="15">
        <v>0.10225893366434663</v>
      </c>
      <c r="U92" s="15">
        <v>0.11335941653140105</v>
      </c>
      <c r="V92" s="15">
        <v>0.10727037054095168</v>
      </c>
      <c r="W92" s="15">
        <v>9.2917056159318293E-2</v>
      </c>
      <c r="X92" s="15">
        <v>9.2293536289417943E-2</v>
      </c>
      <c r="Y92" s="15">
        <v>9.0207425441456407E-2</v>
      </c>
      <c r="Z92" s="15">
        <v>9.9228388861582154E-2</v>
      </c>
      <c r="AA92" s="15">
        <v>9.4393678444629356E-2</v>
      </c>
    </row>
    <row r="94" spans="1:27" collapsed="1"/>
    <row r="96" spans="1:27">
      <c r="A96" s="6" t="s">
        <v>81</v>
      </c>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15">
        <v>0.11654241481144768</v>
      </c>
      <c r="D98" s="15">
        <v>0.15242150917579192</v>
      </c>
      <c r="E98" s="15">
        <v>0.17619330180305723</v>
      </c>
      <c r="F98" s="15">
        <v>0.23080257660753925</v>
      </c>
      <c r="G98" s="15">
        <v>0.24809463325838643</v>
      </c>
      <c r="H98" s="15">
        <v>0.24261107823129227</v>
      </c>
      <c r="I98" s="15">
        <v>0.25235605876272976</v>
      </c>
      <c r="J98" s="15">
        <v>0.2478400825669001</v>
      </c>
      <c r="K98" s="15">
        <v>0.2128227864225283</v>
      </c>
      <c r="L98" s="15">
        <v>0.22250963889237779</v>
      </c>
      <c r="M98" s="15">
        <v>0.21776783783335169</v>
      </c>
      <c r="N98" s="15">
        <v>0.20398659665115615</v>
      </c>
      <c r="O98" s="15">
        <v>0.20332485176454956</v>
      </c>
      <c r="P98" s="15">
        <v>0.20580472759237781</v>
      </c>
      <c r="Q98" s="15">
        <v>0.20102785939910855</v>
      </c>
      <c r="R98" s="15">
        <v>0.22565024380086454</v>
      </c>
      <c r="S98" s="15">
        <v>0.22485732943261938</v>
      </c>
      <c r="T98" s="15">
        <v>0.22586445318125958</v>
      </c>
      <c r="U98" s="15">
        <v>0.23142660990851571</v>
      </c>
      <c r="V98" s="15">
        <v>0.24203948903001452</v>
      </c>
      <c r="W98" s="15">
        <v>0.23072313292710098</v>
      </c>
      <c r="X98" s="15">
        <v>0.23099356498505599</v>
      </c>
      <c r="Y98" s="15">
        <v>0.22413421344531359</v>
      </c>
      <c r="Z98" s="15">
        <v>0.23399922802794049</v>
      </c>
      <c r="AA98" s="15">
        <v>0.25014717214189652</v>
      </c>
    </row>
    <row r="99" spans="1:27" collapsed="1">
      <c r="A99" s="16" t="s">
        <v>16</v>
      </c>
      <c r="B99" s="16" t="s">
        <v>192</v>
      </c>
      <c r="C99" s="15">
        <v>0.24315424150408585</v>
      </c>
      <c r="D99" s="15">
        <v>0.23940211435063435</v>
      </c>
      <c r="E99" s="15">
        <v>0.24812824017920942</v>
      </c>
      <c r="F99" s="15">
        <v>0.4013833108909739</v>
      </c>
      <c r="G99" s="15">
        <v>0.29358835592427629</v>
      </c>
      <c r="H99" s="15">
        <v>0.29497731522029397</v>
      </c>
      <c r="I99" s="15">
        <v>0.29933771943941517</v>
      </c>
      <c r="J99" s="15">
        <v>0.29614804799655198</v>
      </c>
      <c r="K99" s="15">
        <v>0.30072088964912858</v>
      </c>
      <c r="L99" s="15">
        <v>0.33185544609221224</v>
      </c>
      <c r="M99" s="15">
        <v>0.32685428966267771</v>
      </c>
      <c r="N99" s="15">
        <v>0.2960678365016286</v>
      </c>
      <c r="O99" s="15">
        <v>0.27152563117657214</v>
      </c>
      <c r="P99" s="15">
        <v>0.26303538639160273</v>
      </c>
      <c r="Q99" s="15">
        <v>0.26988035247286041</v>
      </c>
      <c r="R99" s="15">
        <v>0.24338722517824171</v>
      </c>
      <c r="S99" s="15">
        <v>0.25765676263206727</v>
      </c>
      <c r="T99" s="15">
        <v>0.24642056546399865</v>
      </c>
      <c r="U99" s="15">
        <v>0.24668781512367638</v>
      </c>
      <c r="V99" s="15">
        <v>0.25304590422088247</v>
      </c>
      <c r="W99" s="15">
        <v>0.24836637030627848</v>
      </c>
      <c r="X99" s="15">
        <v>0.20659548051106663</v>
      </c>
      <c r="Y99" s="15">
        <v>0.18001410035494617</v>
      </c>
      <c r="Z99" s="15">
        <v>0.21350051707553327</v>
      </c>
      <c r="AA99" s="15">
        <v>0.26921684862977457</v>
      </c>
    </row>
    <row r="100" spans="1:27">
      <c r="A100" s="16" t="s">
        <v>16</v>
      </c>
      <c r="B100" s="16" t="s">
        <v>92</v>
      </c>
      <c r="C100" s="15">
        <v>0.1339181894485946</v>
      </c>
      <c r="D100" s="15">
        <v>0.18014079571047406</v>
      </c>
      <c r="E100" s="15">
        <v>0.22910353295973804</v>
      </c>
      <c r="F100" s="15">
        <v>0.17182123825194104</v>
      </c>
      <c r="G100" s="15">
        <v>0.17852955048779082</v>
      </c>
      <c r="H100" s="15">
        <v>0.17866317216192229</v>
      </c>
      <c r="I100" s="15">
        <v>0.1765424581179551</v>
      </c>
      <c r="J100" s="15">
        <v>0.17691491360111744</v>
      </c>
      <c r="K100" s="15">
        <v>0.16810482224504575</v>
      </c>
      <c r="L100" s="15">
        <v>0.17423733016379669</v>
      </c>
      <c r="M100" s="15">
        <v>0.17371616172075391</v>
      </c>
      <c r="N100" s="15">
        <v>0.16827992617890195</v>
      </c>
      <c r="O100" s="15">
        <v>0.17139290557116915</v>
      </c>
      <c r="P100" s="15">
        <v>0.17018127595537832</v>
      </c>
      <c r="Q100" s="15">
        <v>0.16101876929695741</v>
      </c>
      <c r="R100" s="15">
        <v>0.1639078935550394</v>
      </c>
      <c r="S100" s="15">
        <v>0.16085661382953309</v>
      </c>
      <c r="T100" s="15">
        <v>0.15795901942097718</v>
      </c>
      <c r="U100" s="15">
        <v>0.15774984518413546</v>
      </c>
      <c r="V100" s="15">
        <v>0.1588893775516545</v>
      </c>
      <c r="W100" s="15">
        <v>0.1521168153863664</v>
      </c>
      <c r="X100" s="15">
        <v>0.15191984899644537</v>
      </c>
      <c r="Y100" s="15">
        <v>0.14927793117258756</v>
      </c>
      <c r="Z100" s="15">
        <v>0.14512362244854471</v>
      </c>
      <c r="AA100" s="15">
        <v>0.14412924487667947</v>
      </c>
    </row>
    <row r="101" spans="1:27" collapsed="1"/>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15">
        <v>0.15727662099655748</v>
      </c>
      <c r="D103" s="15">
        <v>0.26365607048162482</v>
      </c>
      <c r="E103" s="15">
        <v>0.26103378677555134</v>
      </c>
      <c r="F103" s="15">
        <v>0.26426144880142882</v>
      </c>
      <c r="G103" s="15">
        <v>0.28718693407497298</v>
      </c>
      <c r="H103" s="15">
        <v>0.2784018668528595</v>
      </c>
      <c r="I103" s="15">
        <v>0.29193927484723003</v>
      </c>
      <c r="J103" s="15">
        <v>0.27875322291404098</v>
      </c>
      <c r="K103" s="15">
        <v>0.27765341762726509</v>
      </c>
      <c r="L103" s="15">
        <v>0.29748018246988578</v>
      </c>
      <c r="M103" s="15">
        <v>0.29131066224003499</v>
      </c>
      <c r="N103" s="15">
        <v>0.2646236456875517</v>
      </c>
      <c r="O103" s="15">
        <v>0.26157701268597028</v>
      </c>
      <c r="P103" s="15">
        <v>0.25930446638629989</v>
      </c>
      <c r="Q103" s="15">
        <v>0.25507616599347616</v>
      </c>
      <c r="R103" s="15">
        <v>0.26238869374880119</v>
      </c>
      <c r="S103" s="15">
        <v>0.25070911752649971</v>
      </c>
      <c r="T103" s="15">
        <v>0.24853523546850756</v>
      </c>
      <c r="U103" s="15">
        <v>0.26199832837996079</v>
      </c>
      <c r="V103" s="15">
        <v>0.26932923114632862</v>
      </c>
      <c r="W103" s="15">
        <v>0.25522542961771438</v>
      </c>
      <c r="X103" s="15">
        <v>0.24827417894410697</v>
      </c>
      <c r="Y103" s="15">
        <v>0.24403582501343274</v>
      </c>
      <c r="Z103" s="15">
        <v>0.25690973975239745</v>
      </c>
      <c r="AA103" s="15">
        <v>0.27642912372651751</v>
      </c>
    </row>
    <row r="104" spans="1:27">
      <c r="A104" s="16" t="s">
        <v>22</v>
      </c>
      <c r="B104" s="16" t="s">
        <v>192</v>
      </c>
      <c r="C104" s="15">
        <v>0.31462760654490113</v>
      </c>
      <c r="D104" s="15">
        <v>0.30904231490541417</v>
      </c>
      <c r="E104" s="15">
        <v>0.34648139420601731</v>
      </c>
      <c r="F104" s="15">
        <v>0.62750469856864266</v>
      </c>
      <c r="G104" s="15">
        <v>0.30615265240571532</v>
      </c>
      <c r="H104" s="15">
        <v>0.31171692293503123</v>
      </c>
      <c r="I104" s="15">
        <v>0.31514449661369021</v>
      </c>
      <c r="J104" s="15">
        <v>0.3032333092834868</v>
      </c>
      <c r="K104" s="15">
        <v>0.29376835854137179</v>
      </c>
      <c r="L104" s="15">
        <v>0.3418759892583309</v>
      </c>
      <c r="M104" s="15">
        <v>0.33972392896727893</v>
      </c>
      <c r="N104" s="15">
        <v>0.31513117828114484</v>
      </c>
      <c r="O104" s="15">
        <v>0.25773500717977715</v>
      </c>
      <c r="P104" s="15">
        <v>0.25062940819784929</v>
      </c>
      <c r="Q104" s="15">
        <v>0.24761888682027719</v>
      </c>
      <c r="R104" s="15">
        <v>0.22562440407525713</v>
      </c>
      <c r="S104" s="15">
        <v>0.24244667980153675</v>
      </c>
      <c r="T104" s="15">
        <v>0.21867245702534158</v>
      </c>
      <c r="U104" s="15">
        <v>0.22888785896385205</v>
      </c>
      <c r="V104" s="15">
        <v>0.2357601526522704</v>
      </c>
      <c r="W104" s="15">
        <v>0.2628972196888828</v>
      </c>
      <c r="X104" s="15">
        <v>0.1865870108098216</v>
      </c>
      <c r="Y104" s="15">
        <v>0.17844138741871288</v>
      </c>
      <c r="Z104" s="15">
        <v>0.21197801066903413</v>
      </c>
      <c r="AA104" s="15">
        <v>0.26245954200311228</v>
      </c>
    </row>
    <row r="105" spans="1:27">
      <c r="A105" s="16" t="s">
        <v>22</v>
      </c>
      <c r="B105" s="16" t="s">
        <v>92</v>
      </c>
      <c r="C105" s="15">
        <v>0.13885800327436187</v>
      </c>
      <c r="D105" s="15">
        <v>0.18882915025812086</v>
      </c>
      <c r="E105" s="15">
        <v>0.25175115522846231</v>
      </c>
      <c r="F105" s="15">
        <v>0.17881850376676187</v>
      </c>
      <c r="G105" s="15">
        <v>0.18013466449255028</v>
      </c>
      <c r="H105" s="15">
        <v>0.17570032003003164</v>
      </c>
      <c r="I105" s="15">
        <v>0.17190409450715052</v>
      </c>
      <c r="J105" s="15">
        <v>0.17116679983566069</v>
      </c>
      <c r="K105" s="15">
        <v>0.17035344244442233</v>
      </c>
      <c r="L105" s="15">
        <v>0.17595828197162125</v>
      </c>
      <c r="M105" s="15">
        <v>0.1762972173721995</v>
      </c>
      <c r="N105" s="15">
        <v>0.17408901732601176</v>
      </c>
      <c r="O105" s="15">
        <v>0.1829013832782104</v>
      </c>
      <c r="P105" s="15">
        <v>0.18134010498866113</v>
      </c>
      <c r="Q105" s="15">
        <v>0.17734209805615336</v>
      </c>
      <c r="R105" s="15">
        <v>0.17964725304344048</v>
      </c>
      <c r="S105" s="15">
        <v>0.17534860592520421</v>
      </c>
      <c r="T105" s="15">
        <v>0.17346490230865735</v>
      </c>
      <c r="U105" s="15">
        <v>0.17195600143976286</v>
      </c>
      <c r="V105" s="15">
        <v>0.17124256011286434</v>
      </c>
      <c r="W105" s="15">
        <v>0.16669603971434008</v>
      </c>
      <c r="X105" s="15">
        <v>0.16781963637278893</v>
      </c>
      <c r="Y105" s="15">
        <v>0.16273539440644705</v>
      </c>
      <c r="Z105" s="15">
        <v>0.15960217372669008</v>
      </c>
      <c r="AA105" s="15">
        <v>0.15619440187484368</v>
      </c>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15">
        <v>8.2146636535826156E-2</v>
      </c>
      <c r="D108" s="15">
        <v>7.9721377951101097E-2</v>
      </c>
      <c r="E108" s="15">
        <v>0.23067965705675153</v>
      </c>
      <c r="F108" s="15">
        <v>0.27993676162995745</v>
      </c>
      <c r="G108" s="15">
        <v>0.28246213375453266</v>
      </c>
      <c r="H108" s="15">
        <v>0.28740754720805456</v>
      </c>
      <c r="I108" s="15">
        <v>0.28871643099089467</v>
      </c>
      <c r="J108" s="15">
        <v>0.28949318369544536</v>
      </c>
      <c r="K108" s="15">
        <v>0.28818529775268209</v>
      </c>
      <c r="L108" s="15">
        <v>0.29772355275185436</v>
      </c>
      <c r="M108" s="15">
        <v>0.29297536544893582</v>
      </c>
      <c r="N108" s="15">
        <v>0.27332460191624519</v>
      </c>
      <c r="O108" s="15">
        <v>0.28843156078738408</v>
      </c>
      <c r="P108" s="15">
        <v>0.27589203461571249</v>
      </c>
      <c r="Q108" s="15">
        <v>0.28957970396217064</v>
      </c>
      <c r="R108" s="15">
        <v>0.28534191958840632</v>
      </c>
      <c r="S108" s="15">
        <v>0.29359611649126349</v>
      </c>
      <c r="T108" s="15">
        <v>0.28676003555794088</v>
      </c>
      <c r="U108" s="15">
        <v>0.28202169513112213</v>
      </c>
      <c r="V108" s="15">
        <v>0.29276117898013393</v>
      </c>
      <c r="W108" s="15">
        <v>0.26616048787276148</v>
      </c>
      <c r="X108" s="15">
        <v>0.27610331996118087</v>
      </c>
      <c r="Y108" s="15">
        <v>0.25563037100957586</v>
      </c>
      <c r="Z108" s="15">
        <v>0.2719148069525581</v>
      </c>
      <c r="AA108" s="15">
        <v>0.29090433963533385</v>
      </c>
    </row>
    <row r="109" spans="1:27">
      <c r="A109" s="16" t="s">
        <v>23</v>
      </c>
      <c r="B109" s="16" t="s">
        <v>192</v>
      </c>
      <c r="C109" s="15">
        <v>0.15976864895646817</v>
      </c>
      <c r="D109" s="15">
        <v>0.15815521370339122</v>
      </c>
      <c r="E109" s="15">
        <v>0.13338285315336776</v>
      </c>
      <c r="F109" s="15">
        <v>0.13757497140615932</v>
      </c>
      <c r="G109" s="15">
        <v>0.28027517702040189</v>
      </c>
      <c r="H109" s="15">
        <v>0.27723996452201061</v>
      </c>
      <c r="I109" s="15">
        <v>0.28258879671864234</v>
      </c>
      <c r="J109" s="15">
        <v>0.28864046573514907</v>
      </c>
      <c r="K109" s="15">
        <v>0.30808778198010223</v>
      </c>
      <c r="L109" s="15">
        <v>0.32123762106893983</v>
      </c>
      <c r="M109" s="15">
        <v>0.3132175536897599</v>
      </c>
      <c r="N109" s="15">
        <v>0.27586823530393478</v>
      </c>
      <c r="O109" s="15">
        <v>0.2861381781209501</v>
      </c>
      <c r="P109" s="15">
        <v>0.276180756234567</v>
      </c>
      <c r="Q109" s="15">
        <v>0.29346862168480836</v>
      </c>
      <c r="R109" s="15">
        <v>0.26220871538551149</v>
      </c>
      <c r="S109" s="15">
        <v>0.27377336385067486</v>
      </c>
      <c r="T109" s="15">
        <v>0.27582248847086444</v>
      </c>
      <c r="U109" s="15">
        <v>0.26554864418184188</v>
      </c>
      <c r="V109" s="15">
        <v>0.27136187921128008</v>
      </c>
      <c r="W109" s="15">
        <v>0.23296938740728665</v>
      </c>
      <c r="X109" s="15">
        <v>0.22779645098285708</v>
      </c>
      <c r="Y109" s="15">
        <v>0.18168049047981985</v>
      </c>
      <c r="Z109" s="15">
        <v>0.21511370230585775</v>
      </c>
      <c r="AA109" s="15">
        <v>0.27637683676820513</v>
      </c>
    </row>
    <row r="110" spans="1:27">
      <c r="A110" s="16" t="s">
        <v>23</v>
      </c>
      <c r="B110" s="16" t="s">
        <v>92</v>
      </c>
      <c r="C110" s="15">
        <v>0.1440620310756518</v>
      </c>
      <c r="D110" s="15">
        <v>0.19885803974131905</v>
      </c>
      <c r="E110" s="15">
        <v>0.28297820641629218</v>
      </c>
      <c r="F110" s="15">
        <v>0.22782878740198761</v>
      </c>
      <c r="G110" s="15">
        <v>0.23568155175336056</v>
      </c>
      <c r="H110" s="15">
        <v>0.2336050696420848</v>
      </c>
      <c r="I110" s="15">
        <v>0.20710371977344447</v>
      </c>
      <c r="J110" s="15">
        <v>0.20326026809375033</v>
      </c>
      <c r="K110" s="15">
        <v>0.20171443544766221</v>
      </c>
      <c r="L110" s="15">
        <v>0.20334958683020041</v>
      </c>
      <c r="M110" s="15">
        <v>0.20209915045529861</v>
      </c>
      <c r="N110" s="15">
        <v>0.1973990104674764</v>
      </c>
      <c r="O110" s="15">
        <v>0.19795334116563829</v>
      </c>
      <c r="P110" s="15">
        <v>0.19435181420514555</v>
      </c>
      <c r="Q110" s="15">
        <v>0.19099321010957798</v>
      </c>
      <c r="R110" s="15">
        <v>0.18876954398553494</v>
      </c>
      <c r="S110" s="15">
        <v>0.18571932772975586</v>
      </c>
      <c r="T110" s="15">
        <v>0.18225040263180686</v>
      </c>
      <c r="U110" s="15">
        <v>0.18002133676417995</v>
      </c>
      <c r="V110" s="15">
        <v>0.17699628066215609</v>
      </c>
      <c r="W110" s="15">
        <v>0.17137591807380681</v>
      </c>
      <c r="X110" s="15">
        <v>0.17068363246479393</v>
      </c>
      <c r="Y110" s="15">
        <v>0.16664010181216682</v>
      </c>
      <c r="Z110" s="15">
        <v>0.1650565943724108</v>
      </c>
      <c r="AA110" s="15">
        <v>0.15833640874318775</v>
      </c>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15">
        <v>0.13585640269056923</v>
      </c>
      <c r="D113" s="15">
        <v>0.14197053932389125</v>
      </c>
      <c r="E113" s="15">
        <v>0.12903271182339984</v>
      </c>
      <c r="F113" s="15">
        <v>0.18475858340114523</v>
      </c>
      <c r="G113" s="15">
        <v>0.20824860397228487</v>
      </c>
      <c r="H113" s="15">
        <v>0.20067625816303444</v>
      </c>
      <c r="I113" s="15">
        <v>0.2121160387359913</v>
      </c>
      <c r="J113" s="15">
        <v>0.20915883103884772</v>
      </c>
      <c r="K113" s="15">
        <v>0.15953293754732686</v>
      </c>
      <c r="L113" s="15">
        <v>0.1660640173657825</v>
      </c>
      <c r="M113" s="15">
        <v>0.1610616605067266</v>
      </c>
      <c r="N113" s="15">
        <v>0.14724910552687764</v>
      </c>
      <c r="O113" s="15">
        <v>0.14166694919055328</v>
      </c>
      <c r="P113" s="15">
        <v>0.14025766829128922</v>
      </c>
      <c r="Q113" s="15">
        <v>0.12661480946426243</v>
      </c>
      <c r="R113" s="15">
        <v>0.13911397086468383</v>
      </c>
      <c r="S113" s="15">
        <v>0.13942965031933738</v>
      </c>
      <c r="T113" s="15">
        <v>0.13512106123463771</v>
      </c>
      <c r="U113" s="15">
        <v>0.14241891307618518</v>
      </c>
      <c r="V113" s="15">
        <v>0.15017398766647616</v>
      </c>
      <c r="W113" s="15">
        <v>0.14594299977089356</v>
      </c>
      <c r="X113" s="15">
        <v>0.14208892362678868</v>
      </c>
      <c r="Y113" s="15">
        <v>0.14311607257780656</v>
      </c>
      <c r="Z113" s="15">
        <v>0.1324313799125019</v>
      </c>
      <c r="AA113" s="15">
        <v>0.13947723847422627</v>
      </c>
    </row>
    <row r="114" spans="1:27">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c r="A115" s="16" t="s">
        <v>24</v>
      </c>
      <c r="B115" s="16" t="s">
        <v>92</v>
      </c>
      <c r="C115" s="15">
        <v>0.13450916939760929</v>
      </c>
      <c r="D115" s="15">
        <v>0.19611869220020486</v>
      </c>
      <c r="E115" s="15">
        <v>0.23614031767547292</v>
      </c>
      <c r="F115" s="15">
        <v>0.18629199602565957</v>
      </c>
      <c r="G115" s="15">
        <v>0.20422443171926785</v>
      </c>
      <c r="H115" s="15">
        <v>0.2073206101637719</v>
      </c>
      <c r="I115" s="15">
        <v>0.19674523470306129</v>
      </c>
      <c r="J115" s="15">
        <v>0.19621211789773121</v>
      </c>
      <c r="K115" s="15">
        <v>0.16341139028810875</v>
      </c>
      <c r="L115" s="15">
        <v>0.17257466822088302</v>
      </c>
      <c r="M115" s="15">
        <v>0.16713008021379347</v>
      </c>
      <c r="N115" s="15">
        <v>0.15245086844613318</v>
      </c>
      <c r="O115" s="15">
        <v>0.14907488934139732</v>
      </c>
      <c r="P115" s="15">
        <v>0.14899319730850819</v>
      </c>
      <c r="Q115" s="15">
        <v>0.12563894388453364</v>
      </c>
      <c r="R115" s="15">
        <v>0.13301027248544328</v>
      </c>
      <c r="S115" s="15">
        <v>0.12939709100612884</v>
      </c>
      <c r="T115" s="15">
        <v>0.12632477524093222</v>
      </c>
      <c r="U115" s="15">
        <v>0.12788185191865145</v>
      </c>
      <c r="V115" s="15">
        <v>0.13478639521687344</v>
      </c>
      <c r="W115" s="15">
        <v>0.12349201341133119</v>
      </c>
      <c r="X115" s="15">
        <v>0.12202534415644327</v>
      </c>
      <c r="Y115" s="15">
        <v>0.12417450931322083</v>
      </c>
      <c r="Z115" s="15">
        <v>0.11606268312080646</v>
      </c>
      <c r="AA115" s="15">
        <v>0.12367686165442655</v>
      </c>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15">
        <v>6.9142376160820945E-2</v>
      </c>
      <c r="D118" s="15">
        <v>7.8647697075134249E-2</v>
      </c>
      <c r="E118" s="15">
        <v>0.13632946728471262</v>
      </c>
      <c r="F118" s="15">
        <v>0.19019685887268781</v>
      </c>
      <c r="G118" s="15">
        <v>0.2088018925077211</v>
      </c>
      <c r="H118" s="15">
        <v>0.19623970919760811</v>
      </c>
      <c r="I118" s="15">
        <v>0.20990023815297176</v>
      </c>
      <c r="J118" s="15">
        <v>0.20643724282086387</v>
      </c>
      <c r="K118" s="15">
        <v>0.2004755769593595</v>
      </c>
      <c r="L118" s="15">
        <v>0.2064983818745485</v>
      </c>
      <c r="M118" s="15">
        <v>0.20782042983184268</v>
      </c>
      <c r="N118" s="15">
        <v>0.20943278384382066</v>
      </c>
      <c r="O118" s="15">
        <v>0.20410400751213395</v>
      </c>
      <c r="P118" s="15">
        <v>0.20651034261226126</v>
      </c>
      <c r="Q118" s="15">
        <v>0.1938444113094151</v>
      </c>
      <c r="R118" s="15">
        <v>0.21993334140690621</v>
      </c>
      <c r="S118" s="15">
        <v>0.21215804208316322</v>
      </c>
      <c r="T118" s="15">
        <v>0.24125786115717077</v>
      </c>
      <c r="U118" s="15">
        <v>0.24405940921720456</v>
      </c>
      <c r="V118" s="15">
        <v>0.26484093912776768</v>
      </c>
      <c r="W118" s="15">
        <v>0.23795234536576626</v>
      </c>
      <c r="X118" s="15">
        <v>0.22840000391322168</v>
      </c>
      <c r="Y118" s="15">
        <v>0.23172984399813287</v>
      </c>
      <c r="Z118" s="15">
        <v>0.22896800731160885</v>
      </c>
      <c r="AA118" s="15">
        <v>0.24561146877134485</v>
      </c>
    </row>
    <row r="119" spans="1:27">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c r="A120" s="16" t="s">
        <v>25</v>
      </c>
      <c r="B120" s="16" t="s">
        <v>92</v>
      </c>
      <c r="C120" s="15">
        <v>0.12413807967786235</v>
      </c>
      <c r="D120" s="15">
        <v>0.15103960543795825</v>
      </c>
      <c r="E120" s="15">
        <v>0.17154618759143317</v>
      </c>
      <c r="F120" s="15">
        <v>0.11753902931076517</v>
      </c>
      <c r="G120" s="15">
        <v>0.11551548361992516</v>
      </c>
      <c r="H120" s="15">
        <v>0.11439897847612265</v>
      </c>
      <c r="I120" s="15">
        <v>0.13191462123210465</v>
      </c>
      <c r="J120" s="15">
        <v>0.13536701086218955</v>
      </c>
      <c r="K120" s="15">
        <v>0.13107293367492837</v>
      </c>
      <c r="L120" s="15">
        <v>0.1355216386444891</v>
      </c>
      <c r="M120" s="15">
        <v>0.13898137059059434</v>
      </c>
      <c r="N120" s="15">
        <v>0.13983378755326309</v>
      </c>
      <c r="O120" s="15">
        <v>0.14348147111326232</v>
      </c>
      <c r="P120" s="15">
        <v>0.14324734232470143</v>
      </c>
      <c r="Q120" s="15">
        <v>0.1367465478290279</v>
      </c>
      <c r="R120" s="15">
        <v>0.14208128939984602</v>
      </c>
      <c r="S120" s="15">
        <v>0.14310325844301278</v>
      </c>
      <c r="T120" s="15">
        <v>0.1396490498007307</v>
      </c>
      <c r="U120" s="15">
        <v>0.14148134497019096</v>
      </c>
      <c r="V120" s="15">
        <v>0.14457927072534427</v>
      </c>
      <c r="W120" s="15">
        <v>0.14133322712430893</v>
      </c>
      <c r="X120" s="15">
        <v>0.14150294123876445</v>
      </c>
      <c r="Y120" s="15">
        <v>0.13763749323756819</v>
      </c>
      <c r="Z120" s="15">
        <v>0.1320460266342102</v>
      </c>
      <c r="AA120" s="15">
        <v>0.13064648170127235</v>
      </c>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15">
        <v>1.4961874143835616E-5</v>
      </c>
      <c r="D123" s="15">
        <v>2.4207080422374429E-5</v>
      </c>
      <c r="E123" s="15">
        <v>2.5068729337899544E-5</v>
      </c>
      <c r="F123" s="15">
        <v>2.5238274714611869E-5</v>
      </c>
      <c r="G123" s="15">
        <v>2.6378611872146117E-5</v>
      </c>
      <c r="H123" s="15">
        <v>2.8628107648401831E-5</v>
      </c>
      <c r="I123" s="15">
        <v>2.8637815068493147E-5</v>
      </c>
      <c r="J123" s="15">
        <v>3.2784494063926947E-5</v>
      </c>
      <c r="K123" s="15">
        <v>4.1539682648401826E-5</v>
      </c>
      <c r="L123" s="15">
        <v>4.7313517123287665E-5</v>
      </c>
      <c r="M123" s="15">
        <v>5.0476900114155251E-5</v>
      </c>
      <c r="N123" s="15">
        <v>5.6493705479452061E-5</v>
      </c>
      <c r="O123" s="15">
        <v>6.2007809931506849E-5</v>
      </c>
      <c r="P123" s="15">
        <v>7.412057279011585E-5</v>
      </c>
      <c r="Q123" s="15">
        <v>7.938097857713148E-5</v>
      </c>
      <c r="R123" s="15">
        <v>8.8030587341717223E-5</v>
      </c>
      <c r="S123" s="15">
        <v>9.2397737247326125E-5</v>
      </c>
      <c r="T123" s="15">
        <v>1.0086860271516629E-4</v>
      </c>
      <c r="U123" s="15">
        <v>1.106764440508515E-4</v>
      </c>
      <c r="V123" s="15">
        <v>1.1810739215942264E-4</v>
      </c>
      <c r="W123" s="15">
        <v>1.2511605215765687E-4</v>
      </c>
      <c r="X123" s="15">
        <v>1.3525320933393311E-4</v>
      </c>
      <c r="Y123" s="15">
        <v>1.4541200714925112E-4</v>
      </c>
      <c r="Z123" s="15">
        <v>1.5710752177596634E-4</v>
      </c>
      <c r="AA123" s="15">
        <v>1.6727816269728119E-4</v>
      </c>
    </row>
    <row r="124" spans="1:27">
      <c r="A124" s="16" t="s">
        <v>26</v>
      </c>
      <c r="B124" s="16" t="s">
        <v>192</v>
      </c>
      <c r="C124" s="15" t="s">
        <v>254</v>
      </c>
      <c r="D124" s="15" t="s">
        <v>254</v>
      </c>
      <c r="E124" s="15" t="s">
        <v>254</v>
      </c>
      <c r="F124" s="15" t="s">
        <v>254</v>
      </c>
      <c r="G124" s="15" t="s">
        <v>254</v>
      </c>
      <c r="H124" s="15" t="s">
        <v>254</v>
      </c>
      <c r="I124" s="15" t="s">
        <v>254</v>
      </c>
      <c r="J124" s="15" t="s">
        <v>254</v>
      </c>
      <c r="K124" s="15" t="s">
        <v>254</v>
      </c>
      <c r="L124" s="15" t="s">
        <v>254</v>
      </c>
      <c r="M124" s="15" t="s">
        <v>254</v>
      </c>
      <c r="N124" s="15" t="s">
        <v>254</v>
      </c>
      <c r="O124" s="15" t="s">
        <v>254</v>
      </c>
      <c r="P124" s="15" t="s">
        <v>254</v>
      </c>
      <c r="Q124" s="15" t="s">
        <v>254</v>
      </c>
      <c r="R124" s="15" t="s">
        <v>254</v>
      </c>
      <c r="S124" s="15" t="s">
        <v>254</v>
      </c>
      <c r="T124" s="15" t="s">
        <v>254</v>
      </c>
      <c r="U124" s="15" t="s">
        <v>254</v>
      </c>
      <c r="V124" s="15" t="s">
        <v>254</v>
      </c>
      <c r="W124" s="15" t="s">
        <v>254</v>
      </c>
      <c r="X124" s="15" t="s">
        <v>254</v>
      </c>
      <c r="Y124" s="15" t="s">
        <v>254</v>
      </c>
      <c r="Z124" s="15" t="s">
        <v>254</v>
      </c>
      <c r="AA124" s="15" t="s">
        <v>254</v>
      </c>
    </row>
    <row r="125" spans="1:27">
      <c r="A125" s="16" t="s">
        <v>26</v>
      </c>
      <c r="B125" s="16" t="s">
        <v>92</v>
      </c>
      <c r="C125" s="15">
        <v>8.1249990947338563E-2</v>
      </c>
      <c r="D125" s="15">
        <v>0.14830304303275443</v>
      </c>
      <c r="E125" s="15">
        <v>0.19749250899719611</v>
      </c>
      <c r="F125" s="15">
        <v>0.14968266513513026</v>
      </c>
      <c r="G125" s="15">
        <v>0.14530323769660072</v>
      </c>
      <c r="H125" s="15">
        <v>0.14527982010450924</v>
      </c>
      <c r="I125" s="15">
        <v>0.10005414316731233</v>
      </c>
      <c r="J125" s="15">
        <v>0.10197690637375828</v>
      </c>
      <c r="K125" s="15">
        <v>9.9126882312228923E-2</v>
      </c>
      <c r="L125" s="15">
        <v>0.11918695420493391</v>
      </c>
      <c r="M125" s="15">
        <v>0.12862435088437571</v>
      </c>
      <c r="N125" s="15">
        <v>0.11669261776564931</v>
      </c>
      <c r="O125" s="15">
        <v>0.12226449716443026</v>
      </c>
      <c r="P125" s="15">
        <v>0.13052089687891796</v>
      </c>
      <c r="Q125" s="15">
        <v>0.13479207294597598</v>
      </c>
      <c r="R125" s="15">
        <v>0.1305511549976642</v>
      </c>
      <c r="S125" s="15">
        <v>0.13116026054719343</v>
      </c>
      <c r="T125" s="15">
        <v>0.12077226581548965</v>
      </c>
      <c r="U125" s="15">
        <v>0.13294820498780077</v>
      </c>
      <c r="V125" s="15">
        <v>0.12646009787837983</v>
      </c>
      <c r="W125" s="15">
        <v>0.10908926366620143</v>
      </c>
      <c r="X125" s="15">
        <v>0.10858220468723735</v>
      </c>
      <c r="Y125" s="15">
        <v>0.10612775205907309</v>
      </c>
      <c r="Z125" s="15">
        <v>0.1167557896836425</v>
      </c>
      <c r="AA125" s="15">
        <v>0.1110370445211414</v>
      </c>
    </row>
  </sheetData>
  <sheetProtection algorithmName="SHA-512" hashValue="xoOFS+1Rg1cyzj4MdYDZ6nq/BsN8FnXEBgV5sm6MlSpNUPvviB/6fmtuM33qJEiyU0mm0zMrg+4O0xy8oOhg6g==" saltValue="lphqkZwNW63eJyFYclHP1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73" t="s">
        <v>199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68992.16102</v>
      </c>
      <c r="D6" s="8">
        <v>67559.590750000003</v>
      </c>
      <c r="E6" s="8">
        <v>66851.213938445508</v>
      </c>
      <c r="F6" s="8">
        <v>20961.549944718485</v>
      </c>
      <c r="G6" s="8">
        <v>24833.890576738919</v>
      </c>
      <c r="H6" s="8">
        <v>23405.69536767088</v>
      </c>
      <c r="I6" s="8">
        <v>23962.014184998246</v>
      </c>
      <c r="J6" s="8">
        <v>20416.459716446436</v>
      </c>
      <c r="K6" s="8">
        <v>18526.872391900768</v>
      </c>
      <c r="L6" s="8">
        <v>17468.713394464008</v>
      </c>
      <c r="M6" s="8">
        <v>16088.111632622196</v>
      </c>
      <c r="N6" s="8">
        <v>16834.840496626199</v>
      </c>
      <c r="O6" s="8">
        <v>10846.046024960491</v>
      </c>
      <c r="P6" s="8">
        <v>10903.824231282289</v>
      </c>
      <c r="Q6" s="8">
        <v>3715.7638727674002</v>
      </c>
      <c r="R6" s="8">
        <v>3328.7528316325174</v>
      </c>
      <c r="S6" s="8">
        <v>8.686730390000001E-4</v>
      </c>
      <c r="T6" s="8">
        <v>7.6226790099999994E-4</v>
      </c>
      <c r="U6" s="8">
        <v>6.5911785099999993E-4</v>
      </c>
      <c r="V6" s="8">
        <v>5.2084788000000002E-4</v>
      </c>
      <c r="W6" s="8">
        <v>4.9916902999999993E-4</v>
      </c>
      <c r="X6" s="8">
        <v>4.03724E-4</v>
      </c>
      <c r="Y6" s="8">
        <v>4.1164867499999993E-4</v>
      </c>
      <c r="Z6" s="8">
        <v>4.4964279499999996E-4</v>
      </c>
      <c r="AA6" s="8">
        <v>5.9065492000000004E-4</v>
      </c>
    </row>
    <row r="7" spans="1:27">
      <c r="A7" s="16" t="s">
        <v>16</v>
      </c>
      <c r="B7" s="16" t="s">
        <v>11</v>
      </c>
      <c r="C7" s="8">
        <v>25835.031199999998</v>
      </c>
      <c r="D7" s="8">
        <v>24047.456618000004</v>
      </c>
      <c r="E7" s="8">
        <v>15756.601487</v>
      </c>
      <c r="F7" s="8">
        <v>3246.8018505251689</v>
      </c>
      <c r="G7" s="8">
        <v>1.4732207089999999E-3</v>
      </c>
      <c r="H7" s="8">
        <v>6.2594517999999986E-4</v>
      </c>
      <c r="I7" s="8">
        <v>5.6916656399999999E-4</v>
      </c>
      <c r="J7" s="8">
        <v>6.6732094499999991E-4</v>
      </c>
      <c r="K7" s="8">
        <v>5.3943530999999996E-4</v>
      </c>
      <c r="L7" s="8">
        <v>2.3910011999999999E-4</v>
      </c>
      <c r="M7" s="8">
        <v>1.3017314000000001E-4</v>
      </c>
      <c r="N7" s="8">
        <v>1.33042485E-4</v>
      </c>
      <c r="O7" s="8">
        <v>7.8799828000000001E-5</v>
      </c>
      <c r="P7" s="8">
        <v>5.9542405999999997E-5</v>
      </c>
      <c r="Q7" s="8">
        <v>8.7205135000000005E-5</v>
      </c>
      <c r="R7" s="8">
        <v>8.8143470000000005E-5</v>
      </c>
      <c r="S7" s="8">
        <v>8.4148984000000007E-5</v>
      </c>
      <c r="T7" s="8">
        <v>8.7302883000000008E-5</v>
      </c>
      <c r="U7" s="8">
        <v>8.2650836999999993E-5</v>
      </c>
      <c r="V7" s="8">
        <v>6.2613464000000008E-5</v>
      </c>
      <c r="W7" s="8">
        <v>6.7855453999999995E-5</v>
      </c>
      <c r="X7" s="8">
        <v>0</v>
      </c>
      <c r="Y7" s="8">
        <v>0</v>
      </c>
      <c r="Z7" s="8">
        <v>0</v>
      </c>
      <c r="AA7" s="8">
        <v>0</v>
      </c>
    </row>
    <row r="8" spans="1:27">
      <c r="A8" s="16" t="s">
        <v>16</v>
      </c>
      <c r="B8" s="16" t="s">
        <v>7</v>
      </c>
      <c r="C8" s="8">
        <v>4842.7616769109964</v>
      </c>
      <c r="D8" s="8">
        <v>4795.776649315254</v>
      </c>
      <c r="E8" s="8">
        <v>7571.3865599680466</v>
      </c>
      <c r="F8" s="8">
        <v>8896.2088954362662</v>
      </c>
      <c r="G8" s="8">
        <v>8273.7109229667512</v>
      </c>
      <c r="H8" s="8">
        <v>7479.161744029102</v>
      </c>
      <c r="I8" s="8">
        <v>8884.1473153179377</v>
      </c>
      <c r="J8" s="8">
        <v>10534.492564565802</v>
      </c>
      <c r="K8" s="8">
        <v>8766.8388234353461</v>
      </c>
      <c r="L8" s="8">
        <v>7628.8208196316527</v>
      </c>
      <c r="M8" s="8">
        <v>7072.7899682127754</v>
      </c>
      <c r="N8" s="8">
        <v>5989.937570780432</v>
      </c>
      <c r="O8" s="8">
        <v>5887.6317030687314</v>
      </c>
      <c r="P8" s="8">
        <v>5366.6985961298606</v>
      </c>
      <c r="Q8" s="8">
        <v>5455.2141182487776</v>
      </c>
      <c r="R8" s="8">
        <v>5002.4291423275627</v>
      </c>
      <c r="S8" s="8">
        <v>5562.686560776885</v>
      </c>
      <c r="T8" s="8">
        <v>3647.6703155881696</v>
      </c>
      <c r="U8" s="8">
        <v>2892.0345853518879</v>
      </c>
      <c r="V8" s="8">
        <v>1832.1819637430699</v>
      </c>
      <c r="W8" s="8">
        <v>1039.0834569834599</v>
      </c>
      <c r="X8" s="8">
        <v>938.61208461818103</v>
      </c>
      <c r="Y8" s="8">
        <v>994.23429457378006</v>
      </c>
      <c r="Z8" s="8">
        <v>974.58919950945301</v>
      </c>
      <c r="AA8" s="8">
        <v>9.2768075599999997E-4</v>
      </c>
    </row>
    <row r="9" spans="1:27">
      <c r="A9" s="16" t="s">
        <v>16</v>
      </c>
      <c r="B9" s="16" t="s">
        <v>12</v>
      </c>
      <c r="C9" s="8">
        <v>46.726933000000002</v>
      </c>
      <c r="D9" s="8">
        <v>48.517339999999997</v>
      </c>
      <c r="E9" s="8">
        <v>784.36869999999999</v>
      </c>
      <c r="F9" s="8">
        <v>307.43004999999999</v>
      </c>
      <c r="G9" s="8">
        <v>1074.3741</v>
      </c>
      <c r="H9" s="8">
        <v>834.76733000000002</v>
      </c>
      <c r="I9" s="8">
        <v>1142.2233000000001</v>
      </c>
      <c r="J9" s="8">
        <v>1342.2245</v>
      </c>
      <c r="K9" s="8">
        <v>785.41003000000001</v>
      </c>
      <c r="L9" s="8">
        <v>384.94968</v>
      </c>
      <c r="M9" s="8">
        <v>401.96606000000003</v>
      </c>
      <c r="N9" s="8">
        <v>416.92406999999997</v>
      </c>
      <c r="O9" s="8">
        <v>648.91405999999995</v>
      </c>
      <c r="P9" s="8">
        <v>0</v>
      </c>
      <c r="Q9" s="8">
        <v>0</v>
      </c>
      <c r="R9" s="8">
        <v>0</v>
      </c>
      <c r="S9" s="8">
        <v>0</v>
      </c>
      <c r="T9" s="8">
        <v>0</v>
      </c>
      <c r="U9" s="8">
        <v>0</v>
      </c>
      <c r="V9" s="8">
        <v>0</v>
      </c>
      <c r="W9" s="8">
        <v>0</v>
      </c>
      <c r="X9" s="8">
        <v>0</v>
      </c>
      <c r="Y9" s="8">
        <v>0</v>
      </c>
      <c r="Z9" s="8">
        <v>0</v>
      </c>
      <c r="AA9" s="8">
        <v>0</v>
      </c>
    </row>
    <row r="10" spans="1:27">
      <c r="A10" s="16" t="s">
        <v>16</v>
      </c>
      <c r="B10" s="16" t="s">
        <v>4</v>
      </c>
      <c r="C10" s="8">
        <v>321.6695570809531</v>
      </c>
      <c r="D10" s="8">
        <v>316.34018006918774</v>
      </c>
      <c r="E10" s="8">
        <v>2558.2756527105785</v>
      </c>
      <c r="F10" s="8">
        <v>7689.2727471847447</v>
      </c>
      <c r="G10" s="8">
        <v>4746.2961811651467</v>
      </c>
      <c r="H10" s="8">
        <v>4325.354138143718</v>
      </c>
      <c r="I10" s="8">
        <v>5928.6619911248918</v>
      </c>
      <c r="J10" s="8">
        <v>7279.9833660396671</v>
      </c>
      <c r="K10" s="8">
        <v>6441.5741926853743</v>
      </c>
      <c r="L10" s="8">
        <v>4469.0868664932077</v>
      </c>
      <c r="M10" s="8">
        <v>4340.6799639541659</v>
      </c>
      <c r="N10" s="8">
        <v>6043.9104790534147</v>
      </c>
      <c r="O10" s="8">
        <v>9037.6629452981215</v>
      </c>
      <c r="P10" s="8">
        <v>9880.9503238263696</v>
      </c>
      <c r="Q10" s="8">
        <v>11862.337505693935</v>
      </c>
      <c r="R10" s="8">
        <v>10190.748634429698</v>
      </c>
      <c r="S10" s="8">
        <v>9167.2910353105799</v>
      </c>
      <c r="T10" s="8">
        <v>12320.962669459317</v>
      </c>
      <c r="U10" s="8">
        <v>9034.3763675790779</v>
      </c>
      <c r="V10" s="8">
        <v>10897.461694158601</v>
      </c>
      <c r="W10" s="8">
        <v>12182.923034939318</v>
      </c>
      <c r="X10" s="8">
        <v>11988.065420938767</v>
      </c>
      <c r="Y10" s="8">
        <v>13651.814566157653</v>
      </c>
      <c r="Z10" s="8">
        <v>14449.420543064873</v>
      </c>
      <c r="AA10" s="8">
        <v>17619.334851122501</v>
      </c>
    </row>
    <row r="11" spans="1:27">
      <c r="A11" s="16" t="s">
        <v>16</v>
      </c>
      <c r="B11" s="16" t="s">
        <v>2</v>
      </c>
      <c r="C11" s="8">
        <v>16959.993706000001</v>
      </c>
      <c r="D11" s="8">
        <v>14950.970205000001</v>
      </c>
      <c r="E11" s="8">
        <v>17873.237880000001</v>
      </c>
      <c r="F11" s="8">
        <v>15209.529343999999</v>
      </c>
      <c r="G11" s="8">
        <v>14968.968534000001</v>
      </c>
      <c r="H11" s="8">
        <v>14829.858460000001</v>
      </c>
      <c r="I11" s="8">
        <v>15143.088760000001</v>
      </c>
      <c r="J11" s="8">
        <v>16530.556049999999</v>
      </c>
      <c r="K11" s="8">
        <v>16198.933506000001</v>
      </c>
      <c r="L11" s="8">
        <v>15479.123574000001</v>
      </c>
      <c r="M11" s="8">
        <v>13807.975499999999</v>
      </c>
      <c r="N11" s="8">
        <v>16002.334053999999</v>
      </c>
      <c r="O11" s="8">
        <v>14179.735604000001</v>
      </c>
      <c r="P11" s="8">
        <v>13069.089715</v>
      </c>
      <c r="Q11" s="8">
        <v>12585.471984</v>
      </c>
      <c r="R11" s="8">
        <v>12236.43879</v>
      </c>
      <c r="S11" s="8">
        <v>13233.242620421839</v>
      </c>
      <c r="T11" s="8">
        <v>13303.735675330056</v>
      </c>
      <c r="U11" s="8">
        <v>12630.194100306391</v>
      </c>
      <c r="V11" s="8">
        <v>11457.547564284811</v>
      </c>
      <c r="W11" s="8">
        <v>14757.709414277924</v>
      </c>
      <c r="X11" s="8">
        <v>12714.491274264856</v>
      </c>
      <c r="Y11" s="8">
        <v>11905.369441199999</v>
      </c>
      <c r="Z11" s="8">
        <v>11913.014785288908</v>
      </c>
      <c r="AA11" s="8">
        <v>12174.159378833916</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43769.438861873314</v>
      </c>
      <c r="D13" s="8">
        <v>49181.082000909926</v>
      </c>
      <c r="E13" s="8">
        <v>54292.694351532409</v>
      </c>
      <c r="F13" s="8">
        <v>90708.057315762751</v>
      </c>
      <c r="G13" s="8">
        <v>92136.324820250549</v>
      </c>
      <c r="H13" s="8">
        <v>96354.06526459819</v>
      </c>
      <c r="I13" s="8">
        <v>94039.220581336878</v>
      </c>
      <c r="J13" s="8">
        <v>94967.834263087017</v>
      </c>
      <c r="K13" s="8">
        <v>101791.58672482743</v>
      </c>
      <c r="L13" s="8">
        <v>108924.39861176004</v>
      </c>
      <c r="M13" s="8">
        <v>118540.78774679867</v>
      </c>
      <c r="N13" s="8">
        <v>128640.64869723044</v>
      </c>
      <c r="O13" s="8">
        <v>128999.13783576307</v>
      </c>
      <c r="P13" s="8">
        <v>129622.33819131729</v>
      </c>
      <c r="Q13" s="8">
        <v>130000.9029016315</v>
      </c>
      <c r="R13" s="8">
        <v>126621.54365530351</v>
      </c>
      <c r="S13" s="8">
        <v>128236.56278266989</v>
      </c>
      <c r="T13" s="8">
        <v>124051.77349238325</v>
      </c>
      <c r="U13" s="8">
        <v>126709.00099460498</v>
      </c>
      <c r="V13" s="8">
        <v>126259.32629301031</v>
      </c>
      <c r="W13" s="8">
        <v>129188.03578065011</v>
      </c>
      <c r="X13" s="8">
        <v>126743.87919002729</v>
      </c>
      <c r="Y13" s="8">
        <v>123316.12203614978</v>
      </c>
      <c r="Z13" s="8">
        <v>124044.98123986542</v>
      </c>
      <c r="AA13" s="8">
        <v>120991.83389067787</v>
      </c>
    </row>
    <row r="14" spans="1:27">
      <c r="A14" s="16" t="s">
        <v>16</v>
      </c>
      <c r="B14" s="16" t="s">
        <v>8</v>
      </c>
      <c r="C14" s="8">
        <v>23706.002909173269</v>
      </c>
      <c r="D14" s="8">
        <v>25431.71543622201</v>
      </c>
      <c r="E14" s="8">
        <v>24092.932363559681</v>
      </c>
      <c r="F14" s="8">
        <v>43544.810932368644</v>
      </c>
      <c r="G14" s="8">
        <v>48136.291896895353</v>
      </c>
      <c r="H14" s="8">
        <v>48444.700830112357</v>
      </c>
      <c r="I14" s="8">
        <v>48289.713682773698</v>
      </c>
      <c r="J14" s="8">
        <v>48116.408438187289</v>
      </c>
      <c r="K14" s="8">
        <v>52899.141570852473</v>
      </c>
      <c r="L14" s="8">
        <v>54566.759818164886</v>
      </c>
      <c r="M14" s="8">
        <v>53874.291760993881</v>
      </c>
      <c r="N14" s="8">
        <v>47338.762154806442</v>
      </c>
      <c r="O14" s="8">
        <v>49865.250856549734</v>
      </c>
      <c r="P14" s="8">
        <v>50435.728660847897</v>
      </c>
      <c r="Q14" s="8">
        <v>57554.766631762315</v>
      </c>
      <c r="R14" s="8">
        <v>67592.795643132849</v>
      </c>
      <c r="S14" s="8">
        <v>73341.707678480772</v>
      </c>
      <c r="T14" s="8">
        <v>84177.918943770783</v>
      </c>
      <c r="U14" s="8">
        <v>87261.899398974783</v>
      </c>
      <c r="V14" s="8">
        <v>90753.755615523682</v>
      </c>
      <c r="W14" s="8">
        <v>89245.558014184862</v>
      </c>
      <c r="X14" s="8">
        <v>89671.366859606351</v>
      </c>
      <c r="Y14" s="8">
        <v>88143.902628575772</v>
      </c>
      <c r="Z14" s="8">
        <v>85648.901929922358</v>
      </c>
      <c r="AA14" s="8">
        <v>89633.02958444714</v>
      </c>
    </row>
    <row r="15" spans="1:27">
      <c r="A15" s="16" t="s">
        <v>16</v>
      </c>
      <c r="B15" s="16" t="s">
        <v>83</v>
      </c>
      <c r="C15" s="8">
        <v>2136.5010818641222</v>
      </c>
      <c r="D15" s="8">
        <v>3275.7712752722587</v>
      </c>
      <c r="E15" s="8">
        <v>4609.9120154096117</v>
      </c>
      <c r="F15" s="8">
        <v>14561.054922814752</v>
      </c>
      <c r="G15" s="8">
        <v>15576.544856938594</v>
      </c>
      <c r="H15" s="8">
        <v>15222.6282548658</v>
      </c>
      <c r="I15" s="8">
        <v>15861.009404428045</v>
      </c>
      <c r="J15" s="8">
        <v>15477.51616299767</v>
      </c>
      <c r="K15" s="8">
        <v>17748.398350304979</v>
      </c>
      <c r="L15" s="8">
        <v>18600.101415929494</v>
      </c>
      <c r="M15" s="8">
        <v>18112.6799806321</v>
      </c>
      <c r="N15" s="8">
        <v>17491.715241950216</v>
      </c>
      <c r="O15" s="8">
        <v>17470.016790934289</v>
      </c>
      <c r="P15" s="8">
        <v>19611.923006170317</v>
      </c>
      <c r="Q15" s="8">
        <v>19067.873124895239</v>
      </c>
      <c r="R15" s="8">
        <v>28180.344113776377</v>
      </c>
      <c r="S15" s="8">
        <v>28008.14884352087</v>
      </c>
      <c r="T15" s="8">
        <v>28528.633562340659</v>
      </c>
      <c r="U15" s="8">
        <v>30234.249594857007</v>
      </c>
      <c r="V15" s="8">
        <v>31536.410643752923</v>
      </c>
      <c r="W15" s="8">
        <v>31755.652250206698</v>
      </c>
      <c r="X15" s="8">
        <v>30963.347204918809</v>
      </c>
      <c r="Y15" s="8">
        <v>31851.14712667522</v>
      </c>
      <c r="Z15" s="8">
        <v>25460.850171073718</v>
      </c>
      <c r="AA15" s="8">
        <v>27816.383069367119</v>
      </c>
    </row>
    <row r="16" spans="1:27">
      <c r="A16" s="16" t="s">
        <v>16</v>
      </c>
      <c r="B16" s="16" t="s">
        <v>191</v>
      </c>
      <c r="C16" s="8">
        <v>1115.6247870482939</v>
      </c>
      <c r="D16" s="8">
        <v>1101.0442979284098</v>
      </c>
      <c r="E16" s="8">
        <v>992.83579725435516</v>
      </c>
      <c r="F16" s="8">
        <v>2918.8672177452418</v>
      </c>
      <c r="G16" s="8">
        <v>9506.0770775781293</v>
      </c>
      <c r="H16" s="8">
        <v>9526.1837470388728</v>
      </c>
      <c r="I16" s="8">
        <v>9852.4616095992096</v>
      </c>
      <c r="J16" s="8">
        <v>9715.6162365101627</v>
      </c>
      <c r="K16" s="8">
        <v>9992.4132746424166</v>
      </c>
      <c r="L16" s="8">
        <v>10960.653787636174</v>
      </c>
      <c r="M16" s="8">
        <v>10592.866620077033</v>
      </c>
      <c r="N16" s="8">
        <v>9699.9529535668553</v>
      </c>
      <c r="O16" s="8">
        <v>9161.2241027851669</v>
      </c>
      <c r="P16" s="8">
        <v>8870.0578260696311</v>
      </c>
      <c r="Q16" s="8">
        <v>8744.7756919548574</v>
      </c>
      <c r="R16" s="8">
        <v>8188.5559779474424</v>
      </c>
      <c r="S16" s="8">
        <v>8470.7999362396658</v>
      </c>
      <c r="T16" s="8">
        <v>8316.7405384038466</v>
      </c>
      <c r="U16" s="8">
        <v>8091.3466750480766</v>
      </c>
      <c r="V16" s="8">
        <v>8245.7446339748931</v>
      </c>
      <c r="W16" s="8">
        <v>8321.4143736045498</v>
      </c>
      <c r="X16" s="8">
        <v>6841.6325242502589</v>
      </c>
      <c r="Y16" s="8">
        <v>5845.8857781612796</v>
      </c>
      <c r="Z16" s="8">
        <v>7092.3606387513801</v>
      </c>
      <c r="AA16" s="8">
        <v>8954.5903915246199</v>
      </c>
    </row>
    <row r="17" spans="1:27">
      <c r="A17" s="16" t="s">
        <v>16</v>
      </c>
      <c r="B17" s="16" t="s">
        <v>15</v>
      </c>
      <c r="C17" s="8">
        <v>329.13184630000001</v>
      </c>
      <c r="D17" s="8">
        <v>441.08778399999994</v>
      </c>
      <c r="E17" s="8">
        <v>561.66597999999999</v>
      </c>
      <c r="F17" s="8">
        <v>718.81699339999989</v>
      </c>
      <c r="G17" s="8">
        <v>1006.48746637</v>
      </c>
      <c r="H17" s="8">
        <v>1328.7922060000003</v>
      </c>
      <c r="I17" s="8">
        <v>1761.2898540000001</v>
      </c>
      <c r="J17" s="8">
        <v>2212.4869754000001</v>
      </c>
      <c r="K17" s="8">
        <v>2582.6807520000002</v>
      </c>
      <c r="L17" s="8">
        <v>3265.7452239999998</v>
      </c>
      <c r="M17" s="8">
        <v>3919.4474900000005</v>
      </c>
      <c r="N17" s="8">
        <v>4467.9647420000001</v>
      </c>
      <c r="O17" s="8">
        <v>5363.686877000001</v>
      </c>
      <c r="P17" s="8">
        <v>6290.6223559999999</v>
      </c>
      <c r="Q17" s="8">
        <v>6944.960544999999</v>
      </c>
      <c r="R17" s="8">
        <v>8282.4921549999999</v>
      </c>
      <c r="S17" s="8">
        <v>9356.9362299999993</v>
      </c>
      <c r="T17" s="8">
        <v>10526.916186</v>
      </c>
      <c r="U17" s="8">
        <v>11922.12557</v>
      </c>
      <c r="V17" s="8">
        <v>13540.872893999998</v>
      </c>
      <c r="W17" s="8">
        <v>14614.569859999998</v>
      </c>
      <c r="X17" s="8">
        <v>16234.0167</v>
      </c>
      <c r="Y17" s="8">
        <v>17722.198139999997</v>
      </c>
      <c r="Z17" s="8">
        <v>18937.851139999995</v>
      </c>
      <c r="AA17" s="8">
        <v>20643.995619999998</v>
      </c>
    </row>
    <row r="18" spans="1:27">
      <c r="A18" s="16" t="s">
        <v>16</v>
      </c>
      <c r="B18" s="16" t="s">
        <v>6</v>
      </c>
      <c r="C18" s="8">
        <v>0.1280206138697311</v>
      </c>
      <c r="D18" s="8">
        <v>0.46474530819059351</v>
      </c>
      <c r="E18" s="8">
        <v>1.7629872374225355</v>
      </c>
      <c r="F18" s="8">
        <v>741.4850909100287</v>
      </c>
      <c r="G18" s="8">
        <v>1.0904409165347739</v>
      </c>
      <c r="H18" s="8">
        <v>3.5691636698999995E-5</v>
      </c>
      <c r="I18" s="8">
        <v>18.063663572920895</v>
      </c>
      <c r="J18" s="8">
        <v>9.4156300891863705</v>
      </c>
      <c r="K18" s="8">
        <v>21.441924990106731</v>
      </c>
      <c r="L18" s="8">
        <v>19.562466411368494</v>
      </c>
      <c r="M18" s="8">
        <v>18.321055949957167</v>
      </c>
      <c r="N18" s="8">
        <v>60.956469150535199</v>
      </c>
      <c r="O18" s="8">
        <v>34.831224711151329</v>
      </c>
      <c r="P18" s="8">
        <v>124.07114241553715</v>
      </c>
      <c r="Q18" s="8">
        <v>122.09770254130062</v>
      </c>
      <c r="R18" s="8">
        <v>111.94846083808734</v>
      </c>
      <c r="S18" s="8">
        <v>106.05266207588132</v>
      </c>
      <c r="T18" s="8">
        <v>187.99886716840882</v>
      </c>
      <c r="U18" s="8">
        <v>178.1903564540666</v>
      </c>
      <c r="V18" s="8">
        <v>231.99413128564879</v>
      </c>
      <c r="W18" s="8">
        <v>337.51861571618775</v>
      </c>
      <c r="X18" s="8">
        <v>334.37116986047101</v>
      </c>
      <c r="Y18" s="8">
        <v>389.697757259816</v>
      </c>
      <c r="Z18" s="8">
        <v>459.89586656409409</v>
      </c>
      <c r="AA18" s="8">
        <v>104.18077153646591</v>
      </c>
    </row>
    <row r="19" spans="1:27">
      <c r="A19" s="80" t="s">
        <v>82</v>
      </c>
      <c r="B19" s="80"/>
      <c r="C19" s="68">
        <v>188055.17159986481</v>
      </c>
      <c r="D19" s="68">
        <v>191149.81728202524</v>
      </c>
      <c r="E19" s="68">
        <v>195946.88771311758</v>
      </c>
      <c r="F19" s="68">
        <v>209503.88530486607</v>
      </c>
      <c r="G19" s="68">
        <v>220260.0583470407</v>
      </c>
      <c r="H19" s="68">
        <v>221751.20800409574</v>
      </c>
      <c r="I19" s="68">
        <v>224881.89491631839</v>
      </c>
      <c r="J19" s="68">
        <v>226602.99457064416</v>
      </c>
      <c r="K19" s="68">
        <v>235755.29208107421</v>
      </c>
      <c r="L19" s="68">
        <v>241767.91589759095</v>
      </c>
      <c r="M19" s="68">
        <v>246769.9179094139</v>
      </c>
      <c r="N19" s="68">
        <v>252987.94706220701</v>
      </c>
      <c r="O19" s="68">
        <v>251494.13810387059</v>
      </c>
      <c r="P19" s="68">
        <v>254175.30410860162</v>
      </c>
      <c r="Q19" s="68">
        <v>256054.16416570049</v>
      </c>
      <c r="R19" s="68">
        <v>269736.04949253146</v>
      </c>
      <c r="S19" s="68">
        <v>275483.42930231843</v>
      </c>
      <c r="T19" s="68">
        <v>285062.35110001522</v>
      </c>
      <c r="U19" s="68">
        <v>288953.4183849449</v>
      </c>
      <c r="V19" s="68">
        <v>294755.29601719521</v>
      </c>
      <c r="W19" s="68">
        <v>301442.46536758757</v>
      </c>
      <c r="X19" s="68">
        <v>296429.78283220896</v>
      </c>
      <c r="Y19" s="68">
        <v>293820.37218040199</v>
      </c>
      <c r="Z19" s="68">
        <v>288981.86596368294</v>
      </c>
      <c r="AA19" s="68">
        <v>297937.50907584536</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c r="A22" s="16" t="s">
        <v>22</v>
      </c>
      <c r="B22" s="16" t="s">
        <v>1</v>
      </c>
      <c r="C22" s="8">
        <v>30756.830699999999</v>
      </c>
      <c r="D22" s="8">
        <v>28195.99109</v>
      </c>
      <c r="E22" s="8">
        <v>26347.39474</v>
      </c>
      <c r="F22" s="8">
        <v>9373.42520378669</v>
      </c>
      <c r="G22" s="8">
        <v>11441.70037764788</v>
      </c>
      <c r="H22" s="8">
        <v>10582.20150124366</v>
      </c>
      <c r="I22" s="8">
        <v>10873.334191369899</v>
      </c>
      <c r="J22" s="8">
        <v>7924.0576000000001</v>
      </c>
      <c r="K22" s="8">
        <v>7290.0306999999993</v>
      </c>
      <c r="L22" s="8">
        <v>6229.4648999999999</v>
      </c>
      <c r="M22" s="8">
        <v>5280.5771999999997</v>
      </c>
      <c r="N22" s="8">
        <v>5510.5236999999997</v>
      </c>
      <c r="O22" s="8">
        <v>1114.05024</v>
      </c>
      <c r="P22" s="8">
        <v>1070.4105</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1528.697317078995</v>
      </c>
      <c r="D24" s="8">
        <v>1067.7305195534939</v>
      </c>
      <c r="E24" s="8">
        <v>1572.743524873058</v>
      </c>
      <c r="F24" s="8">
        <v>1757.457424320972</v>
      </c>
      <c r="G24" s="8">
        <v>1656.451946978086</v>
      </c>
      <c r="H24" s="8">
        <v>1448.235647320824</v>
      </c>
      <c r="I24" s="8">
        <v>1964.09728432408</v>
      </c>
      <c r="J24" s="8">
        <v>1969.34008684435</v>
      </c>
      <c r="K24" s="8">
        <v>1862.3376823680601</v>
      </c>
      <c r="L24" s="8">
        <v>1589.2596805613741</v>
      </c>
      <c r="M24" s="8">
        <v>1444.377879536185</v>
      </c>
      <c r="N24" s="8">
        <v>1452.4294946971561</v>
      </c>
      <c r="O24" s="8">
        <v>1300.9779965942162</v>
      </c>
      <c r="P24" s="8">
        <v>1538.01319440558</v>
      </c>
      <c r="Q24" s="8">
        <v>1497.1552949158499</v>
      </c>
      <c r="R24" s="8">
        <v>1401.5406929394101</v>
      </c>
      <c r="S24" s="8">
        <v>1627.65409497987</v>
      </c>
      <c r="T24" s="8">
        <v>9.3416329999999997E-5</v>
      </c>
      <c r="U24" s="8">
        <v>9.0325410000000002E-5</v>
      </c>
      <c r="V24" s="8">
        <v>9.2534259999999997E-5</v>
      </c>
      <c r="W24" s="8">
        <v>1.0360939E-4</v>
      </c>
      <c r="X24" s="8">
        <v>1.03993225E-4</v>
      </c>
      <c r="Y24" s="8">
        <v>1.0325807E-4</v>
      </c>
      <c r="Z24" s="8">
        <v>1.0411942E-4</v>
      </c>
      <c r="AA24" s="8">
        <v>2.2408203E-4</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30.279534288093704</v>
      </c>
      <c r="D26" s="8">
        <v>98.530166579100495</v>
      </c>
      <c r="E26" s="8">
        <v>664.99654879107959</v>
      </c>
      <c r="F26" s="8">
        <v>3706.3349776094033</v>
      </c>
      <c r="G26" s="8">
        <v>2201.1320111757832</v>
      </c>
      <c r="H26" s="8">
        <v>2258.7972051021329</v>
      </c>
      <c r="I26" s="8">
        <v>2528.3643124699429</v>
      </c>
      <c r="J26" s="8">
        <v>4136.4060472241663</v>
      </c>
      <c r="K26" s="8">
        <v>3180.3684795906233</v>
      </c>
      <c r="L26" s="8">
        <v>2170.8797117917597</v>
      </c>
      <c r="M26" s="8">
        <v>1753.4344503966918</v>
      </c>
      <c r="N26" s="8">
        <v>2055.4833540235559</v>
      </c>
      <c r="O26" s="8">
        <v>4587.5716283257698</v>
      </c>
      <c r="P26" s="8">
        <v>4126.0083836332178</v>
      </c>
      <c r="Q26" s="8">
        <v>5610.0282802137663</v>
      </c>
      <c r="R26" s="8">
        <v>3499.2613802245969</v>
      </c>
      <c r="S26" s="8">
        <v>3643.302005793912</v>
      </c>
      <c r="T26" s="8">
        <v>5878.7911293070056</v>
      </c>
      <c r="U26" s="8">
        <v>4738.4355949579267</v>
      </c>
      <c r="V26" s="8">
        <v>5265.9018823613105</v>
      </c>
      <c r="W26" s="8">
        <v>6207.6310160719495</v>
      </c>
      <c r="X26" s="8">
        <v>7451.8166581143305</v>
      </c>
      <c r="Y26" s="8">
        <v>7410.1357979767099</v>
      </c>
      <c r="Z26" s="8">
        <v>8813.1958742941697</v>
      </c>
      <c r="AA26" s="8">
        <v>9309.1816381921017</v>
      </c>
    </row>
    <row r="27" spans="1:27">
      <c r="A27" s="16" t="s">
        <v>22</v>
      </c>
      <c r="B27" s="16" t="s">
        <v>2</v>
      </c>
      <c r="C27" s="8">
        <v>3447.2578899999999</v>
      </c>
      <c r="D27" s="8">
        <v>2839.58421</v>
      </c>
      <c r="E27" s="8">
        <v>4357.9961600000006</v>
      </c>
      <c r="F27" s="8">
        <v>3462.6968999999999</v>
      </c>
      <c r="G27" s="8">
        <v>2991.6774299999997</v>
      </c>
      <c r="H27" s="8">
        <v>3005.657545</v>
      </c>
      <c r="I27" s="8">
        <v>2863.3507799999998</v>
      </c>
      <c r="J27" s="8">
        <v>3379.9919199999999</v>
      </c>
      <c r="K27" s="8">
        <v>3442.2995700000001</v>
      </c>
      <c r="L27" s="8">
        <v>3357.2949499999995</v>
      </c>
      <c r="M27" s="8">
        <v>2826.2454699999998</v>
      </c>
      <c r="N27" s="8">
        <v>3983.55627</v>
      </c>
      <c r="O27" s="8">
        <v>3270.434714</v>
      </c>
      <c r="P27" s="8">
        <v>2858.6546800000001</v>
      </c>
      <c r="Q27" s="8">
        <v>2824.4753440000004</v>
      </c>
      <c r="R27" s="8">
        <v>2589.9591799999998</v>
      </c>
      <c r="S27" s="8">
        <v>3021.6314350000002</v>
      </c>
      <c r="T27" s="8">
        <v>3226.0825350000005</v>
      </c>
      <c r="U27" s="8">
        <v>3056.8385539999999</v>
      </c>
      <c r="V27" s="8">
        <v>2502.5455099999999</v>
      </c>
      <c r="W27" s="8">
        <v>3873.58871</v>
      </c>
      <c r="X27" s="8">
        <v>2959.2016000000003</v>
      </c>
      <c r="Y27" s="8">
        <v>2593.450656</v>
      </c>
      <c r="Z27" s="8">
        <v>2627.397864</v>
      </c>
      <c r="AA27" s="8">
        <v>2749.7765339999996</v>
      </c>
    </row>
    <row r="28" spans="1:27">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11280.521107138671</v>
      </c>
      <c r="D29" s="8">
        <v>13915.682506174131</v>
      </c>
      <c r="E29" s="8">
        <v>17649.069580592877</v>
      </c>
      <c r="F29" s="8">
        <v>22344.940220148928</v>
      </c>
      <c r="G29" s="8">
        <v>23886.66896665941</v>
      </c>
      <c r="H29" s="8">
        <v>24546.923437433805</v>
      </c>
      <c r="I29" s="8">
        <v>24593.109491610467</v>
      </c>
      <c r="J29" s="8">
        <v>24543.128157932868</v>
      </c>
      <c r="K29" s="8">
        <v>24627.853587700331</v>
      </c>
      <c r="L29" s="8">
        <v>26097.73562697482</v>
      </c>
      <c r="M29" s="8">
        <v>33225.70321884314</v>
      </c>
      <c r="N29" s="8">
        <v>39544.758721231374</v>
      </c>
      <c r="O29" s="8">
        <v>35739.664637681162</v>
      </c>
      <c r="P29" s="8">
        <v>36860.836346866105</v>
      </c>
      <c r="Q29" s="8">
        <v>35295.694542038887</v>
      </c>
      <c r="R29" s="8">
        <v>36001.692397332015</v>
      </c>
      <c r="S29" s="8">
        <v>34938.449679709891</v>
      </c>
      <c r="T29" s="8">
        <v>32364.056589280928</v>
      </c>
      <c r="U29" s="8">
        <v>33478.404983290995</v>
      </c>
      <c r="V29" s="8">
        <v>34025.964104897801</v>
      </c>
      <c r="W29" s="8">
        <v>34405.136500876775</v>
      </c>
      <c r="X29" s="8">
        <v>30626.682255234944</v>
      </c>
      <c r="Y29" s="8">
        <v>30473.674477320317</v>
      </c>
      <c r="Z29" s="8">
        <v>28795.508094401481</v>
      </c>
      <c r="AA29" s="8">
        <v>30298.532915084092</v>
      </c>
    </row>
    <row r="30" spans="1:27">
      <c r="A30" s="16" t="s">
        <v>22</v>
      </c>
      <c r="B30" s="16" t="s">
        <v>8</v>
      </c>
      <c r="C30" s="8">
        <v>13036.202638512133</v>
      </c>
      <c r="D30" s="8">
        <v>14386.497383651429</v>
      </c>
      <c r="E30" s="8">
        <v>13217.27754564974</v>
      </c>
      <c r="F30" s="8">
        <v>16986.968586521834</v>
      </c>
      <c r="G30" s="8">
        <v>18549.354999747968</v>
      </c>
      <c r="H30" s="8">
        <v>18167.755323289159</v>
      </c>
      <c r="I30" s="8">
        <v>18434.817969227061</v>
      </c>
      <c r="J30" s="8">
        <v>18044.514503631744</v>
      </c>
      <c r="K30" s="8">
        <v>17580.811822995103</v>
      </c>
      <c r="L30" s="8">
        <v>18690.927673063114</v>
      </c>
      <c r="M30" s="8">
        <v>17951.402706494733</v>
      </c>
      <c r="N30" s="8">
        <v>15295.533625448224</v>
      </c>
      <c r="O30" s="8">
        <v>15911.87794411307</v>
      </c>
      <c r="P30" s="8">
        <v>16379.895165542668</v>
      </c>
      <c r="Q30" s="8">
        <v>17247.691117490951</v>
      </c>
      <c r="R30" s="8">
        <v>21045.994600007849</v>
      </c>
      <c r="S30" s="8">
        <v>23232.115492466954</v>
      </c>
      <c r="T30" s="8">
        <v>27274.035057602166</v>
      </c>
      <c r="U30" s="8">
        <v>28899.65562771801</v>
      </c>
      <c r="V30" s="8">
        <v>29526.62784411107</v>
      </c>
      <c r="W30" s="8">
        <v>29824.103374747119</v>
      </c>
      <c r="X30" s="8">
        <v>29002.656310481507</v>
      </c>
      <c r="Y30" s="8">
        <v>29165.344023301488</v>
      </c>
      <c r="Z30" s="8">
        <v>27003.290108786339</v>
      </c>
      <c r="AA30" s="8">
        <v>28468.965948998928</v>
      </c>
    </row>
    <row r="31" spans="1:27">
      <c r="A31" s="16" t="s">
        <v>22</v>
      </c>
      <c r="B31" s="16" t="s">
        <v>83</v>
      </c>
      <c r="C31" s="8">
        <v>307.38398244605401</v>
      </c>
      <c r="D31" s="8">
        <v>1346.39270746787</v>
      </c>
      <c r="E31" s="8">
        <v>1332.5649905407299</v>
      </c>
      <c r="F31" s="8">
        <v>4356.2541306171206</v>
      </c>
      <c r="G31" s="8">
        <v>4724.6989773484302</v>
      </c>
      <c r="H31" s="8">
        <v>4582.9380579866402</v>
      </c>
      <c r="I31" s="8">
        <v>4812.4939535446392</v>
      </c>
      <c r="J31" s="8">
        <v>4593.1858222155697</v>
      </c>
      <c r="K31" s="8">
        <v>4562.22237186246</v>
      </c>
      <c r="L31" s="8">
        <v>4909.4327396262897</v>
      </c>
      <c r="M31" s="8">
        <v>4691.1887019320402</v>
      </c>
      <c r="N31" s="8">
        <v>4247.6897580287405</v>
      </c>
      <c r="O31" s="8">
        <v>4226.62119232432</v>
      </c>
      <c r="P31" s="8">
        <v>4608.3147186673596</v>
      </c>
      <c r="Q31" s="8">
        <v>4517.2846199607493</v>
      </c>
      <c r="R31" s="8">
        <v>6874.5616878151304</v>
      </c>
      <c r="S31" s="8">
        <v>6553.8841227432695</v>
      </c>
      <c r="T31" s="8">
        <v>6497.1016132398299</v>
      </c>
      <c r="U31" s="8">
        <v>6948.3277035442607</v>
      </c>
      <c r="V31" s="8">
        <v>7119.0741874342293</v>
      </c>
      <c r="W31" s="8">
        <v>6792.3816579767399</v>
      </c>
      <c r="X31" s="8">
        <v>5791.1814073530004</v>
      </c>
      <c r="Y31" s="8">
        <v>5930.0816034564705</v>
      </c>
      <c r="Z31" s="8">
        <v>3683.2847820961001</v>
      </c>
      <c r="AA31" s="8">
        <v>3962.3688321682198</v>
      </c>
    </row>
    <row r="32" spans="1:27">
      <c r="A32" s="16" t="s">
        <v>22</v>
      </c>
      <c r="B32" s="16" t="s">
        <v>191</v>
      </c>
      <c r="C32" s="8">
        <v>417.55767000000003</v>
      </c>
      <c r="D32" s="8">
        <v>411.99338</v>
      </c>
      <c r="E32" s="8">
        <v>412.01082885703607</v>
      </c>
      <c r="F32" s="8">
        <v>2316.4158147907169</v>
      </c>
      <c r="G32" s="8">
        <v>4491.2130532770143</v>
      </c>
      <c r="H32" s="8">
        <v>4585.1912896214189</v>
      </c>
      <c r="I32" s="8">
        <v>4750.420931358065</v>
      </c>
      <c r="J32" s="8">
        <v>4544.9522813495742</v>
      </c>
      <c r="K32" s="8">
        <v>4472.5370173330575</v>
      </c>
      <c r="L32" s="8">
        <v>5204.0207388237523</v>
      </c>
      <c r="M32" s="8">
        <v>4980.8792445547233</v>
      </c>
      <c r="N32" s="8">
        <v>4778.9367426579183</v>
      </c>
      <c r="O32" s="8">
        <v>3973.4345494909944</v>
      </c>
      <c r="P32" s="8">
        <v>3901.2759154125129</v>
      </c>
      <c r="Q32" s="8">
        <v>3507.3906287279533</v>
      </c>
      <c r="R32" s="8">
        <v>3463.14930727097</v>
      </c>
      <c r="S32" s="8">
        <v>3545.0442577444301</v>
      </c>
      <c r="T32" s="8">
        <v>3332.0282920834607</v>
      </c>
      <c r="U32" s="8">
        <v>3324.8061500193999</v>
      </c>
      <c r="V32" s="8">
        <v>3387.7016991318051</v>
      </c>
      <c r="W32" s="8">
        <v>4104.2743084147405</v>
      </c>
      <c r="X32" s="8">
        <v>2738.1104003614755</v>
      </c>
      <c r="Y32" s="8">
        <v>2613.3714148696599</v>
      </c>
      <c r="Z32" s="8">
        <v>3216.1931689946555</v>
      </c>
      <c r="AA32" s="8">
        <v>3944.6144819542501</v>
      </c>
    </row>
    <row r="33" spans="1:27">
      <c r="A33" s="16" t="s">
        <v>22</v>
      </c>
      <c r="B33" s="16" t="s">
        <v>15</v>
      </c>
      <c r="C33" s="8">
        <v>124.29996</v>
      </c>
      <c r="D33" s="8">
        <v>168.32986</v>
      </c>
      <c r="E33" s="8">
        <v>224.87294</v>
      </c>
      <c r="F33" s="8">
        <v>283.77730000000003</v>
      </c>
      <c r="G33" s="8">
        <v>384.71335499999998</v>
      </c>
      <c r="H33" s="8">
        <v>495.93163000000004</v>
      </c>
      <c r="I33" s="8">
        <v>653.55905000000007</v>
      </c>
      <c r="J33" s="8">
        <v>804.29339000000004</v>
      </c>
      <c r="K33" s="8">
        <v>970.00325999999995</v>
      </c>
      <c r="L33" s="8">
        <v>1215.5063</v>
      </c>
      <c r="M33" s="8">
        <v>1448.0804499999999</v>
      </c>
      <c r="N33" s="8">
        <v>1651.2168999999999</v>
      </c>
      <c r="O33" s="8">
        <v>2018.4844000000001</v>
      </c>
      <c r="P33" s="8">
        <v>2343.0239000000001</v>
      </c>
      <c r="Q33" s="8">
        <v>2660.1400999999996</v>
      </c>
      <c r="R33" s="8">
        <v>3148.0708</v>
      </c>
      <c r="S33" s="8">
        <v>3529.3874999999998</v>
      </c>
      <c r="T33" s="8">
        <v>3991.0929999999998</v>
      </c>
      <c r="U33" s="8">
        <v>4487.1945999999998</v>
      </c>
      <c r="V33" s="8">
        <v>5032.1347999999998</v>
      </c>
      <c r="W33" s="8">
        <v>5520.5375999999997</v>
      </c>
      <c r="X33" s="8">
        <v>6172.3119999999999</v>
      </c>
      <c r="Y33" s="8">
        <v>6636.7829999999994</v>
      </c>
      <c r="Z33" s="8">
        <v>7156.8202999999994</v>
      </c>
      <c r="AA33" s="8">
        <v>7665.6720000000005</v>
      </c>
    </row>
    <row r="34" spans="1:27">
      <c r="A34" s="16" t="s">
        <v>22</v>
      </c>
      <c r="B34" s="16" t="s">
        <v>6</v>
      </c>
      <c r="C34" s="8">
        <v>4.8490080651000003E-6</v>
      </c>
      <c r="D34" s="8">
        <v>0.32779050235058355</v>
      </c>
      <c r="E34" s="8">
        <v>0.11876594727444041</v>
      </c>
      <c r="F34" s="8">
        <v>74.572982933312886</v>
      </c>
      <c r="G34" s="8">
        <v>7.9455831489999995E-6</v>
      </c>
      <c r="H34" s="8">
        <v>8.367852733999999E-6</v>
      </c>
      <c r="I34" s="8">
        <v>1.1044390823772627</v>
      </c>
      <c r="J34" s="8">
        <v>1.1477544448204899</v>
      </c>
      <c r="K34" s="8">
        <v>7.4013009837856011E-2</v>
      </c>
      <c r="L34" s="8">
        <v>0.46401211815599253</v>
      </c>
      <c r="M34" s="8">
        <v>8.1012373732930992E-2</v>
      </c>
      <c r="N34" s="8">
        <v>5.3363238433576239</v>
      </c>
      <c r="O34" s="8">
        <v>3.0018181706188998E-2</v>
      </c>
      <c r="P34" s="8">
        <v>5.8890163481284228</v>
      </c>
      <c r="Q34" s="8">
        <v>1.5380159087522656</v>
      </c>
      <c r="R34" s="8">
        <v>2.3333235780243395</v>
      </c>
      <c r="S34" s="8">
        <v>0.45202525175210395</v>
      </c>
      <c r="T34" s="8">
        <v>2.9529888260802326</v>
      </c>
      <c r="U34" s="8">
        <v>2.7406823954646065</v>
      </c>
      <c r="V34" s="8">
        <v>1.9241189497154438</v>
      </c>
      <c r="W34" s="8">
        <v>5.3013828095961557</v>
      </c>
      <c r="X34" s="8">
        <v>4.4439601177971415</v>
      </c>
      <c r="Y34" s="8">
        <v>8.7652000199174385</v>
      </c>
      <c r="Z34" s="8">
        <v>5.6539775158391237</v>
      </c>
      <c r="AA34" s="8">
        <v>1.1200396334038134</v>
      </c>
    </row>
    <row r="35" spans="1:27">
      <c r="A35" s="80" t="s">
        <v>82</v>
      </c>
      <c r="B35" s="80"/>
      <c r="C35" s="68">
        <v>60929.030804312955</v>
      </c>
      <c r="D35" s="68">
        <v>62431.059613928373</v>
      </c>
      <c r="E35" s="68">
        <v>65779.045625251805</v>
      </c>
      <c r="F35" s="68">
        <v>64662.84354072898</v>
      </c>
      <c r="G35" s="68">
        <v>70327.611125780153</v>
      </c>
      <c r="H35" s="68">
        <v>69673.631645365487</v>
      </c>
      <c r="I35" s="68">
        <v>71474.652402986525</v>
      </c>
      <c r="J35" s="68">
        <v>69941.017563643094</v>
      </c>
      <c r="K35" s="68">
        <v>67988.538504859476</v>
      </c>
      <c r="L35" s="68">
        <v>69464.986332959263</v>
      </c>
      <c r="M35" s="68">
        <v>73601.970334131242</v>
      </c>
      <c r="N35" s="68">
        <v>78525.464889930314</v>
      </c>
      <c r="O35" s="68">
        <v>72143.147320711229</v>
      </c>
      <c r="P35" s="68">
        <v>73692.321820875572</v>
      </c>
      <c r="Q35" s="68">
        <v>73161.397943256903</v>
      </c>
      <c r="R35" s="68">
        <v>78026.563369167998</v>
      </c>
      <c r="S35" s="68">
        <v>80091.920613690076</v>
      </c>
      <c r="T35" s="68">
        <v>82566.141298755785</v>
      </c>
      <c r="U35" s="68">
        <v>84936.403986251476</v>
      </c>
      <c r="V35" s="68">
        <v>86861.874239420198</v>
      </c>
      <c r="W35" s="68">
        <v>90732.95465450632</v>
      </c>
      <c r="X35" s="68">
        <v>84746.404695656282</v>
      </c>
      <c r="Y35" s="68">
        <v>84831.606276202627</v>
      </c>
      <c r="Z35" s="68">
        <v>81301.344274208008</v>
      </c>
      <c r="AA35" s="68">
        <v>86400.232614113032</v>
      </c>
    </row>
    <row r="36" spans="1:27">
      <c r="A36" s="19"/>
      <c r="B36" s="19"/>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c r="A38" s="16" t="s">
        <v>23</v>
      </c>
      <c r="B38" s="16" t="s">
        <v>1</v>
      </c>
      <c r="C38" s="8">
        <v>38235.330319999994</v>
      </c>
      <c r="D38" s="8">
        <v>39363.59966</v>
      </c>
      <c r="E38" s="8">
        <v>40503.819198445504</v>
      </c>
      <c r="F38" s="8">
        <v>11588.124740931797</v>
      </c>
      <c r="G38" s="8">
        <v>13392.190199091039</v>
      </c>
      <c r="H38" s="8">
        <v>12823.493866427219</v>
      </c>
      <c r="I38" s="8">
        <v>13088.67999362835</v>
      </c>
      <c r="J38" s="8">
        <v>12492.402116446434</v>
      </c>
      <c r="K38" s="8">
        <v>11236.84169190077</v>
      </c>
      <c r="L38" s="8">
        <v>11239.248494464007</v>
      </c>
      <c r="M38" s="8">
        <v>10807.534432622197</v>
      </c>
      <c r="N38" s="8">
        <v>11324.316796626199</v>
      </c>
      <c r="O38" s="8">
        <v>9731.9957849604907</v>
      </c>
      <c r="P38" s="8">
        <v>9833.4137312822895</v>
      </c>
      <c r="Q38" s="8">
        <v>3715.7638727674002</v>
      </c>
      <c r="R38" s="8">
        <v>3328.7528316325174</v>
      </c>
      <c r="S38" s="8">
        <v>8.686730390000001E-4</v>
      </c>
      <c r="T38" s="8">
        <v>7.6226790099999994E-4</v>
      </c>
      <c r="U38" s="8">
        <v>6.5911785099999993E-4</v>
      </c>
      <c r="V38" s="8">
        <v>5.2084788000000002E-4</v>
      </c>
      <c r="W38" s="8">
        <v>4.9916902999999993E-4</v>
      </c>
      <c r="X38" s="8">
        <v>4.03724E-4</v>
      </c>
      <c r="Y38" s="8">
        <v>4.1164867499999993E-4</v>
      </c>
      <c r="Z38" s="8">
        <v>4.4964279499999996E-4</v>
      </c>
      <c r="AA38" s="8">
        <v>5.9065492000000004E-4</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2219.4885958604818</v>
      </c>
      <c r="D40" s="8">
        <v>2228.6300551815161</v>
      </c>
      <c r="E40" s="8">
        <v>3837.4675025054448</v>
      </c>
      <c r="F40" s="8">
        <v>5470.3587417911058</v>
      </c>
      <c r="G40" s="8">
        <v>4688.1802150852682</v>
      </c>
      <c r="H40" s="8">
        <v>4396.7004357970281</v>
      </c>
      <c r="I40" s="8">
        <v>5034.4530185374952</v>
      </c>
      <c r="J40" s="8">
        <v>6510.3886634898608</v>
      </c>
      <c r="K40" s="8">
        <v>5042.6896305736927</v>
      </c>
      <c r="L40" s="8">
        <v>4559.9710306943434</v>
      </c>
      <c r="M40" s="8">
        <v>4168.9501808191881</v>
      </c>
      <c r="N40" s="8">
        <v>4537.5079506325201</v>
      </c>
      <c r="O40" s="8">
        <v>4586.6535800833299</v>
      </c>
      <c r="P40" s="8">
        <v>3828.6852764411105</v>
      </c>
      <c r="Q40" s="8">
        <v>3958.0586977638004</v>
      </c>
      <c r="R40" s="8">
        <v>3600.8883242632496</v>
      </c>
      <c r="S40" s="8">
        <v>3935.0323373515303</v>
      </c>
      <c r="T40" s="8">
        <v>3647.6700948613698</v>
      </c>
      <c r="U40" s="8">
        <v>2892.0343698330298</v>
      </c>
      <c r="V40" s="8">
        <v>1832.18174358027</v>
      </c>
      <c r="W40" s="8">
        <v>1039.0832223380301</v>
      </c>
      <c r="X40" s="8">
        <v>938.61184649975996</v>
      </c>
      <c r="Y40" s="8">
        <v>994.23405729223998</v>
      </c>
      <c r="Z40" s="8">
        <v>974.58895961109999</v>
      </c>
      <c r="AA40" s="8">
        <v>4.4173535000000002E-4</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7.1268830925483009</v>
      </c>
      <c r="D42" s="8">
        <v>9.1764843399352998</v>
      </c>
      <c r="E42" s="8">
        <v>54.412759308376103</v>
      </c>
      <c r="F42" s="8">
        <v>1381.5163193929372</v>
      </c>
      <c r="G42" s="8">
        <v>323.01756163846358</v>
      </c>
      <c r="H42" s="8">
        <v>162.74340507356729</v>
      </c>
      <c r="I42" s="8">
        <v>567.67007691952097</v>
      </c>
      <c r="J42" s="8">
        <v>518.2814274143991</v>
      </c>
      <c r="K42" s="8">
        <v>950.19481862149894</v>
      </c>
      <c r="L42" s="8">
        <v>799.73145793957679</v>
      </c>
      <c r="M42" s="8">
        <v>1157.4158423682525</v>
      </c>
      <c r="N42" s="8">
        <v>1453.5749696284852</v>
      </c>
      <c r="O42" s="8">
        <v>1966.8423916810098</v>
      </c>
      <c r="P42" s="8">
        <v>2005.5551435010832</v>
      </c>
      <c r="Q42" s="8">
        <v>2663.7765491762843</v>
      </c>
      <c r="R42" s="8">
        <v>2004.9865498494369</v>
      </c>
      <c r="S42" s="8">
        <v>2435.8712023946591</v>
      </c>
      <c r="T42" s="8">
        <v>2361.4922324725917</v>
      </c>
      <c r="U42" s="8">
        <v>1835.640093707766</v>
      </c>
      <c r="V42" s="8">
        <v>2420.5742669142128</v>
      </c>
      <c r="W42" s="8">
        <v>1928.87823886712</v>
      </c>
      <c r="X42" s="8">
        <v>1461.2812041837851</v>
      </c>
      <c r="Y42" s="8">
        <v>1858.6943823860659</v>
      </c>
      <c r="Z42" s="8">
        <v>850.88487794194305</v>
      </c>
      <c r="AA42" s="8">
        <v>424.573850212281</v>
      </c>
    </row>
    <row r="43" spans="1:27">
      <c r="A43" s="16" t="s">
        <v>23</v>
      </c>
      <c r="B43" s="16" t="s">
        <v>2</v>
      </c>
      <c r="C43" s="8">
        <v>678.93086000000005</v>
      </c>
      <c r="D43" s="8">
        <v>651.51839999999993</v>
      </c>
      <c r="E43" s="8">
        <v>686.41119000000003</v>
      </c>
      <c r="F43" s="8">
        <v>681.80484999999999</v>
      </c>
      <c r="G43" s="8">
        <v>693.72797000000003</v>
      </c>
      <c r="H43" s="8">
        <v>685.21105999999997</v>
      </c>
      <c r="I43" s="8">
        <v>630.17430000000002</v>
      </c>
      <c r="J43" s="8">
        <v>698.11093000000005</v>
      </c>
      <c r="K43" s="8">
        <v>669.97802999999999</v>
      </c>
      <c r="L43" s="8">
        <v>677.03665000000001</v>
      </c>
      <c r="M43" s="8">
        <v>677.83785999999998</v>
      </c>
      <c r="N43" s="8">
        <v>220.03824</v>
      </c>
      <c r="O43" s="8">
        <v>204.13724999999999</v>
      </c>
      <c r="P43" s="8">
        <v>181.18600000000001</v>
      </c>
      <c r="Q43" s="8">
        <v>195.03406000000001</v>
      </c>
      <c r="R43" s="8">
        <v>203.02690000000001</v>
      </c>
      <c r="S43" s="8">
        <v>4.2183984000000003E-7</v>
      </c>
      <c r="T43" s="8">
        <v>3.3005540000000002E-7</v>
      </c>
      <c r="U43" s="8">
        <v>3.0639148E-7</v>
      </c>
      <c r="V43" s="8">
        <v>2.8481006000000003E-7</v>
      </c>
      <c r="W43" s="8">
        <v>2.7792279999999998E-7</v>
      </c>
      <c r="X43" s="8">
        <v>2.6485641999999999E-7</v>
      </c>
      <c r="Y43" s="8">
        <v>0.95609420000000001</v>
      </c>
      <c r="Z43" s="8">
        <v>2.8890707000000002E-7</v>
      </c>
      <c r="AA43" s="8">
        <v>8.3391809999999998E-7</v>
      </c>
    </row>
    <row r="44" spans="1:27">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7055.9358793909214</v>
      </c>
      <c r="D45" s="8">
        <v>7288.0772860916823</v>
      </c>
      <c r="E45" s="8">
        <v>7440.7176630784525</v>
      </c>
      <c r="F45" s="8">
        <v>23146.825862755155</v>
      </c>
      <c r="G45" s="8">
        <v>24368.557887353982</v>
      </c>
      <c r="H45" s="8">
        <v>24308.453231177515</v>
      </c>
      <c r="I45" s="8">
        <v>24629.288155569662</v>
      </c>
      <c r="J45" s="8">
        <v>23219.320138544943</v>
      </c>
      <c r="K45" s="8">
        <v>27046.094891799472</v>
      </c>
      <c r="L45" s="8">
        <v>27536.213575287336</v>
      </c>
      <c r="M45" s="8">
        <v>27356.046580394774</v>
      </c>
      <c r="N45" s="8">
        <v>32389.503259119268</v>
      </c>
      <c r="O45" s="8">
        <v>32143.436278898811</v>
      </c>
      <c r="P45" s="8">
        <v>32677.906460969476</v>
      </c>
      <c r="Q45" s="8">
        <v>31511.43087311196</v>
      </c>
      <c r="R45" s="8">
        <v>32740.615739178971</v>
      </c>
      <c r="S45" s="8">
        <v>33921.993456285978</v>
      </c>
      <c r="T45" s="8">
        <v>33198.406201716112</v>
      </c>
      <c r="U45" s="8">
        <v>33132.684118710662</v>
      </c>
      <c r="V45" s="8">
        <v>32705.020043436984</v>
      </c>
      <c r="W45" s="8">
        <v>35961.509490252465</v>
      </c>
      <c r="X45" s="8">
        <v>35143.639800805948</v>
      </c>
      <c r="Y45" s="8">
        <v>34712.261195682884</v>
      </c>
      <c r="Z45" s="8">
        <v>34164.249331161853</v>
      </c>
      <c r="AA45" s="8">
        <v>35549.903358139592</v>
      </c>
    </row>
    <row r="46" spans="1:27">
      <c r="A46" s="16" t="s">
        <v>23</v>
      </c>
      <c r="B46" s="16" t="s">
        <v>8</v>
      </c>
      <c r="C46" s="8">
        <v>6468.3702322482604</v>
      </c>
      <c r="D46" s="8">
        <v>6533.0446027242106</v>
      </c>
      <c r="E46" s="8">
        <v>6575.665713387697</v>
      </c>
      <c r="F46" s="8">
        <v>14954.340965901283</v>
      </c>
      <c r="G46" s="8">
        <v>17250.726111951262</v>
      </c>
      <c r="H46" s="8">
        <v>18189.019056388621</v>
      </c>
      <c r="I46" s="8">
        <v>17732.344996386677</v>
      </c>
      <c r="J46" s="8">
        <v>18296.948720107688</v>
      </c>
      <c r="K46" s="8">
        <v>21593.308602227407</v>
      </c>
      <c r="L46" s="8">
        <v>21776.116263734861</v>
      </c>
      <c r="M46" s="8">
        <v>21624.699622766329</v>
      </c>
      <c r="N46" s="8">
        <v>18173.424798189848</v>
      </c>
      <c r="O46" s="8">
        <v>20034.785318812308</v>
      </c>
      <c r="P46" s="8">
        <v>20359.619059779146</v>
      </c>
      <c r="Q46" s="8">
        <v>26727.080190876641</v>
      </c>
      <c r="R46" s="8">
        <v>30470.189633614096</v>
      </c>
      <c r="S46" s="8">
        <v>34587.737273526553</v>
      </c>
      <c r="T46" s="8">
        <v>37132.066916710188</v>
      </c>
      <c r="U46" s="8">
        <v>37882.63410767146</v>
      </c>
      <c r="V46" s="8">
        <v>39915.537775277589</v>
      </c>
      <c r="W46" s="8">
        <v>40730.222600237554</v>
      </c>
      <c r="X46" s="8">
        <v>42467.761814483594</v>
      </c>
      <c r="Y46" s="8">
        <v>41554.729020576422</v>
      </c>
      <c r="Z46" s="8">
        <v>42362.661855271952</v>
      </c>
      <c r="AA46" s="8">
        <v>44393.007649024679</v>
      </c>
    </row>
    <row r="47" spans="1:27">
      <c r="A47" s="16" t="s">
        <v>23</v>
      </c>
      <c r="B47" s="16" t="s">
        <v>83</v>
      </c>
      <c r="C47" s="8">
        <v>157.63504816526299</v>
      </c>
      <c r="D47" s="8">
        <v>152.56318381711</v>
      </c>
      <c r="E47" s="8">
        <v>1160.65601625253</v>
      </c>
      <c r="F47" s="8">
        <v>4514.3721135229898</v>
      </c>
      <c r="G47" s="8">
        <v>4551.7904659037295</v>
      </c>
      <c r="H47" s="8">
        <v>4618.8242221384498</v>
      </c>
      <c r="I47" s="8">
        <v>4665.1269495837005</v>
      </c>
      <c r="J47" s="8">
        <v>4664.8235585681505</v>
      </c>
      <c r="K47" s="8">
        <v>4642.2025189056503</v>
      </c>
      <c r="L47" s="8">
        <v>4791.93895502553</v>
      </c>
      <c r="M47" s="8">
        <v>4728.5668694085507</v>
      </c>
      <c r="N47" s="8">
        <v>4961.9065035646299</v>
      </c>
      <c r="O47" s="8">
        <v>5266.8549230092995</v>
      </c>
      <c r="P47" s="8">
        <v>6667.8154849023495</v>
      </c>
      <c r="Q47" s="8">
        <v>6981.0313642238698</v>
      </c>
      <c r="R47" s="8">
        <v>11754.80198850321</v>
      </c>
      <c r="S47" s="8">
        <v>12094.028089247811</v>
      </c>
      <c r="T47" s="8">
        <v>12201.093140486071</v>
      </c>
      <c r="U47" s="8">
        <v>13135.82953700944</v>
      </c>
      <c r="V47" s="8">
        <v>13637.92289756175</v>
      </c>
      <c r="W47" s="8">
        <v>15555.4109989931</v>
      </c>
      <c r="X47" s="8">
        <v>16171.92180587765</v>
      </c>
      <c r="Y47" s="8">
        <v>17204.158373999999</v>
      </c>
      <c r="Z47" s="8">
        <v>15298.31015199691</v>
      </c>
      <c r="AA47" s="8">
        <v>16459.083716716701</v>
      </c>
    </row>
    <row r="48" spans="1:27">
      <c r="A48" s="16" t="s">
        <v>23</v>
      </c>
      <c r="B48" s="16" t="s">
        <v>191</v>
      </c>
      <c r="C48" s="8">
        <v>698.06711704829399</v>
      </c>
      <c r="D48" s="8">
        <v>689.05091792840994</v>
      </c>
      <c r="E48" s="8">
        <v>580.82477421188617</v>
      </c>
      <c r="F48" s="8">
        <v>602.45114462564811</v>
      </c>
      <c r="G48" s="8">
        <v>5014.8637155683464</v>
      </c>
      <c r="H48" s="8">
        <v>4940.9921318446859</v>
      </c>
      <c r="I48" s="8">
        <v>5102.0403208651942</v>
      </c>
      <c r="J48" s="8">
        <v>5170.6635821127575</v>
      </c>
      <c r="K48" s="8">
        <v>5519.8757497706065</v>
      </c>
      <c r="L48" s="8">
        <v>5756.6324887081255</v>
      </c>
      <c r="M48" s="8">
        <v>5611.9867966634747</v>
      </c>
      <c r="N48" s="8">
        <v>4921.0155991309548</v>
      </c>
      <c r="O48" s="8">
        <v>5187.7889241535131</v>
      </c>
      <c r="P48" s="8">
        <v>4968.7812309715018</v>
      </c>
      <c r="Q48" s="8">
        <v>5237.3843648387574</v>
      </c>
      <c r="R48" s="8">
        <v>4725.4059067837325</v>
      </c>
      <c r="S48" s="8">
        <v>4925.754904503875</v>
      </c>
      <c r="T48" s="8">
        <v>4984.7113852017201</v>
      </c>
      <c r="U48" s="8">
        <v>4766.5395746604045</v>
      </c>
      <c r="V48" s="8">
        <v>4858.0419612398982</v>
      </c>
      <c r="W48" s="8">
        <v>4217.139053787042</v>
      </c>
      <c r="X48" s="8">
        <v>4103.5210778847331</v>
      </c>
      <c r="Y48" s="8">
        <v>3232.51326090579</v>
      </c>
      <c r="Z48" s="8">
        <v>3876.1662658126902</v>
      </c>
      <c r="AA48" s="8">
        <v>5009.974599788251</v>
      </c>
    </row>
    <row r="49" spans="1:27">
      <c r="A49" s="16" t="s">
        <v>23</v>
      </c>
      <c r="B49" s="16" t="s">
        <v>15</v>
      </c>
      <c r="C49" s="8">
        <v>50.32226</v>
      </c>
      <c r="D49" s="8">
        <v>69.365930000000006</v>
      </c>
      <c r="E49" s="8">
        <v>98.457374999999999</v>
      </c>
      <c r="F49" s="8">
        <v>144.36179999999999</v>
      </c>
      <c r="G49" s="8">
        <v>214.66644399999998</v>
      </c>
      <c r="H49" s="8">
        <v>298.37520499999999</v>
      </c>
      <c r="I49" s="8">
        <v>400.48149999999998</v>
      </c>
      <c r="J49" s="8">
        <v>516.17524000000003</v>
      </c>
      <c r="K49" s="8">
        <v>654.17740000000003</v>
      </c>
      <c r="L49" s="8">
        <v>823.93049999999994</v>
      </c>
      <c r="M49" s="8">
        <v>1017.1948199999999</v>
      </c>
      <c r="N49" s="8">
        <v>1207.0608999999999</v>
      </c>
      <c r="O49" s="8">
        <v>1469.76656</v>
      </c>
      <c r="P49" s="8">
        <v>1724.9056599999999</v>
      </c>
      <c r="Q49" s="8">
        <v>2004.4277</v>
      </c>
      <c r="R49" s="8">
        <v>2336.55404</v>
      </c>
      <c r="S49" s="8">
        <v>2678.8959</v>
      </c>
      <c r="T49" s="8">
        <v>3022.0623000000001</v>
      </c>
      <c r="U49" s="8">
        <v>3401.7457999999997</v>
      </c>
      <c r="V49" s="8">
        <v>3795.1608999999999</v>
      </c>
      <c r="W49" s="8">
        <v>4140.4026999999996</v>
      </c>
      <c r="X49" s="8">
        <v>4622.9924000000001</v>
      </c>
      <c r="Y49" s="8">
        <v>5005.9593000000004</v>
      </c>
      <c r="Z49" s="8">
        <v>5472.1536999999998</v>
      </c>
      <c r="AA49" s="8">
        <v>5775.3606</v>
      </c>
    </row>
    <row r="50" spans="1:27">
      <c r="A50" s="16" t="s">
        <v>23</v>
      </c>
      <c r="B50" s="16" t="s">
        <v>6</v>
      </c>
      <c r="C50" s="8">
        <v>4.7151418890000006E-6</v>
      </c>
      <c r="D50" s="8">
        <v>5.1326887929999995E-6</v>
      </c>
      <c r="E50" s="8">
        <v>0.60581269999999998</v>
      </c>
      <c r="F50" s="8">
        <v>366.34444106400002</v>
      </c>
      <c r="G50" s="8">
        <v>7.1921361350000005E-6</v>
      </c>
      <c r="H50" s="8">
        <v>7.5733450700000002E-6</v>
      </c>
      <c r="I50" s="8">
        <v>1.52500925147223</v>
      </c>
      <c r="J50" s="8">
        <v>1.4213093834190129</v>
      </c>
      <c r="K50" s="8">
        <v>0.61601139656547588</v>
      </c>
      <c r="L50" s="8">
        <v>3.0730107460304201</v>
      </c>
      <c r="M50" s="8">
        <v>0.83301399325629311</v>
      </c>
      <c r="N50" s="8">
        <v>12.477014330000001</v>
      </c>
      <c r="O50" s="8">
        <v>2.3463138E-5</v>
      </c>
      <c r="P50" s="8">
        <v>44.641566334610843</v>
      </c>
      <c r="Q50" s="8">
        <v>45.405740288829875</v>
      </c>
      <c r="R50" s="8">
        <v>35.521690281148302</v>
      </c>
      <c r="S50" s="8">
        <v>30.644048932905168</v>
      </c>
      <c r="T50" s="8">
        <v>55.502020520519125</v>
      </c>
      <c r="U50" s="8">
        <v>53.356973346576112</v>
      </c>
      <c r="V50" s="8">
        <v>90.212349565308728</v>
      </c>
      <c r="W50" s="8">
        <v>163.81326205524098</v>
      </c>
      <c r="X50" s="8">
        <v>147.07557130384515</v>
      </c>
      <c r="Y50" s="8">
        <v>169.05531906304188</v>
      </c>
      <c r="Z50" s="8">
        <v>217.99047047960363</v>
      </c>
      <c r="AA50" s="8">
        <v>62.333723912593683</v>
      </c>
    </row>
    <row r="51" spans="1:27">
      <c r="A51" s="80" t="s">
        <v>82</v>
      </c>
      <c r="B51" s="80"/>
      <c r="C51" s="68">
        <v>55571.207200520905</v>
      </c>
      <c r="D51" s="68">
        <v>56985.026525215559</v>
      </c>
      <c r="E51" s="68">
        <v>60939.038004889881</v>
      </c>
      <c r="F51" s="68">
        <v>62850.500979984914</v>
      </c>
      <c r="G51" s="68">
        <v>70497.720577784232</v>
      </c>
      <c r="H51" s="68">
        <v>70423.812621420439</v>
      </c>
      <c r="I51" s="68">
        <v>71851.784320742081</v>
      </c>
      <c r="J51" s="68">
        <v>72088.535686067655</v>
      </c>
      <c r="K51" s="68">
        <v>77355.97934519565</v>
      </c>
      <c r="L51" s="68">
        <v>77963.892426599807</v>
      </c>
      <c r="M51" s="68">
        <v>77151.066019036021</v>
      </c>
      <c r="N51" s="68">
        <v>79200.826031221906</v>
      </c>
      <c r="O51" s="68">
        <v>80592.261035061922</v>
      </c>
      <c r="P51" s="68">
        <v>82292.509614181588</v>
      </c>
      <c r="Q51" s="68">
        <v>83039.393413047554</v>
      </c>
      <c r="R51" s="68">
        <v>91200.743604106377</v>
      </c>
      <c r="S51" s="68">
        <v>94609.958081338205</v>
      </c>
      <c r="T51" s="68">
        <v>96603.005054566544</v>
      </c>
      <c r="U51" s="68">
        <v>97100.465234363583</v>
      </c>
      <c r="V51" s="68">
        <v>99254.65245870869</v>
      </c>
      <c r="W51" s="68">
        <v>103736.4600659775</v>
      </c>
      <c r="X51" s="68">
        <v>105056.80592502818</v>
      </c>
      <c r="Y51" s="68">
        <v>104732.56141575513</v>
      </c>
      <c r="Z51" s="68">
        <v>103217.00606220774</v>
      </c>
      <c r="AA51" s="68">
        <v>107674.2385310183</v>
      </c>
    </row>
    <row r="52" spans="1:27">
      <c r="A52" s="19"/>
      <c r="B52" s="19"/>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25835.031199999998</v>
      </c>
      <c r="D55" s="8">
        <v>24047.456618000004</v>
      </c>
      <c r="E55" s="8">
        <v>15756.601487</v>
      </c>
      <c r="F55" s="8">
        <v>3246.8018505251689</v>
      </c>
      <c r="G55" s="8">
        <v>1.4732207089999999E-3</v>
      </c>
      <c r="H55" s="8">
        <v>6.2594517999999986E-4</v>
      </c>
      <c r="I55" s="8">
        <v>5.6916656399999999E-4</v>
      </c>
      <c r="J55" s="8">
        <v>6.6732094499999991E-4</v>
      </c>
      <c r="K55" s="8">
        <v>5.3943530999999996E-4</v>
      </c>
      <c r="L55" s="8">
        <v>2.3910011999999999E-4</v>
      </c>
      <c r="M55" s="8">
        <v>1.3017314000000001E-4</v>
      </c>
      <c r="N55" s="8">
        <v>1.33042485E-4</v>
      </c>
      <c r="O55" s="8">
        <v>7.8799828000000001E-5</v>
      </c>
      <c r="P55" s="8">
        <v>5.9542405999999997E-5</v>
      </c>
      <c r="Q55" s="8">
        <v>8.7205135000000005E-5</v>
      </c>
      <c r="R55" s="8">
        <v>8.8143470000000005E-5</v>
      </c>
      <c r="S55" s="8">
        <v>8.4148984000000007E-5</v>
      </c>
      <c r="T55" s="8">
        <v>8.7302883000000008E-5</v>
      </c>
      <c r="U55" s="8">
        <v>8.2650836999999993E-5</v>
      </c>
      <c r="V55" s="8">
        <v>6.2613464000000008E-5</v>
      </c>
      <c r="W55" s="8">
        <v>6.7855453999999995E-5</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46.726933000000002</v>
      </c>
      <c r="D57" s="8">
        <v>48.517339999999997</v>
      </c>
      <c r="E57" s="8">
        <v>784.36869999999999</v>
      </c>
      <c r="F57" s="8">
        <v>307.43004999999999</v>
      </c>
      <c r="G57" s="8">
        <v>1074.3741</v>
      </c>
      <c r="H57" s="8">
        <v>834.76733000000002</v>
      </c>
      <c r="I57" s="8">
        <v>1142.2233000000001</v>
      </c>
      <c r="J57" s="8">
        <v>1342.2245</v>
      </c>
      <c r="K57" s="8">
        <v>785.41003000000001</v>
      </c>
      <c r="L57" s="8">
        <v>384.94968</v>
      </c>
      <c r="M57" s="8">
        <v>401.96606000000003</v>
      </c>
      <c r="N57" s="8">
        <v>416.92406999999997</v>
      </c>
      <c r="O57" s="8">
        <v>648.91405999999995</v>
      </c>
      <c r="P57" s="8">
        <v>0</v>
      </c>
      <c r="Q57" s="8">
        <v>0</v>
      </c>
      <c r="R57" s="8">
        <v>0</v>
      </c>
      <c r="S57" s="8">
        <v>0</v>
      </c>
      <c r="T57" s="8">
        <v>0</v>
      </c>
      <c r="U57" s="8">
        <v>0</v>
      </c>
      <c r="V57" s="8">
        <v>0</v>
      </c>
      <c r="W57" s="8">
        <v>0</v>
      </c>
      <c r="X57" s="8">
        <v>0</v>
      </c>
      <c r="Y57" s="8">
        <v>0</v>
      </c>
      <c r="Z57" s="8">
        <v>0</v>
      </c>
      <c r="AA57" s="8">
        <v>0</v>
      </c>
    </row>
    <row r="58" spans="1:27">
      <c r="A58" s="16" t="s">
        <v>24</v>
      </c>
      <c r="B58" s="16" t="s">
        <v>4</v>
      </c>
      <c r="C58" s="8">
        <v>56.210253502798693</v>
      </c>
      <c r="D58" s="8">
        <v>37.847094729910012</v>
      </c>
      <c r="E58" s="8">
        <v>533.38464605855006</v>
      </c>
      <c r="F58" s="8">
        <v>1349.8533268130859</v>
      </c>
      <c r="G58" s="8">
        <v>1172.1013146378048</v>
      </c>
      <c r="H58" s="8">
        <v>902.85812377145362</v>
      </c>
      <c r="I58" s="8">
        <v>1622.9028096742381</v>
      </c>
      <c r="J58" s="8">
        <v>1264.3412418384198</v>
      </c>
      <c r="K58" s="8">
        <v>1117.101113799248</v>
      </c>
      <c r="L58" s="8">
        <v>706.53878365159812</v>
      </c>
      <c r="M58" s="8">
        <v>669.62080277624193</v>
      </c>
      <c r="N58" s="8">
        <v>1602.2812603578009</v>
      </c>
      <c r="O58" s="8">
        <v>1400.9938317381852</v>
      </c>
      <c r="P58" s="8">
        <v>2698.1370984231803</v>
      </c>
      <c r="Q58" s="8">
        <v>2545.0042480310321</v>
      </c>
      <c r="R58" s="8">
        <v>3715.1896184494499</v>
      </c>
      <c r="S58" s="8">
        <v>2133.431933696897</v>
      </c>
      <c r="T58" s="8">
        <v>3127.7784409795299</v>
      </c>
      <c r="U58" s="8">
        <v>2073.5870509853503</v>
      </c>
      <c r="V58" s="8">
        <v>2768.7897049307003</v>
      </c>
      <c r="W58" s="8">
        <v>3590.17080603973</v>
      </c>
      <c r="X58" s="8">
        <v>2637.0716435361401</v>
      </c>
      <c r="Y58" s="8">
        <v>3874.0767209961373</v>
      </c>
      <c r="Z58" s="8">
        <v>4261.6685962007996</v>
      </c>
      <c r="AA58" s="8">
        <v>7195.5311961027301</v>
      </c>
    </row>
    <row r="59" spans="1:27">
      <c r="A59" s="16" t="s">
        <v>24</v>
      </c>
      <c r="B59" s="16" t="s">
        <v>2</v>
      </c>
      <c r="C59" s="8">
        <v>3264.8171659999998</v>
      </c>
      <c r="D59" s="8">
        <v>2743.587415</v>
      </c>
      <c r="E59" s="8">
        <v>4100.98236</v>
      </c>
      <c r="F59" s="8">
        <v>3412.6082439999996</v>
      </c>
      <c r="G59" s="8">
        <v>2949.5657839999999</v>
      </c>
      <c r="H59" s="8">
        <v>2961.201055</v>
      </c>
      <c r="I59" s="8">
        <v>2710.52972</v>
      </c>
      <c r="J59" s="8">
        <v>3304.0295700000001</v>
      </c>
      <c r="K59" s="8">
        <v>3396.3617360000003</v>
      </c>
      <c r="L59" s="8">
        <v>3230.2923639999999</v>
      </c>
      <c r="M59" s="8">
        <v>2709.8639499999995</v>
      </c>
      <c r="N59" s="8">
        <v>4074.134544</v>
      </c>
      <c r="O59" s="8">
        <v>3395.1252300000001</v>
      </c>
      <c r="P59" s="8">
        <v>2957.7371499999999</v>
      </c>
      <c r="Q59" s="8">
        <v>2944.4432299999999</v>
      </c>
      <c r="R59" s="8">
        <v>2690.51035</v>
      </c>
      <c r="S59" s="8">
        <v>3282.1153049999998</v>
      </c>
      <c r="T59" s="8">
        <v>3404.0745099999999</v>
      </c>
      <c r="U59" s="8">
        <v>3222.1846959999998</v>
      </c>
      <c r="V59" s="8">
        <v>2713.0055440000001</v>
      </c>
      <c r="W59" s="8">
        <v>4073.4882040000002</v>
      </c>
      <c r="X59" s="8">
        <v>3421.1106690000001</v>
      </c>
      <c r="Y59" s="8">
        <v>2952.5813000000003</v>
      </c>
      <c r="Z59" s="8">
        <v>2958.5589060000002</v>
      </c>
      <c r="AA59" s="8">
        <v>2686.236238</v>
      </c>
    </row>
    <row r="60" spans="1:27">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14578.84153603053</v>
      </c>
      <c r="D61" s="8">
        <v>15029.056640535418</v>
      </c>
      <c r="E61" s="8">
        <v>15316.376106196014</v>
      </c>
      <c r="F61" s="8">
        <v>27932.877482311</v>
      </c>
      <c r="G61" s="8">
        <v>26906.460524031983</v>
      </c>
      <c r="H61" s="8">
        <v>29830.111031194971</v>
      </c>
      <c r="I61" s="8">
        <v>28235.091357920257</v>
      </c>
      <c r="J61" s="8">
        <v>30837.556520975424</v>
      </c>
      <c r="K61" s="8">
        <v>33895.878536883502</v>
      </c>
      <c r="L61" s="8">
        <v>38100.449590691416</v>
      </c>
      <c r="M61" s="8">
        <v>41021.575635370769</v>
      </c>
      <c r="N61" s="8">
        <v>39824.377222204792</v>
      </c>
      <c r="O61" s="8">
        <v>43369.189234656311</v>
      </c>
      <c r="P61" s="8">
        <v>43175.705577183973</v>
      </c>
      <c r="Q61" s="8">
        <v>45772.212351879287</v>
      </c>
      <c r="R61" s="8">
        <v>41579.914464734509</v>
      </c>
      <c r="S61" s="8">
        <v>42893.574530282363</v>
      </c>
      <c r="T61" s="8">
        <v>43084.090535312098</v>
      </c>
      <c r="U61" s="8">
        <v>43933.268028269871</v>
      </c>
      <c r="V61" s="8">
        <v>43675.102797992207</v>
      </c>
      <c r="W61" s="8">
        <v>41162.811305076961</v>
      </c>
      <c r="X61" s="8">
        <v>43256.563721935709</v>
      </c>
      <c r="Y61" s="8">
        <v>40946.624791271679</v>
      </c>
      <c r="Z61" s="8">
        <v>43378.939165470765</v>
      </c>
      <c r="AA61" s="8">
        <v>39067.936472288304</v>
      </c>
    </row>
    <row r="62" spans="1:27">
      <c r="A62" s="16" t="s">
        <v>24</v>
      </c>
      <c r="B62" s="16" t="s">
        <v>8</v>
      </c>
      <c r="C62" s="8">
        <v>2630.3719181518422</v>
      </c>
      <c r="D62" s="8">
        <v>2608.5179748696628</v>
      </c>
      <c r="E62" s="8">
        <v>2552.7075126300656</v>
      </c>
      <c r="F62" s="8">
        <v>6832.8458701508789</v>
      </c>
      <c r="G62" s="8">
        <v>7629.1445246238345</v>
      </c>
      <c r="H62" s="8">
        <v>7316.9657172483394</v>
      </c>
      <c r="I62" s="8">
        <v>7475.2569889503957</v>
      </c>
      <c r="J62" s="8">
        <v>7311.4701836095492</v>
      </c>
      <c r="K62" s="8">
        <v>8949.6399000709262</v>
      </c>
      <c r="L62" s="8">
        <v>9229.1035447039649</v>
      </c>
      <c r="M62" s="8">
        <v>9241.4714696858246</v>
      </c>
      <c r="N62" s="8">
        <v>7989.3414337422819</v>
      </c>
      <c r="O62" s="8">
        <v>8107.6381841528992</v>
      </c>
      <c r="P62" s="8">
        <v>7824.6342735025437</v>
      </c>
      <c r="Q62" s="8">
        <v>7596.1866063817206</v>
      </c>
      <c r="R62" s="8">
        <v>7755.2273422692597</v>
      </c>
      <c r="S62" s="8">
        <v>7546.1683387455232</v>
      </c>
      <c r="T62" s="8">
        <v>8992.6840226168024</v>
      </c>
      <c r="U62" s="8">
        <v>9532.2051713736109</v>
      </c>
      <c r="V62" s="8">
        <v>9788.3153613002887</v>
      </c>
      <c r="W62" s="8">
        <v>8721.9353198676308</v>
      </c>
      <c r="X62" s="8">
        <v>8743.7496283846358</v>
      </c>
      <c r="Y62" s="8">
        <v>8407.3311245515251</v>
      </c>
      <c r="Z62" s="8">
        <v>7572.0763946564348</v>
      </c>
      <c r="AA62" s="8">
        <v>7797.6143621906758</v>
      </c>
    </row>
    <row r="63" spans="1:27">
      <c r="A63" s="16" t="s">
        <v>24</v>
      </c>
      <c r="B63" s="16" t="s">
        <v>83</v>
      </c>
      <c r="C63" s="8">
        <v>1373.734460594095</v>
      </c>
      <c r="D63" s="8">
        <v>1429.8381388794799</v>
      </c>
      <c r="E63" s="8">
        <v>1303.0969946928801</v>
      </c>
      <c r="F63" s="8">
        <v>3703.87981189947</v>
      </c>
      <c r="G63" s="8">
        <v>4168.1428401445</v>
      </c>
      <c r="H63" s="8">
        <v>4014.7223214571995</v>
      </c>
      <c r="I63" s="8">
        <v>4241.75411737186</v>
      </c>
      <c r="J63" s="8">
        <v>4108.4853125380105</v>
      </c>
      <c r="K63" s="8">
        <v>6532.4525232463002</v>
      </c>
      <c r="L63" s="8">
        <v>6827.0547280969004</v>
      </c>
      <c r="M63" s="8">
        <v>6608.0033149178998</v>
      </c>
      <c r="N63" s="8">
        <v>6043.1423696995998</v>
      </c>
      <c r="O63" s="8">
        <v>5800.3118478053002</v>
      </c>
      <c r="P63" s="8">
        <v>5772.3141342793997</v>
      </c>
      <c r="Q63" s="8">
        <v>5177.2758463225</v>
      </c>
      <c r="R63" s="8">
        <v>5426.1208809904001</v>
      </c>
      <c r="S63" s="8">
        <v>5394.4385331441999</v>
      </c>
      <c r="T63" s="8">
        <v>5271.8938568575004</v>
      </c>
      <c r="U63" s="8">
        <v>5533.2215874677004</v>
      </c>
      <c r="V63" s="8">
        <v>5809.9829465408002</v>
      </c>
      <c r="W63" s="8">
        <v>5006.7003032827997</v>
      </c>
      <c r="X63" s="8">
        <v>4835.9924296475001</v>
      </c>
      <c r="Y63" s="8">
        <v>4910.6300061417996</v>
      </c>
      <c r="Z63" s="8">
        <v>3183.0932643433998</v>
      </c>
      <c r="AA63" s="8">
        <v>3359.3933800292998</v>
      </c>
    </row>
    <row r="64" spans="1:27">
      <c r="A64" s="16" t="s">
        <v>24</v>
      </c>
      <c r="B64" s="16" t="s">
        <v>191</v>
      </c>
      <c r="C64" s="8">
        <v>0</v>
      </c>
      <c r="D64" s="8">
        <v>0</v>
      </c>
      <c r="E64" s="8">
        <v>5.1359154999999998E-5</v>
      </c>
      <c r="F64" s="8">
        <v>9.7585491999999994E-5</v>
      </c>
      <c r="G64" s="8">
        <v>1.0975392E-4</v>
      </c>
      <c r="H64" s="8">
        <v>1.1240137100000001E-4</v>
      </c>
      <c r="I64" s="8">
        <v>1.19616206E-4</v>
      </c>
      <c r="J64" s="8">
        <v>1.1744877099999999E-4</v>
      </c>
      <c r="K64" s="8">
        <v>2.21493357E-4</v>
      </c>
      <c r="L64" s="8">
        <v>2.3888685999999998E-4</v>
      </c>
      <c r="M64" s="8">
        <v>2.4319302700000003E-4</v>
      </c>
      <c r="N64" s="8">
        <v>2.4430689600000001E-4</v>
      </c>
      <c r="O64" s="8">
        <v>2.4118049799999998E-4</v>
      </c>
      <c r="P64" s="8">
        <v>2.5765981E-4</v>
      </c>
      <c r="Q64" s="8">
        <v>2.5585393200000002E-4</v>
      </c>
      <c r="R64" s="8">
        <v>2.7296496599999999E-4</v>
      </c>
      <c r="S64" s="8">
        <v>2.6677821800000001E-4</v>
      </c>
      <c r="T64" s="8">
        <v>3.0678884599999998E-4</v>
      </c>
      <c r="U64" s="8">
        <v>3.3607211999999999E-4</v>
      </c>
      <c r="V64" s="8">
        <v>3.3146040999999999E-4</v>
      </c>
      <c r="W64" s="8">
        <v>3.3339550600000004E-4</v>
      </c>
      <c r="X64" s="8">
        <v>3.2710467999999998E-4</v>
      </c>
      <c r="Y64" s="8">
        <v>3.3773796999999998E-4</v>
      </c>
      <c r="Z64" s="8">
        <v>3.6424032000000002E-4</v>
      </c>
      <c r="AA64" s="8">
        <v>4.1875979000000003E-4</v>
      </c>
    </row>
    <row r="65" spans="1:27">
      <c r="A65" s="16" t="s">
        <v>24</v>
      </c>
      <c r="B65" s="16" t="s">
        <v>15</v>
      </c>
      <c r="C65" s="8">
        <v>62.802140000000001</v>
      </c>
      <c r="D65" s="8">
        <v>91.182469999999995</v>
      </c>
      <c r="E65" s="8">
        <v>109.998856</v>
      </c>
      <c r="F65" s="8">
        <v>158.53444999999999</v>
      </c>
      <c r="G65" s="8">
        <v>243.71410299999999</v>
      </c>
      <c r="H65" s="8">
        <v>333.69036399999999</v>
      </c>
      <c r="I65" s="8">
        <v>463.52350999999999</v>
      </c>
      <c r="J65" s="8">
        <v>597.56503999999995</v>
      </c>
      <c r="K65" s="8">
        <v>625.26000999999997</v>
      </c>
      <c r="L65" s="8">
        <v>820.11568</v>
      </c>
      <c r="M65" s="8">
        <v>969.93723</v>
      </c>
      <c r="N65" s="8">
        <v>1057.1215200000001</v>
      </c>
      <c r="O65" s="8">
        <v>1227.24</v>
      </c>
      <c r="P65" s="8">
        <v>1472.6442499999998</v>
      </c>
      <c r="Q65" s="8">
        <v>1458.6707099999999</v>
      </c>
      <c r="R65" s="8">
        <v>1827.0722699999999</v>
      </c>
      <c r="S65" s="8">
        <v>2050.0334600000001</v>
      </c>
      <c r="T65" s="8">
        <v>2316.2620999999999</v>
      </c>
      <c r="U65" s="8">
        <v>2661.3460500000001</v>
      </c>
      <c r="V65" s="8">
        <v>3171.2831999999999</v>
      </c>
      <c r="W65" s="8">
        <v>3299.1923999999999</v>
      </c>
      <c r="X65" s="8">
        <v>3623.1369</v>
      </c>
      <c r="Y65" s="8">
        <v>4134.0978999999998</v>
      </c>
      <c r="Z65" s="8">
        <v>4248.5294000000004</v>
      </c>
      <c r="AA65" s="8">
        <v>4998.1529</v>
      </c>
    </row>
    <row r="66" spans="1:27">
      <c r="A66" s="16" t="s">
        <v>24</v>
      </c>
      <c r="B66" s="16" t="s">
        <v>6</v>
      </c>
      <c r="C66" s="8">
        <v>4.5805580969999998E-6</v>
      </c>
      <c r="D66" s="8">
        <v>3.0052561721270001E-3</v>
      </c>
      <c r="E66" s="8">
        <v>1.0008144611955001E-2</v>
      </c>
      <c r="F66" s="8">
        <v>23.44070516261586</v>
      </c>
      <c r="G66" s="8">
        <v>1.2008238908509999E-2</v>
      </c>
      <c r="H66" s="8">
        <v>8.9928362149999978E-6</v>
      </c>
      <c r="I66" s="8">
        <v>3.4123807510000002</v>
      </c>
      <c r="J66" s="8">
        <v>0.12300521398085</v>
      </c>
      <c r="K66" s="8">
        <v>0.27900969740183007</v>
      </c>
      <c r="L66" s="8">
        <v>0.59400879263118012</v>
      </c>
      <c r="M66" s="8">
        <v>0.201005227724805</v>
      </c>
      <c r="N66" s="8">
        <v>14.686014180910171</v>
      </c>
      <c r="O66" s="8">
        <v>0.17601566970381999</v>
      </c>
      <c r="P66" s="8">
        <v>9.1630144046609008</v>
      </c>
      <c r="Q66" s="8">
        <v>1.2850137475973442</v>
      </c>
      <c r="R66" s="8">
        <v>3.0964195489147102</v>
      </c>
      <c r="S66" s="8">
        <v>0.61002795969302004</v>
      </c>
      <c r="T66" s="8">
        <v>1.93610045275516</v>
      </c>
      <c r="U66" s="8">
        <v>23.226319046160889</v>
      </c>
      <c r="V66" s="8">
        <v>2.7728504680377295</v>
      </c>
      <c r="W66" s="8">
        <v>8.5547781167117893</v>
      </c>
      <c r="X66" s="8">
        <v>4.1285216986865496</v>
      </c>
      <c r="Y66" s="8">
        <v>5.0466790748152404</v>
      </c>
      <c r="Z66" s="8">
        <v>5.5691950154300898</v>
      </c>
      <c r="AA66" s="8">
        <v>0.63402498922280992</v>
      </c>
    </row>
    <row r="67" spans="1:27">
      <c r="A67" s="80" t="s">
        <v>82</v>
      </c>
      <c r="B67" s="80"/>
      <c r="C67" s="68">
        <v>47848.535611859821</v>
      </c>
      <c r="D67" s="68">
        <v>46036.006697270641</v>
      </c>
      <c r="E67" s="68">
        <v>40457.526722081282</v>
      </c>
      <c r="F67" s="68">
        <v>46968.271888447707</v>
      </c>
      <c r="G67" s="68">
        <v>44143.516781651662</v>
      </c>
      <c r="H67" s="68">
        <v>46194.316690011357</v>
      </c>
      <c r="I67" s="68">
        <v>45894.69487345052</v>
      </c>
      <c r="J67" s="68">
        <v>48765.796158945101</v>
      </c>
      <c r="K67" s="68">
        <v>55302.383620626038</v>
      </c>
      <c r="L67" s="68">
        <v>59299.098857923498</v>
      </c>
      <c r="M67" s="68">
        <v>61622.63984134463</v>
      </c>
      <c r="N67" s="68">
        <v>61022.008811534761</v>
      </c>
      <c r="O67" s="68">
        <v>63949.588724002722</v>
      </c>
      <c r="P67" s="68">
        <v>63910.335814995968</v>
      </c>
      <c r="Q67" s="68">
        <v>65495.078349421201</v>
      </c>
      <c r="R67" s="68">
        <v>62997.131707100962</v>
      </c>
      <c r="S67" s="68">
        <v>63300.372479755875</v>
      </c>
      <c r="T67" s="68">
        <v>66198.719960310424</v>
      </c>
      <c r="U67" s="68">
        <v>66979.039321865654</v>
      </c>
      <c r="V67" s="68">
        <v>67929.252799305919</v>
      </c>
      <c r="W67" s="68">
        <v>65862.853517634794</v>
      </c>
      <c r="X67" s="68">
        <v>66521.753841307349</v>
      </c>
      <c r="Y67" s="68">
        <v>65230.388859773928</v>
      </c>
      <c r="Z67" s="68">
        <v>65608.435285927146</v>
      </c>
      <c r="AA67" s="68">
        <v>65105.498992360022</v>
      </c>
    </row>
    <row r="68" spans="1:27">
      <c r="A68" s="19"/>
      <c r="B68" s="19"/>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1094.5757551161389</v>
      </c>
      <c r="D72" s="8">
        <v>1499.4160657783161</v>
      </c>
      <c r="E72" s="8">
        <v>2161.1755237721118</v>
      </c>
      <c r="F72" s="8">
        <v>1668.392721782513</v>
      </c>
      <c r="G72" s="8">
        <v>1929.078746038273</v>
      </c>
      <c r="H72" s="8">
        <v>1634.2256452019919</v>
      </c>
      <c r="I72" s="8">
        <v>1885.5969952043849</v>
      </c>
      <c r="J72" s="8">
        <v>2054.76379697739</v>
      </c>
      <c r="K72" s="8">
        <v>1861.811493422714</v>
      </c>
      <c r="L72" s="8">
        <v>1479.590090679656</v>
      </c>
      <c r="M72" s="8">
        <v>1459.4618894461341</v>
      </c>
      <c r="N72" s="8">
        <v>1.0600369600000001E-4</v>
      </c>
      <c r="O72" s="8">
        <v>1.05990344E-4</v>
      </c>
      <c r="P72" s="8">
        <v>1.04163475E-4</v>
      </c>
      <c r="Q72" s="8">
        <v>1.0321606499999999E-4</v>
      </c>
      <c r="R72" s="8">
        <v>1.01599915E-4</v>
      </c>
      <c r="S72" s="8">
        <v>1.0382283E-4</v>
      </c>
      <c r="T72" s="8">
        <v>1.0201432E-4</v>
      </c>
      <c r="U72" s="8">
        <v>9.8425300000000001E-5</v>
      </c>
      <c r="V72" s="8">
        <v>9.9370209999999993E-5</v>
      </c>
      <c r="W72" s="8">
        <v>1.0134478E-4</v>
      </c>
      <c r="X72" s="8">
        <v>1.02624916E-4</v>
      </c>
      <c r="Y72" s="8">
        <v>1.0089805E-4</v>
      </c>
      <c r="Z72" s="8">
        <v>1.0065522999999999E-4</v>
      </c>
      <c r="AA72" s="8">
        <v>2.0412313000000001E-4</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228.05287305904079</v>
      </c>
      <c r="D74" s="8">
        <v>170.78642187243804</v>
      </c>
      <c r="E74" s="8">
        <v>1305.4816851811372</v>
      </c>
      <c r="F74" s="8">
        <v>1251.5681174733033</v>
      </c>
      <c r="G74" s="8">
        <v>1049.5533567180171</v>
      </c>
      <c r="H74" s="8">
        <v>1000.9553877503168</v>
      </c>
      <c r="I74" s="8">
        <v>1209.522217817394</v>
      </c>
      <c r="J74" s="8">
        <v>1359.3967841319438</v>
      </c>
      <c r="K74" s="8">
        <v>1193.9097634132941</v>
      </c>
      <c r="L74" s="8">
        <v>790.38926351745056</v>
      </c>
      <c r="M74" s="8">
        <v>760.20884963361777</v>
      </c>
      <c r="N74" s="8">
        <v>932.02638428916896</v>
      </c>
      <c r="O74" s="8">
        <v>1081.9487274497965</v>
      </c>
      <c r="P74" s="8">
        <v>1050.3609203713258</v>
      </c>
      <c r="Q74" s="8">
        <v>1043.5284116486689</v>
      </c>
      <c r="R74" s="8">
        <v>970.40399561164668</v>
      </c>
      <c r="S74" s="8">
        <v>954.68587508785708</v>
      </c>
      <c r="T74" s="8">
        <v>952.90084778575999</v>
      </c>
      <c r="U74" s="8">
        <v>385.94632460506443</v>
      </c>
      <c r="V74" s="8">
        <v>441.85245843038734</v>
      </c>
      <c r="W74" s="8">
        <v>456.24295186770598</v>
      </c>
      <c r="X74" s="8">
        <v>437.53630257590248</v>
      </c>
      <c r="Y74" s="8">
        <v>508.90764024662502</v>
      </c>
      <c r="Z74" s="8">
        <v>523.42326158345509</v>
      </c>
      <c r="AA74" s="8">
        <v>690.04813652686607</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7703.2853231388353</v>
      </c>
      <c r="D77" s="8">
        <v>8408.7481424496164</v>
      </c>
      <c r="E77" s="8">
        <v>8646.6688463204355</v>
      </c>
      <c r="F77" s="8">
        <v>11351.705606984975</v>
      </c>
      <c r="G77" s="8">
        <v>11250.118572236903</v>
      </c>
      <c r="H77" s="8">
        <v>11555.13984086977</v>
      </c>
      <c r="I77" s="8">
        <v>10539.235887223082</v>
      </c>
      <c r="J77" s="8">
        <v>10364.137247181376</v>
      </c>
      <c r="K77" s="8">
        <v>9911.4120082430036</v>
      </c>
      <c r="L77" s="8">
        <v>10863.176064762196</v>
      </c>
      <c r="M77" s="8">
        <v>10248.052817009475</v>
      </c>
      <c r="N77" s="8">
        <v>10265.868340758645</v>
      </c>
      <c r="O77" s="8">
        <v>11067.440987566864</v>
      </c>
      <c r="P77" s="8">
        <v>10528.42547136893</v>
      </c>
      <c r="Q77" s="8">
        <v>10965.598029921923</v>
      </c>
      <c r="R77" s="8">
        <v>9998.9397331383389</v>
      </c>
      <c r="S77" s="8">
        <v>10286.725082966914</v>
      </c>
      <c r="T77" s="8">
        <v>8985.5748831705969</v>
      </c>
      <c r="U77" s="8">
        <v>9907.562751953621</v>
      </c>
      <c r="V77" s="8">
        <v>9254.2677761069244</v>
      </c>
      <c r="W77" s="8">
        <v>11157.16156694524</v>
      </c>
      <c r="X77" s="8">
        <v>11167.599687955902</v>
      </c>
      <c r="Y77" s="8">
        <v>11022.653386393233</v>
      </c>
      <c r="Z77" s="8">
        <v>11472.038058814964</v>
      </c>
      <c r="AA77" s="8">
        <v>10770.091771409845</v>
      </c>
    </row>
    <row r="78" spans="1:27">
      <c r="A78" s="16" t="s">
        <v>25</v>
      </c>
      <c r="B78" s="16" t="s">
        <v>8</v>
      </c>
      <c r="C78" s="8">
        <v>1571.0580998438254</v>
      </c>
      <c r="D78" s="8">
        <v>1903.655450477047</v>
      </c>
      <c r="E78" s="8">
        <v>1747.281568036773</v>
      </c>
      <c r="F78" s="8">
        <v>4770.6554646738423</v>
      </c>
      <c r="G78" s="8">
        <v>4707.0662133972191</v>
      </c>
      <c r="H78" s="8">
        <v>4770.9606889071401</v>
      </c>
      <c r="I78" s="8">
        <v>4647.2936789773621</v>
      </c>
      <c r="J78" s="8">
        <v>4463.4749756547271</v>
      </c>
      <c r="K78" s="8">
        <v>4775.3811997588582</v>
      </c>
      <c r="L78" s="8">
        <v>4870.6122896008637</v>
      </c>
      <c r="M78" s="8">
        <v>5056.7179127361096</v>
      </c>
      <c r="N78" s="8">
        <v>5880.462252006213</v>
      </c>
      <c r="O78" s="8">
        <v>5810.9493556576717</v>
      </c>
      <c r="P78" s="8">
        <v>5871.5800316610121</v>
      </c>
      <c r="Q78" s="8">
        <v>5983.8085956763434</v>
      </c>
      <c r="R78" s="8">
        <v>8321.3839400516354</v>
      </c>
      <c r="S78" s="8">
        <v>7975.686424757555</v>
      </c>
      <c r="T78" s="8">
        <v>10779.13280629399</v>
      </c>
      <c r="U78" s="8">
        <v>10947.404344602832</v>
      </c>
      <c r="V78" s="8">
        <v>11523.274485167729</v>
      </c>
      <c r="W78" s="8">
        <v>9969.296585667973</v>
      </c>
      <c r="X78" s="8">
        <v>9457.1989564521919</v>
      </c>
      <c r="Y78" s="8">
        <v>9016.4983023319019</v>
      </c>
      <c r="Z78" s="8">
        <v>8710.8734215398308</v>
      </c>
      <c r="AA78" s="8">
        <v>8973.4414626515681</v>
      </c>
    </row>
    <row r="79" spans="1:27">
      <c r="A79" s="16" t="s">
        <v>25</v>
      </c>
      <c r="B79" s="16" t="s">
        <v>83</v>
      </c>
      <c r="C79" s="8">
        <v>297.74737019629998</v>
      </c>
      <c r="D79" s="8">
        <v>346.97688829449999</v>
      </c>
      <c r="E79" s="8">
        <v>813.59364427927994</v>
      </c>
      <c r="F79" s="8">
        <v>1986.54849481315</v>
      </c>
      <c r="G79" s="8">
        <v>2131.9121846163603</v>
      </c>
      <c r="H79" s="8">
        <v>2006.14323136293</v>
      </c>
      <c r="I79" s="8">
        <v>2141.6339618036</v>
      </c>
      <c r="J79" s="8">
        <v>2111.0209864478702</v>
      </c>
      <c r="K79" s="8">
        <v>2011.52032394972</v>
      </c>
      <c r="L79" s="8">
        <v>2071.67429579503</v>
      </c>
      <c r="M79" s="8">
        <v>2084.9203503302701</v>
      </c>
      <c r="N79" s="8">
        <v>2238.9757779289503</v>
      </c>
      <c r="O79" s="8">
        <v>2176.2279137587802</v>
      </c>
      <c r="P79" s="8">
        <v>2563.4775756915201</v>
      </c>
      <c r="Q79" s="8">
        <v>2392.2801243426798</v>
      </c>
      <c r="R79" s="8">
        <v>4124.8582587873798</v>
      </c>
      <c r="S79" s="8">
        <v>3965.7967362541799</v>
      </c>
      <c r="T79" s="8">
        <v>4558.5434647539996</v>
      </c>
      <c r="U79" s="8">
        <v>4616.86913514344</v>
      </c>
      <c r="V79" s="8">
        <v>4969.4288710300698</v>
      </c>
      <c r="W79" s="8">
        <v>4401.1574453760995</v>
      </c>
      <c r="X79" s="8">
        <v>4164.2495679536005</v>
      </c>
      <c r="Y79" s="8">
        <v>3806.2749991680698</v>
      </c>
      <c r="Z79" s="8">
        <v>3296.1596562438999</v>
      </c>
      <c r="AA79" s="8">
        <v>4035.5346734770997</v>
      </c>
    </row>
    <row r="80" spans="1:27">
      <c r="A80" s="16" t="s">
        <v>25</v>
      </c>
      <c r="B80" s="16" t="s">
        <v>191</v>
      </c>
      <c r="C80" s="8">
        <v>0</v>
      </c>
      <c r="D80" s="8">
        <v>0</v>
      </c>
      <c r="E80" s="8">
        <v>2.2404589000000002E-5</v>
      </c>
      <c r="F80" s="8">
        <v>3.4134371000000004E-5</v>
      </c>
      <c r="G80" s="8">
        <v>3.8513736999999998E-5</v>
      </c>
      <c r="H80" s="8">
        <v>3.9651791999999997E-5</v>
      </c>
      <c r="I80" s="8">
        <v>4.6856973000000002E-5</v>
      </c>
      <c r="J80" s="8">
        <v>4.6571956999999996E-5</v>
      </c>
      <c r="K80" s="8">
        <v>4.7601880999999997E-5</v>
      </c>
      <c r="L80" s="8">
        <v>6.0834575E-5</v>
      </c>
      <c r="M80" s="8">
        <v>6.1443433000000006E-5</v>
      </c>
      <c r="N80" s="8">
        <v>7.1976533000000001E-5</v>
      </c>
      <c r="O80" s="8">
        <v>7.2151306000000005E-5</v>
      </c>
      <c r="P80" s="8">
        <v>7.9220464000000006E-5</v>
      </c>
      <c r="Q80" s="8">
        <v>7.9839479000000003E-5</v>
      </c>
      <c r="R80" s="8">
        <v>9.2144984000000002E-5</v>
      </c>
      <c r="S80" s="8">
        <v>9.1281181000000004E-5</v>
      </c>
      <c r="T80" s="8">
        <v>1.05354568E-4</v>
      </c>
      <c r="U80" s="8">
        <v>1.2134088000000001E-4</v>
      </c>
      <c r="V80" s="8">
        <v>1.23190446E-4</v>
      </c>
      <c r="W80" s="8">
        <v>1.282388E-4</v>
      </c>
      <c r="X80" s="8">
        <v>1.2750114999999999E-4</v>
      </c>
      <c r="Y80" s="8">
        <v>1.3383387E-4</v>
      </c>
      <c r="Z80" s="8">
        <v>1.5584497000000001E-4</v>
      </c>
      <c r="AA80" s="8">
        <v>1.6778299999999999E-4</v>
      </c>
    </row>
    <row r="81" spans="1:27">
      <c r="A81" s="16" t="s">
        <v>25</v>
      </c>
      <c r="B81" s="16" t="s">
        <v>15</v>
      </c>
      <c r="C81" s="8">
        <v>89.918930000000003</v>
      </c>
      <c r="D81" s="8">
        <v>108.957634</v>
      </c>
      <c r="E81" s="8">
        <v>123.99302</v>
      </c>
      <c r="F81" s="8">
        <v>125.49187499999999</v>
      </c>
      <c r="G81" s="8">
        <v>153.65508199999999</v>
      </c>
      <c r="H81" s="8">
        <v>187.123154</v>
      </c>
      <c r="I81" s="8">
        <v>228.64943000000002</v>
      </c>
      <c r="J81" s="8">
        <v>274.89262500000001</v>
      </c>
      <c r="K81" s="8">
        <v>309.82900000000001</v>
      </c>
      <c r="L81" s="8">
        <v>371.36041999999998</v>
      </c>
      <c r="M81" s="8">
        <v>439.16471999999999</v>
      </c>
      <c r="N81" s="8">
        <v>503.44457999999997</v>
      </c>
      <c r="O81" s="8">
        <v>586.93046000000004</v>
      </c>
      <c r="P81" s="8">
        <v>671.13953000000004</v>
      </c>
      <c r="Q81" s="8">
        <v>724.88480000000004</v>
      </c>
      <c r="R81" s="8">
        <v>859.35500000000002</v>
      </c>
      <c r="S81" s="8">
        <v>968.19616999999994</v>
      </c>
      <c r="T81" s="8">
        <v>1059.0995</v>
      </c>
      <c r="U81" s="8">
        <v>1195.8546100000001</v>
      </c>
      <c r="V81" s="8">
        <v>1352.1104500000001</v>
      </c>
      <c r="W81" s="8">
        <v>1467.75694</v>
      </c>
      <c r="X81" s="8">
        <v>1606.6774</v>
      </c>
      <c r="Y81" s="8">
        <v>1717.16696</v>
      </c>
      <c r="Z81" s="8">
        <v>1781.7561000000001</v>
      </c>
      <c r="AA81" s="8">
        <v>1912.1577</v>
      </c>
    </row>
    <row r="82" spans="1:27">
      <c r="A82" s="16" t="s">
        <v>25</v>
      </c>
      <c r="B82" s="16" t="s">
        <v>6</v>
      </c>
      <c r="C82" s="8">
        <v>0.12800508698597998</v>
      </c>
      <c r="D82" s="8">
        <v>0.13394297392628998</v>
      </c>
      <c r="E82" s="8">
        <v>1.02839891458174</v>
      </c>
      <c r="F82" s="8">
        <v>277.12696010884389</v>
      </c>
      <c r="G82" s="8">
        <v>1.0784157788520801</v>
      </c>
      <c r="H82" s="8">
        <v>8.8836029799999993E-6</v>
      </c>
      <c r="I82" s="8">
        <v>12.02183245</v>
      </c>
      <c r="J82" s="8">
        <v>6.7235588696566193</v>
      </c>
      <c r="K82" s="8">
        <v>20.472888662235071</v>
      </c>
      <c r="L82" s="8">
        <v>15.431432361651202</v>
      </c>
      <c r="M82" s="8">
        <v>17.206021812040138</v>
      </c>
      <c r="N82" s="8">
        <v>28.457114069999999</v>
      </c>
      <c r="O82" s="8">
        <v>34.625164483536814</v>
      </c>
      <c r="P82" s="8">
        <v>64.377542199999993</v>
      </c>
      <c r="Q82" s="8">
        <v>73.868929266526337</v>
      </c>
      <c r="R82" s="8">
        <v>70.718135829999994</v>
      </c>
      <c r="S82" s="8">
        <v>74.346556117970124</v>
      </c>
      <c r="T82" s="8">
        <v>127.60775327662731</v>
      </c>
      <c r="U82" s="8">
        <v>98.866377270000001</v>
      </c>
      <c r="V82" s="8">
        <v>137.08480671216986</v>
      </c>
      <c r="W82" s="8">
        <v>159.84918773000004</v>
      </c>
      <c r="X82" s="8">
        <v>178.72311135929684</v>
      </c>
      <c r="Y82" s="8">
        <v>206.83055338318445</v>
      </c>
      <c r="Z82" s="8">
        <v>230.68221741011322</v>
      </c>
      <c r="AA82" s="8">
        <v>40.092976307026802</v>
      </c>
    </row>
    <row r="83" spans="1:27">
      <c r="A83" s="80" t="s">
        <v>82</v>
      </c>
      <c r="B83" s="80"/>
      <c r="C83" s="68">
        <v>10984.766356441127</v>
      </c>
      <c r="D83" s="68">
        <v>12438.674545845843</v>
      </c>
      <c r="E83" s="68">
        <v>14799.222708908908</v>
      </c>
      <c r="F83" s="68">
        <v>21431.489274970994</v>
      </c>
      <c r="G83" s="68">
        <v>21222.46260929936</v>
      </c>
      <c r="H83" s="68">
        <v>21154.547996627545</v>
      </c>
      <c r="I83" s="68">
        <v>20663.954050332795</v>
      </c>
      <c r="J83" s="68">
        <v>20634.410020834923</v>
      </c>
      <c r="K83" s="68">
        <v>20084.336725051708</v>
      </c>
      <c r="L83" s="68">
        <v>20462.233917551428</v>
      </c>
      <c r="M83" s="68">
        <v>20065.732622411077</v>
      </c>
      <c r="N83" s="68">
        <v>19849.234627033205</v>
      </c>
      <c r="O83" s="68">
        <v>20758.122787058299</v>
      </c>
      <c r="P83" s="68">
        <v>20749.361254676725</v>
      </c>
      <c r="Q83" s="68">
        <v>21183.969073911685</v>
      </c>
      <c r="R83" s="68">
        <v>24345.659257163898</v>
      </c>
      <c r="S83" s="68">
        <v>24225.437040288485</v>
      </c>
      <c r="T83" s="68">
        <v>26462.859462649863</v>
      </c>
      <c r="U83" s="68">
        <v>27152.50376334113</v>
      </c>
      <c r="V83" s="68">
        <v>27678.019070007933</v>
      </c>
      <c r="W83" s="68">
        <v>27611.464907170597</v>
      </c>
      <c r="X83" s="68">
        <v>27011.985256422959</v>
      </c>
      <c r="Y83" s="68">
        <v>26278.33207625493</v>
      </c>
      <c r="Z83" s="68">
        <v>26014.932972092465</v>
      </c>
      <c r="AA83" s="68">
        <v>26421.367092278539</v>
      </c>
    </row>
    <row r="84" spans="1:27">
      <c r="A84" s="19"/>
      <c r="B84" s="19"/>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8.8553809999999996E-6</v>
      </c>
      <c r="D88" s="8">
        <v>8.8019279999999995E-6</v>
      </c>
      <c r="E88" s="8">
        <v>8.8174320000000005E-6</v>
      </c>
      <c r="F88" s="8">
        <v>7.5416760000000003E-6</v>
      </c>
      <c r="G88" s="8">
        <v>1.4865122499999999E-5</v>
      </c>
      <c r="H88" s="8">
        <v>1.5709258000000001E-5</v>
      </c>
      <c r="I88" s="8">
        <v>1.7251978E-5</v>
      </c>
      <c r="J88" s="8">
        <v>1.7254202E-5</v>
      </c>
      <c r="K88" s="8">
        <v>1.7070878999999999E-5</v>
      </c>
      <c r="L88" s="8">
        <v>1.7696279000000001E-5</v>
      </c>
      <c r="M88" s="8">
        <v>1.8411269E-5</v>
      </c>
      <c r="N88" s="8">
        <v>1.9447059999999999E-5</v>
      </c>
      <c r="O88" s="8">
        <v>2.0400840999999998E-5</v>
      </c>
      <c r="P88" s="8">
        <v>2.1119695E-5</v>
      </c>
      <c r="Q88" s="8">
        <v>2.2353062000000001E-5</v>
      </c>
      <c r="R88" s="8">
        <v>2.3524988E-5</v>
      </c>
      <c r="S88" s="8">
        <v>2.4622655000000001E-5</v>
      </c>
      <c r="T88" s="8">
        <v>2.529615E-5</v>
      </c>
      <c r="U88" s="8">
        <v>2.6768148E-5</v>
      </c>
      <c r="V88" s="8">
        <v>2.8258329999999999E-5</v>
      </c>
      <c r="W88" s="8">
        <v>2.9691259999999999E-5</v>
      </c>
      <c r="X88" s="8">
        <v>3.1500279999999999E-5</v>
      </c>
      <c r="Y88" s="8">
        <v>3.3125420000000001E-5</v>
      </c>
      <c r="Z88" s="8">
        <v>3.5123702999999999E-5</v>
      </c>
      <c r="AA88" s="8">
        <v>5.7740245999999999E-5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1.3138471600000002E-5</v>
      </c>
      <c r="D90" s="8">
        <v>1.25478039E-5</v>
      </c>
      <c r="E90" s="8">
        <v>1.3371435699999999E-5</v>
      </c>
      <c r="F90" s="8">
        <v>5.8960145999999996E-6</v>
      </c>
      <c r="G90" s="8">
        <v>0.49193699507740002</v>
      </c>
      <c r="H90" s="8">
        <v>1.64462476E-5</v>
      </c>
      <c r="I90" s="8">
        <v>0.20257424379510003</v>
      </c>
      <c r="J90" s="8">
        <v>1.5578654307387001</v>
      </c>
      <c r="K90" s="8">
        <v>1.7260709300000002E-5</v>
      </c>
      <c r="L90" s="8">
        <v>1.5476495928221998</v>
      </c>
      <c r="M90" s="8">
        <v>1.8779362199999998E-5</v>
      </c>
      <c r="N90" s="8">
        <v>0.54451075440420005</v>
      </c>
      <c r="O90" s="8">
        <v>0.30636610335969999</v>
      </c>
      <c r="P90" s="8">
        <v>0.88877789756189995</v>
      </c>
      <c r="Q90" s="8">
        <v>1.6624182E-5</v>
      </c>
      <c r="R90" s="8">
        <v>0.9070902945664</v>
      </c>
      <c r="S90" s="8">
        <v>1.8337256099999999E-5</v>
      </c>
      <c r="T90" s="8">
        <v>1.89144301E-5</v>
      </c>
      <c r="U90" s="8">
        <v>0.76730332297079995</v>
      </c>
      <c r="V90" s="8">
        <v>0.34338152199039995</v>
      </c>
      <c r="W90" s="8">
        <v>2.20928139E-5</v>
      </c>
      <c r="X90" s="8">
        <v>0.35961252860799997</v>
      </c>
      <c r="Y90" s="8">
        <v>2.4552113000000001E-5</v>
      </c>
      <c r="Z90" s="8">
        <v>0.24793304450500001</v>
      </c>
      <c r="AA90" s="8">
        <v>3.0088527000000002E-5</v>
      </c>
    </row>
    <row r="91" spans="1:27">
      <c r="A91" s="16" t="s">
        <v>26</v>
      </c>
      <c r="B91" s="16" t="s">
        <v>2</v>
      </c>
      <c r="C91" s="8">
        <v>9568.987790000001</v>
      </c>
      <c r="D91" s="8">
        <v>8716.2801800000016</v>
      </c>
      <c r="E91" s="8">
        <v>8727.8481699999993</v>
      </c>
      <c r="F91" s="8">
        <v>7652.4193499999992</v>
      </c>
      <c r="G91" s="8">
        <v>8333.9973500000015</v>
      </c>
      <c r="H91" s="8">
        <v>8177.7888000000012</v>
      </c>
      <c r="I91" s="8">
        <v>8939.0339600000007</v>
      </c>
      <c r="J91" s="8">
        <v>9148.4236299999975</v>
      </c>
      <c r="K91" s="8">
        <v>8690.294170000001</v>
      </c>
      <c r="L91" s="8">
        <v>8214.4996100000008</v>
      </c>
      <c r="M91" s="8">
        <v>7594.0282199999992</v>
      </c>
      <c r="N91" s="8">
        <v>7724.6049999999996</v>
      </c>
      <c r="O91" s="8">
        <v>7310.038410000001</v>
      </c>
      <c r="P91" s="8">
        <v>7071.5118849999999</v>
      </c>
      <c r="Q91" s="8">
        <v>6621.5193500000005</v>
      </c>
      <c r="R91" s="8">
        <v>6752.9423600000009</v>
      </c>
      <c r="S91" s="8">
        <v>6929.4958799999995</v>
      </c>
      <c r="T91" s="8">
        <v>6673.57863</v>
      </c>
      <c r="U91" s="8">
        <v>6351.1708499999995</v>
      </c>
      <c r="V91" s="8">
        <v>6241.9965100000009</v>
      </c>
      <c r="W91" s="8">
        <v>6810.6325000000006</v>
      </c>
      <c r="X91" s="8">
        <v>6334.179005</v>
      </c>
      <c r="Y91" s="8">
        <v>6358.381390999999</v>
      </c>
      <c r="Z91" s="8">
        <v>6327.0580150000005</v>
      </c>
      <c r="AA91" s="8">
        <v>6738.1466059999993</v>
      </c>
    </row>
    <row r="92" spans="1:27">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3150.8550161743574</v>
      </c>
      <c r="D93" s="8">
        <v>4539.5174256590781</v>
      </c>
      <c r="E93" s="8">
        <v>5239.8621553446283</v>
      </c>
      <c r="F93" s="8">
        <v>5931.7081435626842</v>
      </c>
      <c r="G93" s="8">
        <v>5724.5188699682813</v>
      </c>
      <c r="H93" s="8">
        <v>6113.4377239221267</v>
      </c>
      <c r="I93" s="8">
        <v>6042.4956890134017</v>
      </c>
      <c r="J93" s="8">
        <v>6003.6921984523906</v>
      </c>
      <c r="K93" s="8">
        <v>6310.3477002011377</v>
      </c>
      <c r="L93" s="8">
        <v>6326.8237540442615</v>
      </c>
      <c r="M93" s="8">
        <v>6689.40949518051</v>
      </c>
      <c r="N93" s="8">
        <v>6616.1411539163528</v>
      </c>
      <c r="O93" s="8">
        <v>6679.4066969599189</v>
      </c>
      <c r="P93" s="8">
        <v>6379.4643349288108</v>
      </c>
      <c r="Q93" s="8">
        <v>6455.9671046794419</v>
      </c>
      <c r="R93" s="8">
        <v>6300.3813209196742</v>
      </c>
      <c r="S93" s="8">
        <v>6195.8200334247567</v>
      </c>
      <c r="T93" s="8">
        <v>6419.6452829035106</v>
      </c>
      <c r="U93" s="8">
        <v>6257.0811123798303</v>
      </c>
      <c r="V93" s="8">
        <v>6598.9715705763938</v>
      </c>
      <c r="W93" s="8">
        <v>6501.4169174986546</v>
      </c>
      <c r="X93" s="8">
        <v>6549.3937240947998</v>
      </c>
      <c r="Y93" s="8">
        <v>6160.9081854816723</v>
      </c>
      <c r="Z93" s="8">
        <v>6234.2465900163452</v>
      </c>
      <c r="AA93" s="8">
        <v>5305.3693737560288</v>
      </c>
    </row>
    <row r="94" spans="1:27">
      <c r="A94" s="16" t="s">
        <v>26</v>
      </c>
      <c r="B94" s="16" t="s">
        <v>8</v>
      </c>
      <c r="C94" s="8">
        <v>2.0417204999999999E-5</v>
      </c>
      <c r="D94" s="8">
        <v>2.4499663000000001E-5</v>
      </c>
      <c r="E94" s="8">
        <v>2.3855405999999998E-5</v>
      </c>
      <c r="F94" s="8">
        <v>4.5120806700000001E-5</v>
      </c>
      <c r="G94" s="8">
        <v>4.717507E-5</v>
      </c>
      <c r="H94" s="8">
        <v>4.4279090499999998E-5</v>
      </c>
      <c r="I94" s="8">
        <v>4.9232209499999995E-5</v>
      </c>
      <c r="J94" s="8">
        <v>5.5183587000000002E-5</v>
      </c>
      <c r="K94" s="8">
        <v>4.5800170700000002E-5</v>
      </c>
      <c r="L94" s="8">
        <v>4.7062094899999999E-5</v>
      </c>
      <c r="M94" s="8">
        <v>4.9310882999999996E-5</v>
      </c>
      <c r="N94" s="8">
        <v>4.5419874999999993E-5</v>
      </c>
      <c r="O94" s="8">
        <v>5.3813780999999998E-5</v>
      </c>
      <c r="P94" s="8">
        <v>1.30362528E-4</v>
      </c>
      <c r="Q94" s="8">
        <v>1.213366535E-4</v>
      </c>
      <c r="R94" s="8">
        <v>1.2719001099999999E-4</v>
      </c>
      <c r="S94" s="8">
        <v>1.48984186E-4</v>
      </c>
      <c r="T94" s="8">
        <v>1.40547639E-4</v>
      </c>
      <c r="U94" s="8">
        <v>1.4760886699999998E-4</v>
      </c>
      <c r="V94" s="8">
        <v>1.4966700500000001E-4</v>
      </c>
      <c r="W94" s="8">
        <v>1.33664589E-4</v>
      </c>
      <c r="X94" s="8">
        <v>1.4980441000000001E-4</v>
      </c>
      <c r="Y94" s="8">
        <v>1.5781442199999998E-4</v>
      </c>
      <c r="Z94" s="8">
        <v>1.4966779799999998E-4</v>
      </c>
      <c r="AA94" s="8">
        <v>1.61581283E-4</v>
      </c>
    </row>
    <row r="95" spans="1:27">
      <c r="A95" s="16" t="s">
        <v>26</v>
      </c>
      <c r="B95" s="16" t="s">
        <v>83</v>
      </c>
      <c r="C95" s="8">
        <v>2.2046240999999998E-4</v>
      </c>
      <c r="D95" s="8">
        <v>3.5681329899999998E-4</v>
      </c>
      <c r="E95" s="8">
        <v>3.6964419199999996E-4</v>
      </c>
      <c r="F95" s="8">
        <v>3.7196202200000001E-4</v>
      </c>
      <c r="G95" s="8">
        <v>3.8892557500000001E-4</v>
      </c>
      <c r="H95" s="8">
        <v>4.2192057800000002E-4</v>
      </c>
      <c r="I95" s="8">
        <v>4.2212424500000001E-4</v>
      </c>
      <c r="J95" s="8">
        <v>4.8322806999999998E-4</v>
      </c>
      <c r="K95" s="8">
        <v>6.1234084999999992E-4</v>
      </c>
      <c r="L95" s="8">
        <v>6.9738573999999988E-4</v>
      </c>
      <c r="M95" s="8">
        <v>7.4404333999999995E-4</v>
      </c>
      <c r="N95" s="8">
        <v>8.3272829399999994E-4</v>
      </c>
      <c r="O95" s="8">
        <v>9.1403659000000004E-4</v>
      </c>
      <c r="P95" s="8">
        <v>1.09262969E-3</v>
      </c>
      <c r="Q95" s="8">
        <v>1.17004544E-3</v>
      </c>
      <c r="R95" s="8">
        <v>1.2976802599999999E-3</v>
      </c>
      <c r="S95" s="8">
        <v>1.3621314099999998E-3</v>
      </c>
      <c r="T95" s="8">
        <v>1.48700326E-3</v>
      </c>
      <c r="U95" s="8">
        <v>1.6316921700000001E-3</v>
      </c>
      <c r="V95" s="8">
        <v>1.7411860699999998E-3</v>
      </c>
      <c r="W95" s="8">
        <v>1.8445779600000001E-3</v>
      </c>
      <c r="X95" s="8">
        <v>1.9940870600000001E-3</v>
      </c>
      <c r="Y95" s="8">
        <v>2.1439088799999999E-3</v>
      </c>
      <c r="Z95" s="8">
        <v>2.3163934099999996E-3</v>
      </c>
      <c r="AA95" s="8">
        <v>2.4669758000000004E-3</v>
      </c>
    </row>
    <row r="96" spans="1:27">
      <c r="A96" s="16" t="s">
        <v>26</v>
      </c>
      <c r="B96" s="16" t="s">
        <v>191</v>
      </c>
      <c r="C96" s="8">
        <v>0</v>
      </c>
      <c r="D96" s="8">
        <v>0</v>
      </c>
      <c r="E96" s="8">
        <v>1.2042168899999999E-4</v>
      </c>
      <c r="F96" s="8">
        <v>1.2660901400000002E-4</v>
      </c>
      <c r="G96" s="8">
        <v>1.60465112E-4</v>
      </c>
      <c r="H96" s="8">
        <v>1.7351960500000001E-4</v>
      </c>
      <c r="I96" s="8">
        <v>1.9090276999999997E-4</v>
      </c>
      <c r="J96" s="8">
        <v>2.09027102E-4</v>
      </c>
      <c r="K96" s="8">
        <v>2.3844351299999998E-4</v>
      </c>
      <c r="L96" s="8">
        <v>2.60382862E-4</v>
      </c>
      <c r="M96" s="8">
        <v>2.7422237499999998E-4</v>
      </c>
      <c r="N96" s="8">
        <v>2.95494554E-4</v>
      </c>
      <c r="O96" s="8">
        <v>3.1580885499999999E-4</v>
      </c>
      <c r="P96" s="8">
        <v>3.42805341E-4</v>
      </c>
      <c r="Q96" s="8">
        <v>3.6269473499999998E-4</v>
      </c>
      <c r="R96" s="8">
        <v>3.9878279000000002E-4</v>
      </c>
      <c r="S96" s="8">
        <v>4.1593196199999998E-4</v>
      </c>
      <c r="T96" s="8">
        <v>4.4897525099999998E-4</v>
      </c>
      <c r="U96" s="8">
        <v>4.92955272E-4</v>
      </c>
      <c r="V96" s="8">
        <v>5.1895233400000001E-4</v>
      </c>
      <c r="W96" s="8">
        <v>5.4976846000000007E-4</v>
      </c>
      <c r="X96" s="8">
        <v>5.9139822000000002E-4</v>
      </c>
      <c r="Y96" s="8">
        <v>6.3081398999999998E-4</v>
      </c>
      <c r="Z96" s="8">
        <v>6.8385874400000003E-4</v>
      </c>
      <c r="AA96" s="8">
        <v>7.2323933000000007E-4</v>
      </c>
    </row>
    <row r="97" spans="1:27">
      <c r="A97" s="16" t="s">
        <v>26</v>
      </c>
      <c r="B97" s="16" t="s">
        <v>15</v>
      </c>
      <c r="C97" s="8">
        <v>1.7885563</v>
      </c>
      <c r="D97" s="8">
        <v>3.2518899999999999</v>
      </c>
      <c r="E97" s="8">
        <v>4.3437890000000001</v>
      </c>
      <c r="F97" s="8">
        <v>6.6515684000000004</v>
      </c>
      <c r="G97" s="8">
        <v>9.7384823699999998</v>
      </c>
      <c r="H97" s="8">
        <v>13.671853</v>
      </c>
      <c r="I97" s="8">
        <v>15.076364</v>
      </c>
      <c r="J97" s="8">
        <v>19.560680399999999</v>
      </c>
      <c r="K97" s="8">
        <v>23.411082</v>
      </c>
      <c r="L97" s="8">
        <v>34.832324</v>
      </c>
      <c r="M97" s="8">
        <v>45.070270000000001</v>
      </c>
      <c r="N97" s="8">
        <v>49.120841999999996</v>
      </c>
      <c r="O97" s="8">
        <v>61.265456999999998</v>
      </c>
      <c r="P97" s="8">
        <v>78.909016000000008</v>
      </c>
      <c r="Q97" s="8">
        <v>96.837234999999993</v>
      </c>
      <c r="R97" s="8">
        <v>111.440045</v>
      </c>
      <c r="S97" s="8">
        <v>130.42320000000001</v>
      </c>
      <c r="T97" s="8">
        <v>138.39928600000002</v>
      </c>
      <c r="U97" s="8">
        <v>175.98451</v>
      </c>
      <c r="V97" s="8">
        <v>190.18354399999998</v>
      </c>
      <c r="W97" s="8">
        <v>186.68021999999999</v>
      </c>
      <c r="X97" s="8">
        <v>208.898</v>
      </c>
      <c r="Y97" s="8">
        <v>228.19098000000002</v>
      </c>
      <c r="Z97" s="8">
        <v>278.59163999999998</v>
      </c>
      <c r="AA97" s="8">
        <v>292.65242000000001</v>
      </c>
    </row>
    <row r="98" spans="1:27">
      <c r="A98" s="16" t="s">
        <v>26</v>
      </c>
      <c r="B98" s="16" t="s">
        <v>6</v>
      </c>
      <c r="C98" s="8">
        <v>1.3821757E-6</v>
      </c>
      <c r="D98" s="8">
        <v>1.4430528000000001E-6</v>
      </c>
      <c r="E98" s="8">
        <v>1.5309544E-6</v>
      </c>
      <c r="F98" s="8">
        <v>1.6412561000000001E-6</v>
      </c>
      <c r="G98" s="8">
        <v>1.7610549E-6</v>
      </c>
      <c r="H98" s="8">
        <v>1.8739996999999999E-6</v>
      </c>
      <c r="I98" s="8">
        <v>2.0380714E-6</v>
      </c>
      <c r="J98" s="8">
        <v>2.1773094000000001E-6</v>
      </c>
      <c r="K98" s="8">
        <v>2.2240665E-6</v>
      </c>
      <c r="L98" s="8">
        <v>2.3928997000000002E-6</v>
      </c>
      <c r="M98" s="8">
        <v>2.5432029999999999E-6</v>
      </c>
      <c r="N98" s="8">
        <v>2.7262674E-6</v>
      </c>
      <c r="O98" s="8">
        <v>2.9130665000000001E-6</v>
      </c>
      <c r="P98" s="8">
        <v>3.1281370000000001E-6</v>
      </c>
      <c r="Q98" s="8">
        <v>3.3295948E-6</v>
      </c>
      <c r="R98" s="8">
        <v>0.27889160000000002</v>
      </c>
      <c r="S98" s="8">
        <v>3.8135608999999998E-6</v>
      </c>
      <c r="T98" s="8">
        <v>4.0924269999999997E-6</v>
      </c>
      <c r="U98" s="8">
        <v>4.3958649999999998E-6</v>
      </c>
      <c r="V98" s="8">
        <v>5.5904169999999997E-6</v>
      </c>
      <c r="W98" s="8">
        <v>5.0046387999999996E-6</v>
      </c>
      <c r="X98" s="8">
        <v>5.3808452999999998E-6</v>
      </c>
      <c r="Y98" s="8">
        <v>5.7188570000000003E-6</v>
      </c>
      <c r="Z98" s="8">
        <v>6.1431079999999999E-6</v>
      </c>
      <c r="AA98" s="8">
        <v>6.69421879E-6</v>
      </c>
    </row>
    <row r="99" spans="1:27">
      <c r="A99" s="80" t="s">
        <v>82</v>
      </c>
      <c r="B99" s="80"/>
      <c r="C99" s="68">
        <v>12721.631626730001</v>
      </c>
      <c r="D99" s="68">
        <v>13259.049899764826</v>
      </c>
      <c r="E99" s="68">
        <v>13972.054651985738</v>
      </c>
      <c r="F99" s="68">
        <v>13590.779620733474</v>
      </c>
      <c r="G99" s="68">
        <v>14068.747252525292</v>
      </c>
      <c r="H99" s="68">
        <v>14304.899050670905</v>
      </c>
      <c r="I99" s="68">
        <v>14996.809268806473</v>
      </c>
      <c r="J99" s="68">
        <v>15173.2351411534</v>
      </c>
      <c r="K99" s="68">
        <v>15024.053885341327</v>
      </c>
      <c r="L99" s="68">
        <v>14577.704362556962</v>
      </c>
      <c r="M99" s="68">
        <v>14328.509092490944</v>
      </c>
      <c r="N99" s="68">
        <v>14390.412702486805</v>
      </c>
      <c r="O99" s="68">
        <v>14051.018237036411</v>
      </c>
      <c r="P99" s="68">
        <v>13530.775603871765</v>
      </c>
      <c r="Q99" s="68">
        <v>13174.32538606311</v>
      </c>
      <c r="R99" s="68">
        <v>13165.951554992291</v>
      </c>
      <c r="S99" s="68">
        <v>13255.741087245784</v>
      </c>
      <c r="T99" s="68">
        <v>13231.625323732669</v>
      </c>
      <c r="U99" s="68">
        <v>12785.006079123123</v>
      </c>
      <c r="V99" s="68">
        <v>13031.49744975254</v>
      </c>
      <c r="W99" s="68">
        <v>13498.732222298377</v>
      </c>
      <c r="X99" s="68">
        <v>13092.833113794222</v>
      </c>
      <c r="Y99" s="68">
        <v>12747.483552415351</v>
      </c>
      <c r="Z99" s="68">
        <v>12840.147369247612</v>
      </c>
      <c r="AA99" s="68">
        <v>12336.171846075436</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c r="A104" s="16" t="s">
        <v>16</v>
      </c>
      <c r="B104" s="16" t="s">
        <v>195</v>
      </c>
      <c r="C104" s="8">
        <v>2517.5703040222438</v>
      </c>
      <c r="D104" s="8">
        <v>3900.6890063790993</v>
      </c>
      <c r="E104" s="8">
        <v>5512.288330793348</v>
      </c>
      <c r="F104" s="8">
        <v>17480.587651960963</v>
      </c>
      <c r="G104" s="8">
        <v>18725.058822651878</v>
      </c>
      <c r="H104" s="8">
        <v>18311.184934974986</v>
      </c>
      <c r="I104" s="8">
        <v>19046.69191243032</v>
      </c>
      <c r="J104" s="8">
        <v>18585.720683894946</v>
      </c>
      <c r="K104" s="8">
        <v>21280.835897105972</v>
      </c>
      <c r="L104" s="8">
        <v>22249.455703007843</v>
      </c>
      <c r="M104" s="8">
        <v>21679.925618726513</v>
      </c>
      <c r="N104" s="8">
        <v>20984.762460979062</v>
      </c>
      <c r="O104" s="8">
        <v>20916.686623608621</v>
      </c>
      <c r="P104" s="8">
        <v>23481.871248441657</v>
      </c>
      <c r="Q104" s="8">
        <v>22936.841008153373</v>
      </c>
      <c r="R104" s="8">
        <v>33779.729725508143</v>
      </c>
      <c r="S104" s="8">
        <v>33661.030877643767</v>
      </c>
      <c r="T104" s="8">
        <v>34223.325586889019</v>
      </c>
      <c r="U104" s="8">
        <v>36306.282531123419</v>
      </c>
      <c r="V104" s="8">
        <v>37950.032234585109</v>
      </c>
      <c r="W104" s="8">
        <v>38103.489238539281</v>
      </c>
      <c r="X104" s="8">
        <v>37226.653285799177</v>
      </c>
      <c r="Y104" s="8">
        <v>38247.325127286553</v>
      </c>
      <c r="Z104" s="8">
        <v>30593.750771818439</v>
      </c>
      <c r="AA104" s="8">
        <v>33367.946495940261</v>
      </c>
    </row>
    <row r="105" spans="1:27" collapsed="1">
      <c r="A105" s="16" t="s">
        <v>16</v>
      </c>
      <c r="B105" s="16" t="s">
        <v>192</v>
      </c>
      <c r="C105" s="8">
        <v>3322.8486026982359</v>
      </c>
      <c r="D105" s="8">
        <v>3271.5735338700288</v>
      </c>
      <c r="E105" s="8">
        <v>3390.8212789930044</v>
      </c>
      <c r="F105" s="8">
        <v>5485.1437733116936</v>
      </c>
      <c r="G105" s="8">
        <v>14397.126720225504</v>
      </c>
      <c r="H105" s="8">
        <v>14465.239172884081</v>
      </c>
      <c r="I105" s="8">
        <v>14679.066767975371</v>
      </c>
      <c r="J105" s="8">
        <v>14522.650128717953</v>
      </c>
      <c r="K105" s="8">
        <v>14746.895332640999</v>
      </c>
      <c r="L105" s="8">
        <v>16273.68665608403</v>
      </c>
      <c r="M105" s="8">
        <v>16028.437546537427</v>
      </c>
      <c r="N105" s="8">
        <v>14518.716678928384</v>
      </c>
      <c r="O105" s="8">
        <v>13315.204233939709</v>
      </c>
      <c r="P105" s="8">
        <v>12898.855534856884</v>
      </c>
      <c r="Q105" s="8">
        <v>13234.522267133316</v>
      </c>
      <c r="R105" s="8">
        <v>11935.339574158703</v>
      </c>
      <c r="S105" s="8">
        <v>12635.096001197377</v>
      </c>
      <c r="T105" s="8">
        <v>12084.090253638713</v>
      </c>
      <c r="U105" s="8">
        <v>12097.195772220277</v>
      </c>
      <c r="V105" s="8">
        <v>12408.986804577449</v>
      </c>
      <c r="W105" s="8">
        <v>12179.509568944544</v>
      </c>
      <c r="X105" s="8">
        <v>10131.128577040778</v>
      </c>
      <c r="Y105" s="8">
        <v>8827.6180672773808</v>
      </c>
      <c r="Z105" s="8">
        <v>10469.74108247024</v>
      </c>
      <c r="AA105" s="8">
        <v>13201.985357247657</v>
      </c>
    </row>
    <row r="106" spans="1:27">
      <c r="A106" s="16" t="s">
        <v>16</v>
      </c>
      <c r="B106" s="16" t="s">
        <v>92</v>
      </c>
      <c r="C106" s="8">
        <v>386.62626230000001</v>
      </c>
      <c r="D106" s="8">
        <v>520.07246229999998</v>
      </c>
      <c r="E106" s="8">
        <v>661.42951149999999</v>
      </c>
      <c r="F106" s="8">
        <v>843.96995399999992</v>
      </c>
      <c r="G106" s="8">
        <v>1185.1846342600002</v>
      </c>
      <c r="H106" s="8">
        <v>1564.7606805</v>
      </c>
      <c r="I106" s="8">
        <v>2071.3826024</v>
      </c>
      <c r="J106" s="8">
        <v>2602.0715996999998</v>
      </c>
      <c r="K106" s="8">
        <v>3041.9167070000003</v>
      </c>
      <c r="L106" s="8">
        <v>3839.699693</v>
      </c>
      <c r="M106" s="8">
        <v>4609.5741939999998</v>
      </c>
      <c r="N106" s="8">
        <v>5266.0129059999999</v>
      </c>
      <c r="O106" s="8">
        <v>6309.1458010000006</v>
      </c>
      <c r="P106" s="8">
        <v>7392.2809349999989</v>
      </c>
      <c r="Q106" s="8">
        <v>8193.0451290000001</v>
      </c>
      <c r="R106" s="8">
        <v>9726.3911979999993</v>
      </c>
      <c r="S106" s="8">
        <v>11021.052729999998</v>
      </c>
      <c r="T106" s="8">
        <v>12375.0599</v>
      </c>
      <c r="U106" s="8">
        <v>14024.746370000001</v>
      </c>
      <c r="V106" s="8">
        <v>15966.944949999999</v>
      </c>
      <c r="W106" s="8">
        <v>17159.439770000001</v>
      </c>
      <c r="X106" s="8">
        <v>19126.833945000002</v>
      </c>
      <c r="Y106" s="8">
        <v>20823.934439999997</v>
      </c>
      <c r="Z106" s="8">
        <v>22292.620080000004</v>
      </c>
      <c r="AA106" s="8">
        <v>24264.35255</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c r="A109" s="16" t="s">
        <v>22</v>
      </c>
      <c r="B109" s="16" t="s">
        <v>195</v>
      </c>
      <c r="C109" s="8">
        <v>360.968718381619</v>
      </c>
      <c r="D109" s="8">
        <v>1615.75172482369</v>
      </c>
      <c r="E109" s="8">
        <v>1599.68170167469</v>
      </c>
      <c r="F109" s="8">
        <v>5236.3730830224704</v>
      </c>
      <c r="G109" s="8">
        <v>5690.6443911330998</v>
      </c>
      <c r="H109" s="8">
        <v>5516.5672045808305</v>
      </c>
      <c r="I109" s="8">
        <v>5784.8126077900997</v>
      </c>
      <c r="J109" s="8">
        <v>5523.5293685383594</v>
      </c>
      <c r="K109" s="8">
        <v>5501.73659176414</v>
      </c>
      <c r="L109" s="8">
        <v>5894.6063741022208</v>
      </c>
      <c r="M109" s="8">
        <v>5644.7627602018001</v>
      </c>
      <c r="N109" s="8">
        <v>5127.6451960446902</v>
      </c>
      <c r="O109" s="8">
        <v>5068.6102129579194</v>
      </c>
      <c r="P109" s="8">
        <v>5544.7633337303005</v>
      </c>
      <c r="Q109" s="8">
        <v>5454.3486762545199</v>
      </c>
      <c r="R109" s="8">
        <v>8257.0838518216387</v>
      </c>
      <c r="S109" s="8">
        <v>7889.5404276787103</v>
      </c>
      <c r="T109" s="8">
        <v>7821.1308160291792</v>
      </c>
      <c r="U109" s="8">
        <v>8364.7649570018002</v>
      </c>
      <c r="V109" s="8">
        <v>8598.817175106471</v>
      </c>
      <c r="W109" s="8">
        <v>8148.5288315649696</v>
      </c>
      <c r="X109" s="8">
        <v>6974.9294234874105</v>
      </c>
      <c r="Y109" s="8">
        <v>7133.7691925435993</v>
      </c>
      <c r="Z109" s="8">
        <v>4430.2113180318702</v>
      </c>
      <c r="AA109" s="8">
        <v>4766.8082782460997</v>
      </c>
    </row>
    <row r="110" spans="1:27">
      <c r="A110" s="16" t="s">
        <v>22</v>
      </c>
      <c r="B110" s="16" t="s">
        <v>192</v>
      </c>
      <c r="C110" s="8">
        <v>2315.15578</v>
      </c>
      <c r="D110" s="8">
        <v>2274.0569699999996</v>
      </c>
      <c r="E110" s="8">
        <v>2549.548691125558</v>
      </c>
      <c r="F110" s="8">
        <v>4617.4305739475003</v>
      </c>
      <c r="G110" s="8">
        <v>7723.8640370133098</v>
      </c>
      <c r="H110" s="8">
        <v>7864.2439053433154</v>
      </c>
      <c r="I110" s="8">
        <v>7950.7174761674678</v>
      </c>
      <c r="J110" s="8">
        <v>7650.2125132512319</v>
      </c>
      <c r="K110" s="8">
        <v>7411.4231639685604</v>
      </c>
      <c r="L110" s="8">
        <v>8625.1209578005783</v>
      </c>
      <c r="M110" s="8">
        <v>8570.8270591296878</v>
      </c>
      <c r="N110" s="8">
        <v>7950.3814706193471</v>
      </c>
      <c r="O110" s="8">
        <v>6502.3449491371612</v>
      </c>
      <c r="P110" s="8">
        <v>6323.0792135419006</v>
      </c>
      <c r="Q110" s="8">
        <v>6247.1273718114098</v>
      </c>
      <c r="R110" s="8">
        <v>5692.2329655338472</v>
      </c>
      <c r="S110" s="8">
        <v>6116.6387953770109</v>
      </c>
      <c r="T110" s="8">
        <v>5516.8439345289162</v>
      </c>
      <c r="U110" s="8">
        <v>5774.5662797666937</v>
      </c>
      <c r="V110" s="8">
        <v>5947.9460106903871</v>
      </c>
      <c r="W110" s="8">
        <v>6632.5816788274706</v>
      </c>
      <c r="X110" s="8">
        <v>4707.3665931861897</v>
      </c>
      <c r="Y110" s="8">
        <v>4501.862280401454</v>
      </c>
      <c r="Z110" s="8">
        <v>5347.9510796856202</v>
      </c>
      <c r="AA110" s="8">
        <v>6621.5395955592494</v>
      </c>
    </row>
    <row r="111" spans="1:27">
      <c r="A111" s="16" t="s">
        <v>22</v>
      </c>
      <c r="B111" s="16" t="s">
        <v>92</v>
      </c>
      <c r="C111" s="8">
        <v>146.01618999999999</v>
      </c>
      <c r="D111" s="8">
        <v>198.56336999999999</v>
      </c>
      <c r="E111" s="8">
        <v>264.72903000000002</v>
      </c>
      <c r="F111" s="8">
        <v>333.18392999999998</v>
      </c>
      <c r="G111" s="8">
        <v>453.41667000000001</v>
      </c>
      <c r="H111" s="8">
        <v>583.74764000000005</v>
      </c>
      <c r="I111" s="8">
        <v>767.89331000000004</v>
      </c>
      <c r="J111" s="8">
        <v>946.19470000000001</v>
      </c>
      <c r="K111" s="8">
        <v>1143.4868099999999</v>
      </c>
      <c r="L111" s="8">
        <v>1427.74756</v>
      </c>
      <c r="M111" s="8">
        <v>1703.6183699999999</v>
      </c>
      <c r="N111" s="8">
        <v>1948.3501000000001</v>
      </c>
      <c r="O111" s="8">
        <v>2369.6615999999999</v>
      </c>
      <c r="P111" s="8">
        <v>2755.8773999999999</v>
      </c>
      <c r="Q111" s="8">
        <v>3138.9117999999999</v>
      </c>
      <c r="R111" s="8">
        <v>3694.41</v>
      </c>
      <c r="S111" s="8">
        <v>4152.2758999999996</v>
      </c>
      <c r="T111" s="8">
        <v>4695.4629000000004</v>
      </c>
      <c r="U111" s="8">
        <v>5279.0249000000003</v>
      </c>
      <c r="V111" s="8">
        <v>5937.4706999999999</v>
      </c>
      <c r="W111" s="8">
        <v>6477.5991000000004</v>
      </c>
      <c r="X111" s="8">
        <v>7269.9387000000006</v>
      </c>
      <c r="Y111" s="8">
        <v>7800.5185999999994</v>
      </c>
      <c r="Z111" s="8">
        <v>8418.9732999999997</v>
      </c>
      <c r="AA111" s="8">
        <v>9018.4676999999992</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c r="A114" s="16" t="s">
        <v>23</v>
      </c>
      <c r="B114" s="16" t="s">
        <v>195</v>
      </c>
      <c r="C114" s="8">
        <v>185.65797030189</v>
      </c>
      <c r="D114" s="8">
        <v>180.18275789163999</v>
      </c>
      <c r="E114" s="8">
        <v>1398.7764463992801</v>
      </c>
      <c r="F114" s="8">
        <v>5432.0102312208801</v>
      </c>
      <c r="G114" s="8">
        <v>5481.0136102608503</v>
      </c>
      <c r="H114" s="8">
        <v>5576.9764853520492</v>
      </c>
      <c r="I114" s="8">
        <v>5602.3746148621094</v>
      </c>
      <c r="J114" s="8">
        <v>5617.4470500023499</v>
      </c>
      <c r="K114" s="8">
        <v>5592.06828325675</v>
      </c>
      <c r="L114" s="8">
        <v>5777.1525806514501</v>
      </c>
      <c r="M114" s="8">
        <v>5685.0167648933593</v>
      </c>
      <c r="N114" s="8">
        <v>5993.6973856299701</v>
      </c>
      <c r="O114" s="8">
        <v>6324.9757982705005</v>
      </c>
      <c r="P114" s="8">
        <v>8029.9917212745004</v>
      </c>
      <c r="Q114" s="8">
        <v>8428.3789850420508</v>
      </c>
      <c r="R114" s="8">
        <v>14158.58834284745</v>
      </c>
      <c r="S114" s="8">
        <v>14568.159354672071</v>
      </c>
      <c r="T114" s="8">
        <v>14687.8077325619</v>
      </c>
      <c r="U114" s="8">
        <v>15827.27634118823</v>
      </c>
      <c r="V114" s="8">
        <v>16429.984615757439</v>
      </c>
      <c r="W114" s="8">
        <v>18757.198889716801</v>
      </c>
      <c r="X114" s="8">
        <v>19457.8821636539</v>
      </c>
      <c r="Y114" s="8">
        <v>20745.870654144801</v>
      </c>
      <c r="Z114" s="8">
        <v>18439.912067497538</v>
      </c>
      <c r="AA114" s="8">
        <v>19795.096335160302</v>
      </c>
    </row>
    <row r="115" spans="1:27">
      <c r="A115" s="16" t="s">
        <v>23</v>
      </c>
      <c r="B115" s="16" t="s">
        <v>192</v>
      </c>
      <c r="C115" s="8">
        <v>1007.692822698236</v>
      </c>
      <c r="D115" s="8">
        <v>997.51656387002902</v>
      </c>
      <c r="E115" s="8">
        <v>841.27233140892122</v>
      </c>
      <c r="F115" s="8">
        <v>867.71285965292805</v>
      </c>
      <c r="G115" s="8">
        <v>6673.2622767991224</v>
      </c>
      <c r="H115" s="8">
        <v>6600.9948384804256</v>
      </c>
      <c r="I115" s="8">
        <v>6728.3488214559238</v>
      </c>
      <c r="J115" s="8">
        <v>6872.4371242048637</v>
      </c>
      <c r="K115" s="8">
        <v>7335.4715008560006</v>
      </c>
      <c r="L115" s="8">
        <v>7648.5649616127157</v>
      </c>
      <c r="M115" s="8">
        <v>7457.6097237360027</v>
      </c>
      <c r="N115" s="8">
        <v>6568.3344047513901</v>
      </c>
      <c r="O115" s="8">
        <v>6812.8584568428241</v>
      </c>
      <c r="P115" s="8">
        <v>6575.7754281030457</v>
      </c>
      <c r="Q115" s="8">
        <v>6987.3939723563481</v>
      </c>
      <c r="R115" s="8">
        <v>6243.1056065401053</v>
      </c>
      <c r="S115" s="8">
        <v>6518.4561858081361</v>
      </c>
      <c r="T115" s="8">
        <v>6567.2451872949723</v>
      </c>
      <c r="U115" s="8">
        <v>6322.6282424035171</v>
      </c>
      <c r="V115" s="8">
        <v>6461.0395082192308</v>
      </c>
      <c r="W115" s="8">
        <v>5546.926563963525</v>
      </c>
      <c r="X115" s="8">
        <v>5423.7606030375127</v>
      </c>
      <c r="Y115" s="8">
        <v>4325.7543405675569</v>
      </c>
      <c r="Z115" s="8">
        <v>5121.7884155177353</v>
      </c>
      <c r="AA115" s="8">
        <v>6580.4440428631988</v>
      </c>
    </row>
    <row r="116" spans="1:27">
      <c r="A116" s="16" t="s">
        <v>23</v>
      </c>
      <c r="B116" s="16" t="s">
        <v>92</v>
      </c>
      <c r="C116" s="8">
        <v>59.123919999999998</v>
      </c>
      <c r="D116" s="8">
        <v>81.612530000000007</v>
      </c>
      <c r="E116" s="8">
        <v>116.13594999999999</v>
      </c>
      <c r="F116" s="8">
        <v>169.54151999999999</v>
      </c>
      <c r="G116" s="8">
        <v>252.55889999999999</v>
      </c>
      <c r="H116" s="8">
        <v>351.77277999999995</v>
      </c>
      <c r="I116" s="8">
        <v>470.42944999999997</v>
      </c>
      <c r="J116" s="8">
        <v>607.49142000000006</v>
      </c>
      <c r="K116" s="8">
        <v>769.62490000000003</v>
      </c>
      <c r="L116" s="8">
        <v>970.92066999999997</v>
      </c>
      <c r="M116" s="8">
        <v>1194.9414999999999</v>
      </c>
      <c r="N116" s="8">
        <v>1424.0607</v>
      </c>
      <c r="O116" s="8">
        <v>1725.62635</v>
      </c>
      <c r="P116" s="8">
        <v>2028.89536</v>
      </c>
      <c r="Q116" s="8">
        <v>2360.9287999999997</v>
      </c>
      <c r="R116" s="8">
        <v>2750.6169</v>
      </c>
      <c r="S116" s="8">
        <v>3152.2188999999998</v>
      </c>
      <c r="T116" s="8">
        <v>3555.1163999999999</v>
      </c>
      <c r="U116" s="8">
        <v>4003.0393000000004</v>
      </c>
      <c r="V116" s="8">
        <v>4465.2020999999995</v>
      </c>
      <c r="W116" s="8">
        <v>4873.2925999999998</v>
      </c>
      <c r="X116" s="8">
        <v>5435.1602999999996</v>
      </c>
      <c r="Y116" s="8">
        <v>5894.2920999999997</v>
      </c>
      <c r="Z116" s="8">
        <v>6439.1090000000004</v>
      </c>
      <c r="AA116" s="8">
        <v>6784.0319</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c r="A119" s="16" t="s">
        <v>24</v>
      </c>
      <c r="B119" s="16" t="s">
        <v>195</v>
      </c>
      <c r="C119" s="8">
        <v>1615.8543539258801</v>
      </c>
      <c r="D119" s="8">
        <v>1688.5750474732799</v>
      </c>
      <c r="E119" s="8">
        <v>1534.6948424304001</v>
      </c>
      <c r="F119" s="8">
        <v>4423.7568999331697</v>
      </c>
      <c r="G119" s="8">
        <v>4986.1889057098306</v>
      </c>
      <c r="H119" s="8">
        <v>4804.8808636589492</v>
      </c>
      <c r="I119" s="8">
        <v>5078.7886158595902</v>
      </c>
      <c r="J119" s="8">
        <v>4906.6055166269107</v>
      </c>
      <c r="K119" s="8">
        <v>7766.0947298319006</v>
      </c>
      <c r="L119" s="8">
        <v>8084.0289781402007</v>
      </c>
      <c r="M119" s="8">
        <v>7840.5132639954008</v>
      </c>
      <c r="N119" s="8">
        <v>7168.1153751133998</v>
      </c>
      <c r="O119" s="8">
        <v>6896.3749085269001</v>
      </c>
      <c r="P119" s="8">
        <v>6827.7708378465004</v>
      </c>
      <c r="Q119" s="8">
        <v>6163.6337909636995</v>
      </c>
      <c r="R119" s="8">
        <v>6406.5039074651004</v>
      </c>
      <c r="S119" s="8">
        <v>6421.0416399287005</v>
      </c>
      <c r="T119" s="8">
        <v>6222.6216494744995</v>
      </c>
      <c r="U119" s="8">
        <v>6558.7037561022998</v>
      </c>
      <c r="V119" s="8">
        <v>6915.8419746607997</v>
      </c>
      <c r="W119" s="8">
        <v>5915.0355340197002</v>
      </c>
      <c r="X119" s="8">
        <v>5758.8305804448</v>
      </c>
      <c r="Y119" s="8">
        <v>5800.4603098339994</v>
      </c>
      <c r="Z119" s="8">
        <v>3748.4656102373001</v>
      </c>
      <c r="AA119" s="8">
        <v>3947.8987792997</v>
      </c>
    </row>
    <row r="120" spans="1:27">
      <c r="A120" s="16" t="s">
        <v>24</v>
      </c>
      <c r="B120" s="16" t="s">
        <v>192</v>
      </c>
      <c r="C120" s="8">
        <v>0</v>
      </c>
      <c r="D120" s="8">
        <v>0</v>
      </c>
      <c r="E120" s="8">
        <v>6.8045028E-5</v>
      </c>
      <c r="F120" s="8">
        <v>1.2794213099999999E-4</v>
      </c>
      <c r="G120" s="8">
        <v>1.44670247E-4</v>
      </c>
      <c r="H120" s="8">
        <v>1.4822047500000001E-4</v>
      </c>
      <c r="I120" s="8">
        <v>1.5733786199999999E-4</v>
      </c>
      <c r="J120" s="8">
        <v>1.5485478200000002E-4</v>
      </c>
      <c r="K120" s="8">
        <v>2.9144546000000004E-4</v>
      </c>
      <c r="L120" s="8">
        <v>3.1397926199999997E-4</v>
      </c>
      <c r="M120" s="8">
        <v>3.2171549000000003E-4</v>
      </c>
      <c r="N120" s="8">
        <v>3.2005084299999999E-4</v>
      </c>
      <c r="O120" s="8">
        <v>3.1733980999999994E-4</v>
      </c>
      <c r="P120" s="8">
        <v>3.3816226000000008E-4</v>
      </c>
      <c r="Q120" s="8">
        <v>3.3977763000000001E-4</v>
      </c>
      <c r="R120" s="8">
        <v>3.5640578500000002E-4</v>
      </c>
      <c r="S120" s="8">
        <v>3.5241625000000001E-4</v>
      </c>
      <c r="T120" s="8">
        <v>4.0242358999999998E-4</v>
      </c>
      <c r="U120" s="8">
        <v>4.4166173499999998E-4</v>
      </c>
      <c r="V120" s="8">
        <v>4.3994576999999998E-4</v>
      </c>
      <c r="W120" s="8">
        <v>4.3470864E-4</v>
      </c>
      <c r="X120" s="8">
        <v>4.3392114999999998E-4</v>
      </c>
      <c r="Y120" s="8">
        <v>4.4089748000000002E-4</v>
      </c>
      <c r="Z120" s="8">
        <v>4.8157280399999998E-4</v>
      </c>
      <c r="AA120" s="8">
        <v>5.4846908999999996E-4</v>
      </c>
    </row>
    <row r="121" spans="1:27">
      <c r="A121" s="16" t="s">
        <v>24</v>
      </c>
      <c r="B121" s="16" t="s">
        <v>92</v>
      </c>
      <c r="C121" s="8">
        <v>73.773383999999993</v>
      </c>
      <c r="D121" s="8">
        <v>107.563965</v>
      </c>
      <c r="E121" s="8">
        <v>129.51437000000001</v>
      </c>
      <c r="F121" s="8">
        <v>186.13655</v>
      </c>
      <c r="G121" s="8">
        <v>286.74188300000003</v>
      </c>
      <c r="H121" s="8">
        <v>393.19182999999998</v>
      </c>
      <c r="I121" s="8">
        <v>545.81150000000002</v>
      </c>
      <c r="J121" s="8">
        <v>702.36068</v>
      </c>
      <c r="K121" s="8">
        <v>736.79902000000004</v>
      </c>
      <c r="L121" s="8">
        <v>963.27456000000006</v>
      </c>
      <c r="M121" s="8">
        <v>1141.1026000000002</v>
      </c>
      <c r="N121" s="8">
        <v>1243.7228700000001</v>
      </c>
      <c r="O121" s="8">
        <v>1449.4401</v>
      </c>
      <c r="P121" s="8">
        <v>1726.9233999999999</v>
      </c>
      <c r="Q121" s="8">
        <v>1723.8872999999999</v>
      </c>
      <c r="R121" s="8">
        <v>2141.7572399999999</v>
      </c>
      <c r="S121" s="8">
        <v>2422.1136999999999</v>
      </c>
      <c r="T121" s="8">
        <v>2714.8231000000001</v>
      </c>
      <c r="U121" s="8">
        <v>3130.9951999999998</v>
      </c>
      <c r="V121" s="8">
        <v>3745.6261</v>
      </c>
      <c r="W121" s="8">
        <v>3866.8367000000003</v>
      </c>
      <c r="X121" s="8">
        <v>4280.4498999999996</v>
      </c>
      <c r="Y121" s="8">
        <v>4845.7593999999999</v>
      </c>
      <c r="Z121" s="8">
        <v>5007.3534</v>
      </c>
      <c r="AA121" s="8">
        <v>5871.1794</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c r="A124" s="16" t="s">
        <v>25</v>
      </c>
      <c r="B124" s="16" t="s">
        <v>195</v>
      </c>
      <c r="C124" s="8">
        <v>355.08899928081996</v>
      </c>
      <c r="D124" s="8">
        <v>416.17905208243997</v>
      </c>
      <c r="E124" s="8">
        <v>979.13490108484007</v>
      </c>
      <c r="F124" s="8">
        <v>2388.4469956098701</v>
      </c>
      <c r="G124" s="8">
        <v>2567.2114533948197</v>
      </c>
      <c r="H124" s="8">
        <v>2412.75987981871</v>
      </c>
      <c r="I124" s="8">
        <v>2580.7155721839999</v>
      </c>
      <c r="J124" s="8">
        <v>2538.1381743429902</v>
      </c>
      <c r="K124" s="8">
        <v>2420.9355644779403</v>
      </c>
      <c r="L124" s="8">
        <v>2493.6669411811504</v>
      </c>
      <c r="M124" s="8">
        <v>2509.6319452806597</v>
      </c>
      <c r="N124" s="8">
        <v>2695.3035144212799</v>
      </c>
      <c r="O124" s="8">
        <v>2626.72461747647</v>
      </c>
      <c r="P124" s="8">
        <v>3079.3440569260001</v>
      </c>
      <c r="Q124" s="8">
        <v>2890.4781650565001</v>
      </c>
      <c r="R124" s="8">
        <v>4957.5520808981701</v>
      </c>
      <c r="S124" s="8">
        <v>4782.2878363562304</v>
      </c>
      <c r="T124" s="8">
        <v>5491.76362136837</v>
      </c>
      <c r="U124" s="8">
        <v>5555.5355374942601</v>
      </c>
      <c r="V124" s="8">
        <v>6005.3863993848499</v>
      </c>
      <c r="W124" s="8">
        <v>5282.7237907180006</v>
      </c>
      <c r="X124" s="8">
        <v>5035.0087480081293</v>
      </c>
      <c r="Y124" s="8">
        <v>4567.2224224888696</v>
      </c>
      <c r="Z124" s="8">
        <v>3975.1590227591</v>
      </c>
      <c r="AA124" s="8">
        <v>4858.1401716462005</v>
      </c>
    </row>
    <row r="125" spans="1:27">
      <c r="A125" s="16" t="s">
        <v>25</v>
      </c>
      <c r="B125" s="16" t="s">
        <v>192</v>
      </c>
      <c r="C125" s="8">
        <v>0</v>
      </c>
      <c r="D125" s="8">
        <v>0</v>
      </c>
      <c r="E125" s="8">
        <v>2.9558143999999998E-5</v>
      </c>
      <c r="F125" s="8">
        <v>4.4884476999999997E-5</v>
      </c>
      <c r="G125" s="8">
        <v>5.0725754999999998E-5</v>
      </c>
      <c r="H125" s="8">
        <v>5.2157409999999997E-5</v>
      </c>
      <c r="I125" s="8">
        <v>6.1715869999999994E-5</v>
      </c>
      <c r="J125" s="8">
        <v>6.1301546000000002E-5</v>
      </c>
      <c r="K125" s="8">
        <v>6.2555095999999996E-5</v>
      </c>
      <c r="L125" s="8">
        <v>8.0039263000000003E-5</v>
      </c>
      <c r="M125" s="8">
        <v>8.0995533000000004E-5</v>
      </c>
      <c r="N125" s="8">
        <v>9.4626113000000008E-5</v>
      </c>
      <c r="O125" s="8">
        <v>9.4971146999999991E-5</v>
      </c>
      <c r="P125" s="8">
        <v>1.04022405E-4</v>
      </c>
      <c r="Q125" s="8">
        <v>1.05530937E-4</v>
      </c>
      <c r="R125" s="8">
        <v>1.20928395E-4</v>
      </c>
      <c r="S125" s="8">
        <v>1.2021112700000001E-4</v>
      </c>
      <c r="T125" s="8">
        <v>1.3847993400000001E-4</v>
      </c>
      <c r="U125" s="8">
        <v>1.5967839E-4</v>
      </c>
      <c r="V125" s="8">
        <v>1.6260254100000001E-4</v>
      </c>
      <c r="W125" s="8">
        <v>1.6805276999999998E-4</v>
      </c>
      <c r="X125" s="8">
        <v>1.6842699499999998E-4</v>
      </c>
      <c r="Y125" s="8">
        <v>1.7535732E-4</v>
      </c>
      <c r="Z125" s="8">
        <v>2.0544212100000002E-4</v>
      </c>
      <c r="AA125" s="8">
        <v>2.2055956000000001E-4</v>
      </c>
    </row>
    <row r="126" spans="1:27">
      <c r="A126" s="16" t="s">
        <v>25</v>
      </c>
      <c r="B126" s="16" t="s">
        <v>92</v>
      </c>
      <c r="C126" s="8">
        <v>105.613106</v>
      </c>
      <c r="D126" s="8">
        <v>128.50014999999999</v>
      </c>
      <c r="E126" s="8">
        <v>145.94656000000001</v>
      </c>
      <c r="F126" s="8">
        <v>147.27996999999999</v>
      </c>
      <c r="G126" s="8">
        <v>181.01147399999999</v>
      </c>
      <c r="H126" s="8">
        <v>219.89848699999999</v>
      </c>
      <c r="I126" s="8">
        <v>269.490973</v>
      </c>
      <c r="J126" s="8">
        <v>323.03973500000001</v>
      </c>
      <c r="K126" s="8">
        <v>364.39240000000001</v>
      </c>
      <c r="L126" s="8">
        <v>436.90214000000003</v>
      </c>
      <c r="M126" s="8">
        <v>516.67282</v>
      </c>
      <c r="N126" s="8">
        <v>592.29716999999994</v>
      </c>
      <c r="O126" s="8">
        <v>692.33696000000009</v>
      </c>
      <c r="P126" s="8">
        <v>787.75513000000001</v>
      </c>
      <c r="Q126" s="8">
        <v>855.36028999999996</v>
      </c>
      <c r="R126" s="8">
        <v>1008.51297</v>
      </c>
      <c r="S126" s="8">
        <v>1141.0001</v>
      </c>
      <c r="T126" s="8">
        <v>1246.2019</v>
      </c>
      <c r="U126" s="8">
        <v>1405.2918999999999</v>
      </c>
      <c r="V126" s="8">
        <v>1594.4403400000001</v>
      </c>
      <c r="W126" s="8">
        <v>1722.5394700000002</v>
      </c>
      <c r="X126" s="8">
        <v>1895.5191299999999</v>
      </c>
      <c r="Y126" s="8">
        <v>2014.9009000000001</v>
      </c>
      <c r="Z126" s="8">
        <v>2099.3831599999999</v>
      </c>
      <c r="AA126" s="8">
        <v>2246.4210499999999</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c r="A129" s="16" t="s">
        <v>26</v>
      </c>
      <c r="B129" s="16" t="s">
        <v>195</v>
      </c>
      <c r="C129" s="8">
        <v>2.6213203500000001E-4</v>
      </c>
      <c r="D129" s="8">
        <v>4.2410804899999999E-4</v>
      </c>
      <c r="E129" s="8">
        <v>4.39204138E-4</v>
      </c>
      <c r="F129" s="8">
        <v>4.4217457299999997E-4</v>
      </c>
      <c r="G129" s="8">
        <v>4.6215328E-4</v>
      </c>
      <c r="H129" s="8">
        <v>5.0156444600000009E-4</v>
      </c>
      <c r="I129" s="8">
        <v>5.0173451999999997E-4</v>
      </c>
      <c r="J129" s="8">
        <v>5.7438433600000001E-4</v>
      </c>
      <c r="K129" s="8">
        <v>7.2777523999999997E-4</v>
      </c>
      <c r="L129" s="8">
        <v>8.2893281999999987E-4</v>
      </c>
      <c r="M129" s="8">
        <v>8.8435529000000001E-4</v>
      </c>
      <c r="N129" s="8">
        <v>9.8976972000000009E-4</v>
      </c>
      <c r="O129" s="8">
        <v>1.0863768300000002E-3</v>
      </c>
      <c r="P129" s="8">
        <v>1.29866436E-3</v>
      </c>
      <c r="Q129" s="8">
        <v>1.3908366000000001E-3</v>
      </c>
      <c r="R129" s="8">
        <v>1.5424757899999998E-3</v>
      </c>
      <c r="S129" s="8">
        <v>1.6190080600000001E-3</v>
      </c>
      <c r="T129" s="8">
        <v>1.76745507E-3</v>
      </c>
      <c r="U129" s="8">
        <v>1.93933683E-3</v>
      </c>
      <c r="V129" s="8">
        <v>2.0696755499999995E-3</v>
      </c>
      <c r="W129" s="8">
        <v>2.1925198099999998E-3</v>
      </c>
      <c r="X129" s="8">
        <v>2.37020494E-3</v>
      </c>
      <c r="Y129" s="8">
        <v>2.5482752800000002E-3</v>
      </c>
      <c r="Z129" s="8">
        <v>2.7532926300000002E-3</v>
      </c>
      <c r="AA129" s="8">
        <v>2.9315879599999999E-3</v>
      </c>
    </row>
    <row r="130" spans="1:27">
      <c r="A130" s="16" t="s">
        <v>26</v>
      </c>
      <c r="B130" s="16" t="s">
        <v>192</v>
      </c>
      <c r="C130" s="8">
        <v>0</v>
      </c>
      <c r="D130" s="8">
        <v>0</v>
      </c>
      <c r="E130" s="8">
        <v>1.5885535300000001E-4</v>
      </c>
      <c r="F130" s="8">
        <v>1.6688465700000001E-4</v>
      </c>
      <c r="G130" s="8">
        <v>2.1101707000000002E-4</v>
      </c>
      <c r="H130" s="8">
        <v>2.2868245399999999E-4</v>
      </c>
      <c r="I130" s="8">
        <v>2.5129825000000004E-4</v>
      </c>
      <c r="J130" s="8">
        <v>2.7510552899999999E-4</v>
      </c>
      <c r="K130" s="8">
        <v>3.1381588000000001E-4</v>
      </c>
      <c r="L130" s="8">
        <v>3.4265220999999996E-4</v>
      </c>
      <c r="M130" s="8">
        <v>3.6096071399999998E-4</v>
      </c>
      <c r="N130" s="8">
        <v>3.8888069000000004E-4</v>
      </c>
      <c r="O130" s="8">
        <v>4.1564876599999999E-4</v>
      </c>
      <c r="P130" s="8">
        <v>4.5102727399999999E-4</v>
      </c>
      <c r="Q130" s="8">
        <v>4.7765699000000002E-4</v>
      </c>
      <c r="R130" s="8">
        <v>5.2475056999999993E-4</v>
      </c>
      <c r="S130" s="8">
        <v>5.4738485499999999E-4</v>
      </c>
      <c r="T130" s="8">
        <v>5.9091129999999995E-4</v>
      </c>
      <c r="U130" s="8">
        <v>6.4870994000000006E-4</v>
      </c>
      <c r="V130" s="8">
        <v>6.8311952000000003E-4</v>
      </c>
      <c r="W130" s="8">
        <v>7.2339213999999998E-4</v>
      </c>
      <c r="X130" s="8">
        <v>7.7846893000000001E-4</v>
      </c>
      <c r="Y130" s="8">
        <v>8.3005356999999997E-4</v>
      </c>
      <c r="Z130" s="8">
        <v>9.0025195999999998E-4</v>
      </c>
      <c r="AA130" s="8">
        <v>9.4979655999999986E-4</v>
      </c>
    </row>
    <row r="131" spans="1:27">
      <c r="A131" s="16" t="s">
        <v>26</v>
      </c>
      <c r="B131" s="16" t="s">
        <v>92</v>
      </c>
      <c r="C131" s="8">
        <v>2.0996622999999999</v>
      </c>
      <c r="D131" s="8">
        <v>3.8324473000000001</v>
      </c>
      <c r="E131" s="8">
        <v>5.1036014999999999</v>
      </c>
      <c r="F131" s="8">
        <v>7.8279839999999998</v>
      </c>
      <c r="G131" s="8">
        <v>11.455707260000001</v>
      </c>
      <c r="H131" s="8">
        <v>16.149943499999999</v>
      </c>
      <c r="I131" s="8">
        <v>17.757369400000002</v>
      </c>
      <c r="J131" s="8">
        <v>22.985064700000002</v>
      </c>
      <c r="K131" s="8">
        <v>27.613576999999999</v>
      </c>
      <c r="L131" s="8">
        <v>40.854762999999998</v>
      </c>
      <c r="M131" s="8">
        <v>53.238904000000005</v>
      </c>
      <c r="N131" s="8">
        <v>57.582065999999998</v>
      </c>
      <c r="O131" s="8">
        <v>72.080791000000005</v>
      </c>
      <c r="P131" s="8">
        <v>92.829644999999999</v>
      </c>
      <c r="Q131" s="8">
        <v>113.95693900000001</v>
      </c>
      <c r="R131" s="8">
        <v>131.094088</v>
      </c>
      <c r="S131" s="8">
        <v>153.44413</v>
      </c>
      <c r="T131" s="8">
        <v>163.4556</v>
      </c>
      <c r="U131" s="8">
        <v>206.39506999999998</v>
      </c>
      <c r="V131" s="8">
        <v>224.20571000000001</v>
      </c>
      <c r="W131" s="8">
        <v>219.17189999999999</v>
      </c>
      <c r="X131" s="8">
        <v>245.76591500000001</v>
      </c>
      <c r="Y131" s="8">
        <v>268.46343999999999</v>
      </c>
      <c r="Z131" s="8">
        <v>327.80122</v>
      </c>
      <c r="AA131" s="8">
        <v>344.2525</v>
      </c>
    </row>
    <row r="137" spans="1:27" collapsed="1"/>
    <row r="138" spans="1:27" collapsed="1"/>
  </sheetData>
  <sheetProtection algorithmName="SHA-512" hashValue="FXD+r861dApdC5BW9P8Eg3LljeZbeMM/xXhASaIlbOW3JFJX2T4QZklPm9VDY7YkKH+8mnCstmI+8HL1d8BQOQ==" saltValue="W+H8vN1G5tm7qMUQqKONa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73" t="s">
        <v>200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269</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c r="A6" s="16" t="s">
        <v>16</v>
      </c>
      <c r="B6" s="16" t="s">
        <v>1</v>
      </c>
      <c r="C6" s="8">
        <v>16456</v>
      </c>
      <c r="D6" s="8">
        <v>16456</v>
      </c>
      <c r="E6" s="8">
        <v>12565.027896371648</v>
      </c>
      <c r="F6" s="8">
        <v>4553.0559257023997</v>
      </c>
      <c r="G6" s="8">
        <v>4553.0559257005498</v>
      </c>
      <c r="H6" s="8">
        <v>4553.0559256977904</v>
      </c>
      <c r="I6" s="8">
        <v>4553.0559256953857</v>
      </c>
      <c r="J6" s="8">
        <v>3840.2580864187498</v>
      </c>
      <c r="K6" s="8">
        <v>3687.4326064131142</v>
      </c>
      <c r="L6" s="8">
        <v>3570.9094964109559</v>
      </c>
      <c r="M6" s="8">
        <v>3570.9094964088999</v>
      </c>
      <c r="N6" s="8">
        <v>3570.9094964073602</v>
      </c>
      <c r="O6" s="8">
        <v>2263.2628423992751</v>
      </c>
      <c r="P6" s="8">
        <v>2263.2628423935403</v>
      </c>
      <c r="Q6" s="8">
        <v>743.99980065524994</v>
      </c>
      <c r="R6" s="8">
        <v>743.99980062325596</v>
      </c>
      <c r="S6" s="8">
        <v>0</v>
      </c>
      <c r="T6" s="8">
        <v>0</v>
      </c>
      <c r="U6" s="8">
        <v>0</v>
      </c>
      <c r="V6" s="8">
        <v>0</v>
      </c>
      <c r="W6" s="8">
        <v>0</v>
      </c>
      <c r="X6" s="8">
        <v>0</v>
      </c>
      <c r="Y6" s="8">
        <v>0</v>
      </c>
      <c r="Z6" s="8">
        <v>0</v>
      </c>
      <c r="AA6" s="8">
        <v>0</v>
      </c>
    </row>
    <row r="7" spans="1:27">
      <c r="A7" s="16" t="s">
        <v>16</v>
      </c>
      <c r="B7" s="16" t="s">
        <v>11</v>
      </c>
      <c r="C7" s="8">
        <v>4835</v>
      </c>
      <c r="D7" s="8">
        <v>4279.2013100000004</v>
      </c>
      <c r="E7" s="8">
        <v>2829.2010700000001</v>
      </c>
      <c r="F7" s="8">
        <v>580</v>
      </c>
      <c r="G7" s="8">
        <v>2.0335258E-4</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7359.5500121569812</v>
      </c>
      <c r="M10" s="8">
        <v>7359.5500121569812</v>
      </c>
      <c r="N10" s="8">
        <v>9275.006492156981</v>
      </c>
      <c r="O10" s="8">
        <v>9275.006492156981</v>
      </c>
      <c r="P10" s="8">
        <v>9163.5432921569809</v>
      </c>
      <c r="Q10" s="8">
        <v>9043.5432921569809</v>
      </c>
      <c r="R10" s="8">
        <v>10074.163292156982</v>
      </c>
      <c r="S10" s="8">
        <v>9980.1632921569817</v>
      </c>
      <c r="T10" s="8">
        <v>11928.31779215698</v>
      </c>
      <c r="U10" s="8">
        <v>11407.85123402719</v>
      </c>
      <c r="V10" s="8">
        <v>11407.851234036991</v>
      </c>
      <c r="W10" s="8">
        <v>11773.38159923706</v>
      </c>
      <c r="X10" s="8">
        <v>11189.38159923706</v>
      </c>
      <c r="Y10" s="8">
        <v>12326.95649923706</v>
      </c>
      <c r="Z10" s="8">
        <v>11807.95649923706</v>
      </c>
      <c r="AA10" s="8">
        <v>13408.48139923706</v>
      </c>
    </row>
    <row r="11" spans="1:27">
      <c r="A11" s="16" t="s">
        <v>16</v>
      </c>
      <c r="B11" s="16" t="s">
        <v>2</v>
      </c>
      <c r="C11" s="8">
        <v>7365.4199905395499</v>
      </c>
      <c r="D11" s="8">
        <v>7365.4199905395499</v>
      </c>
      <c r="E11" s="8">
        <v>7365.4199905395499</v>
      </c>
      <c r="F11" s="8">
        <v>7365.4199905395499</v>
      </c>
      <c r="G11" s="8">
        <v>7365.4199905395499</v>
      </c>
      <c r="H11" s="8">
        <v>7365.4199905395499</v>
      </c>
      <c r="I11" s="8">
        <v>7365.4199905395499</v>
      </c>
      <c r="J11" s="8">
        <v>7365.4199905395499</v>
      </c>
      <c r="K11" s="8">
        <v>7365.4199905395499</v>
      </c>
      <c r="L11" s="8">
        <v>7365.4199905395499</v>
      </c>
      <c r="M11" s="8">
        <v>7365.4199905395499</v>
      </c>
      <c r="N11" s="8">
        <v>7365.4199905395499</v>
      </c>
      <c r="O11" s="8">
        <v>7365.4199905395499</v>
      </c>
      <c r="P11" s="8">
        <v>7365.4199905395499</v>
      </c>
      <c r="Q11" s="8">
        <v>7365.4199905395499</v>
      </c>
      <c r="R11" s="8">
        <v>7365.4199905395499</v>
      </c>
      <c r="S11" s="8">
        <v>7365.4199905395499</v>
      </c>
      <c r="T11" s="8">
        <v>7365.4199905395499</v>
      </c>
      <c r="U11" s="8">
        <v>7365.4199905395499</v>
      </c>
      <c r="V11" s="8">
        <v>7365.4199905395499</v>
      </c>
      <c r="W11" s="8">
        <v>7365.4199905395499</v>
      </c>
      <c r="X11" s="8">
        <v>7365.4199905395499</v>
      </c>
      <c r="Y11" s="8">
        <v>7365.4199905395499</v>
      </c>
      <c r="Z11" s="8">
        <v>7365.4199905395499</v>
      </c>
      <c r="AA11" s="8">
        <v>7365.4199905395499</v>
      </c>
    </row>
    <row r="12" spans="1:27">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15459.470881594472</v>
      </c>
      <c r="D13" s="8">
        <v>16752.439145594471</v>
      </c>
      <c r="E13" s="8">
        <v>19386.031485594471</v>
      </c>
      <c r="F13" s="8">
        <v>32209.29555840982</v>
      </c>
      <c r="G13" s="8">
        <v>32210.481029416085</v>
      </c>
      <c r="H13" s="8">
        <v>32239.416414487852</v>
      </c>
      <c r="I13" s="8">
        <v>33026.101830019652</v>
      </c>
      <c r="J13" s="8">
        <v>33680.087283428096</v>
      </c>
      <c r="K13" s="8">
        <v>36069.754963934131</v>
      </c>
      <c r="L13" s="8">
        <v>37033.759016199263</v>
      </c>
      <c r="M13" s="8">
        <v>40565.814578089587</v>
      </c>
      <c r="N13" s="8">
        <v>46039.512310511731</v>
      </c>
      <c r="O13" s="8">
        <v>46864.047630567824</v>
      </c>
      <c r="P13" s="8">
        <v>47777.278611310889</v>
      </c>
      <c r="Q13" s="8">
        <v>47157.899903322133</v>
      </c>
      <c r="R13" s="8">
        <v>47013.456404362383</v>
      </c>
      <c r="S13" s="8">
        <v>48347.848085259066</v>
      </c>
      <c r="T13" s="8">
        <v>47679.093503050688</v>
      </c>
      <c r="U13" s="8">
        <v>47000.893287068837</v>
      </c>
      <c r="V13" s="8">
        <v>45868.121095535455</v>
      </c>
      <c r="W13" s="8">
        <v>47876.145050597261</v>
      </c>
      <c r="X13" s="8">
        <v>48150.078016316562</v>
      </c>
      <c r="Y13" s="8">
        <v>47604.27801389643</v>
      </c>
      <c r="Z13" s="8">
        <v>46832.988144915675</v>
      </c>
      <c r="AA13" s="8">
        <v>46467.638146656813</v>
      </c>
    </row>
    <row r="14" spans="1:27">
      <c r="A14" s="16" t="s">
        <v>16</v>
      </c>
      <c r="B14" s="16" t="s">
        <v>8</v>
      </c>
      <c r="C14" s="8">
        <v>13574.01752322179</v>
      </c>
      <c r="D14" s="8">
        <v>14116.307015221792</v>
      </c>
      <c r="E14" s="8">
        <v>14116.307013221791</v>
      </c>
      <c r="F14" s="8">
        <v>22638.78379468427</v>
      </c>
      <c r="G14" s="8">
        <v>22638.783794685711</v>
      </c>
      <c r="H14" s="8">
        <v>22632.66379483162</v>
      </c>
      <c r="I14" s="8">
        <v>22632.664077822992</v>
      </c>
      <c r="J14" s="8">
        <v>23023.348755179773</v>
      </c>
      <c r="K14" s="8">
        <v>25823.683181940884</v>
      </c>
      <c r="L14" s="8">
        <v>25823.683181950742</v>
      </c>
      <c r="M14" s="8">
        <v>25702.683182105822</v>
      </c>
      <c r="N14" s="8">
        <v>26712.317586452024</v>
      </c>
      <c r="O14" s="8">
        <v>26712.317586693644</v>
      </c>
      <c r="P14" s="8">
        <v>26712.318074248695</v>
      </c>
      <c r="Q14" s="8">
        <v>30778.702581439447</v>
      </c>
      <c r="R14" s="8">
        <v>34841.571757065103</v>
      </c>
      <c r="S14" s="8">
        <v>39636.600180287576</v>
      </c>
      <c r="T14" s="8">
        <v>49097.635492031077</v>
      </c>
      <c r="U14" s="8">
        <v>49295.223934264228</v>
      </c>
      <c r="V14" s="8">
        <v>49720.160652064544</v>
      </c>
      <c r="W14" s="8">
        <v>58318.078397791935</v>
      </c>
      <c r="X14" s="8">
        <v>58299.660415516366</v>
      </c>
      <c r="Y14" s="8">
        <v>58282.561021382076</v>
      </c>
      <c r="Z14" s="8">
        <v>56873.061679628394</v>
      </c>
      <c r="AA14" s="8">
        <v>56055.146682717139</v>
      </c>
    </row>
    <row r="15" spans="1:27">
      <c r="A15" s="16" t="s">
        <v>16</v>
      </c>
      <c r="B15" s="16" t="s">
        <v>83</v>
      </c>
      <c r="C15" s="8">
        <v>2460.0023630636479</v>
      </c>
      <c r="D15" s="8">
        <v>2915.3995817003788</v>
      </c>
      <c r="E15" s="8">
        <v>3565.3994364537489</v>
      </c>
      <c r="F15" s="8">
        <v>8639.9211281020926</v>
      </c>
      <c r="G15" s="8">
        <v>8609.921128426553</v>
      </c>
      <c r="H15" s="8">
        <v>8609.921128542559</v>
      </c>
      <c r="I15" s="8">
        <v>8609.9211288188726</v>
      </c>
      <c r="J15" s="8">
        <v>8554.5911293386962</v>
      </c>
      <c r="K15" s="8">
        <v>11408.751245260188</v>
      </c>
      <c r="L15" s="8">
        <v>11408.751361707027</v>
      </c>
      <c r="M15" s="8">
        <v>11358.751463573883</v>
      </c>
      <c r="N15" s="8">
        <v>11737.520742078676</v>
      </c>
      <c r="O15" s="8">
        <v>11737.520744489271</v>
      </c>
      <c r="P15" s="8">
        <v>13018.865565521328</v>
      </c>
      <c r="Q15" s="8">
        <v>13018.865575876593</v>
      </c>
      <c r="R15" s="8">
        <v>17082.984551295995</v>
      </c>
      <c r="S15" s="8">
        <v>17082.984571759062</v>
      </c>
      <c r="T15" s="8">
        <v>17290.977334167732</v>
      </c>
      <c r="U15" s="8">
        <v>17902.713271973869</v>
      </c>
      <c r="V15" s="8">
        <v>17892.713461718864</v>
      </c>
      <c r="W15" s="8">
        <v>18846.523924288187</v>
      </c>
      <c r="X15" s="8">
        <v>18391.12701639473</v>
      </c>
      <c r="Y15" s="8">
        <v>19473.993430201139</v>
      </c>
      <c r="Z15" s="8">
        <v>14918.994976060298</v>
      </c>
      <c r="AA15" s="8">
        <v>15221.540970006299</v>
      </c>
    </row>
    <row r="16" spans="1:27">
      <c r="A16" s="16" t="s">
        <v>16</v>
      </c>
      <c r="B16" s="16" t="s">
        <v>191</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5098.0001308894398</v>
      </c>
      <c r="U16" s="8">
        <v>5098.0001314373494</v>
      </c>
      <c r="V16" s="8">
        <v>5098.0001314395904</v>
      </c>
      <c r="W16" s="8">
        <v>5098.0001314560395</v>
      </c>
      <c r="X16" s="8">
        <v>5098.0001314573701</v>
      </c>
      <c r="Y16" s="8">
        <v>5098.0001314606307</v>
      </c>
      <c r="Z16" s="8">
        <v>5098.0001314637793</v>
      </c>
      <c r="AA16" s="8">
        <v>5098.0001314710698</v>
      </c>
    </row>
    <row r="17" spans="1:27">
      <c r="A17" s="16" t="s">
        <v>16</v>
      </c>
      <c r="B17" s="16" t="s">
        <v>15</v>
      </c>
      <c r="C17" s="8">
        <v>560.71998453140077</v>
      </c>
      <c r="D17" s="8">
        <v>757.83000183105196</v>
      </c>
      <c r="E17" s="8">
        <v>999.78997516631932</v>
      </c>
      <c r="F17" s="8">
        <v>1339.3899898529039</v>
      </c>
      <c r="G17" s="8">
        <v>1678.9999831318833</v>
      </c>
      <c r="H17" s="8">
        <v>2065.6799787282921</v>
      </c>
      <c r="I17" s="8">
        <v>2515.6600043773642</v>
      </c>
      <c r="J17" s="8">
        <v>3029.1199998855573</v>
      </c>
      <c r="K17" s="8">
        <v>3572.280066013333</v>
      </c>
      <c r="L17" s="8">
        <v>4202.1699848174976</v>
      </c>
      <c r="M17" s="8">
        <v>4958.6400260925202</v>
      </c>
      <c r="N17" s="8">
        <v>5808.5099544525046</v>
      </c>
      <c r="O17" s="8">
        <v>6774.0400161743073</v>
      </c>
      <c r="P17" s="8">
        <v>7821.3199462890516</v>
      </c>
      <c r="Q17" s="8">
        <v>8943.3200836181568</v>
      </c>
      <c r="R17" s="8">
        <v>10148.9699859619</v>
      </c>
      <c r="S17" s="8">
        <v>11471.569961547841</v>
      </c>
      <c r="T17" s="8">
        <v>12877.209869384742</v>
      </c>
      <c r="U17" s="8">
        <v>14372.240013122544</v>
      </c>
      <c r="V17" s="8">
        <v>15924.399856567354</v>
      </c>
      <c r="W17" s="8">
        <v>17535.530059814435</v>
      </c>
      <c r="X17" s="8">
        <v>19218.190322875955</v>
      </c>
      <c r="Y17" s="8">
        <v>20977.850112915021</v>
      </c>
      <c r="Z17" s="8">
        <v>22803.040130615216</v>
      </c>
      <c r="AA17" s="8">
        <v>23763.410064697247</v>
      </c>
    </row>
    <row r="18" spans="1:27">
      <c r="A18" s="80" t="s">
        <v>82</v>
      </c>
      <c r="B18" s="80"/>
      <c r="C18" s="68">
        <v>73961.689714355889</v>
      </c>
      <c r="D18" s="68">
        <v>75893.656016292269</v>
      </c>
      <c r="E18" s="68">
        <v>73761.735838752546</v>
      </c>
      <c r="F18" s="68">
        <v>90260.425358696069</v>
      </c>
      <c r="G18" s="68">
        <v>93783.221026657935</v>
      </c>
      <c r="H18" s="68">
        <v>94192.716204232696</v>
      </c>
      <c r="I18" s="68">
        <v>95152.521943327287</v>
      </c>
      <c r="J18" s="68">
        <v>95349.024230843876</v>
      </c>
      <c r="K18" s="68">
        <v>103666.52104015468</v>
      </c>
      <c r="L18" s="68">
        <v>105137.1430376785</v>
      </c>
      <c r="M18" s="68">
        <v>108869.66874286372</v>
      </c>
      <c r="N18" s="68">
        <v>117968.09656649531</v>
      </c>
      <c r="O18" s="68">
        <v>118450.51529691734</v>
      </c>
      <c r="P18" s="68">
        <v>120936.50832246004</v>
      </c>
      <c r="Q18" s="68">
        <v>123866.25122760813</v>
      </c>
      <c r="R18" s="68">
        <v>134085.06578200514</v>
      </c>
      <c r="S18" s="68">
        <v>140699.08608155008</v>
      </c>
      <c r="T18" s="68">
        <v>152613.15411222019</v>
      </c>
      <c r="U18" s="68">
        <v>153718.84186243359</v>
      </c>
      <c r="V18" s="68">
        <v>153908.66642190234</v>
      </c>
      <c r="W18" s="68">
        <v>167201.07915372445</v>
      </c>
      <c r="X18" s="68">
        <v>168099.85749233759</v>
      </c>
      <c r="Y18" s="68">
        <v>171517.05919963191</v>
      </c>
      <c r="Z18" s="68">
        <v>166087.46155245995</v>
      </c>
      <c r="AA18" s="68">
        <v>167379.63738532519</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c r="A21" s="16" t="s">
        <v>22</v>
      </c>
      <c r="B21" s="16" t="s">
        <v>1</v>
      </c>
      <c r="C21" s="8">
        <v>8330</v>
      </c>
      <c r="D21" s="8">
        <v>8330</v>
      </c>
      <c r="E21" s="8">
        <v>4922.2830199999999</v>
      </c>
      <c r="F21" s="8">
        <v>2102.7978392782998</v>
      </c>
      <c r="G21" s="8">
        <v>2102.7978392776299</v>
      </c>
      <c r="H21" s="8">
        <v>2102.7978392762398</v>
      </c>
      <c r="I21" s="8">
        <v>2102.7978392749001</v>
      </c>
      <c r="J21" s="8">
        <v>1390</v>
      </c>
      <c r="K21" s="8">
        <v>1390</v>
      </c>
      <c r="L21" s="8">
        <v>1273.47766</v>
      </c>
      <c r="M21" s="8">
        <v>1273.47766</v>
      </c>
      <c r="N21" s="8">
        <v>1273.47766</v>
      </c>
      <c r="O21" s="8">
        <v>240.60457599999998</v>
      </c>
      <c r="P21" s="8">
        <v>240.60457599999998</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3661.1155929199208</v>
      </c>
      <c r="O25" s="8">
        <v>3661.1155929199208</v>
      </c>
      <c r="P25" s="8">
        <v>3852.967292919921</v>
      </c>
      <c r="Q25" s="8">
        <v>3852.967292919921</v>
      </c>
      <c r="R25" s="8">
        <v>3852.967292919921</v>
      </c>
      <c r="S25" s="8">
        <v>3852.967292919921</v>
      </c>
      <c r="T25" s="8">
        <v>5525.5585929199206</v>
      </c>
      <c r="U25" s="8">
        <v>5215.0918000000001</v>
      </c>
      <c r="V25" s="8">
        <v>5215.0918000000001</v>
      </c>
      <c r="W25" s="8">
        <v>5215.0918000000001</v>
      </c>
      <c r="X25" s="8">
        <v>5215.0918000000001</v>
      </c>
      <c r="Y25" s="8">
        <v>5215.0918000000001</v>
      </c>
      <c r="Z25" s="8">
        <v>5215.0918000000001</v>
      </c>
      <c r="AA25" s="8">
        <v>5826.6041999999998</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3956.239071035397</v>
      </c>
      <c r="D28" s="8">
        <v>4965.8034350353973</v>
      </c>
      <c r="E28" s="8">
        <v>6569.3106250353976</v>
      </c>
      <c r="F28" s="8">
        <v>8591.7639388378557</v>
      </c>
      <c r="G28" s="8">
        <v>8591.7639388392072</v>
      </c>
      <c r="H28" s="8">
        <v>8591.7639388420175</v>
      </c>
      <c r="I28" s="8">
        <v>8591.7639388504576</v>
      </c>
      <c r="J28" s="8">
        <v>8591.7639388965381</v>
      </c>
      <c r="K28" s="8">
        <v>8591.7639389518172</v>
      </c>
      <c r="L28" s="8">
        <v>8591.7639393886966</v>
      </c>
      <c r="M28" s="8">
        <v>11188.934139498513</v>
      </c>
      <c r="N28" s="8">
        <v>13582.524919557221</v>
      </c>
      <c r="O28" s="8">
        <v>13389.213234175608</v>
      </c>
      <c r="P28" s="8">
        <v>13401.740314285318</v>
      </c>
      <c r="Q28" s="8">
        <v>13109.661416487199</v>
      </c>
      <c r="R28" s="8">
        <v>12923.361417344389</v>
      </c>
      <c r="S28" s="8">
        <v>12923.361417410819</v>
      </c>
      <c r="T28" s="8">
        <v>12358.381414163705</v>
      </c>
      <c r="U28" s="8">
        <v>12358.381595184164</v>
      </c>
      <c r="V28" s="8">
        <v>12203.125605451078</v>
      </c>
      <c r="W28" s="8">
        <v>12059.790401232911</v>
      </c>
      <c r="X28" s="8">
        <v>12059.790401741842</v>
      </c>
      <c r="Y28" s="8">
        <v>11663.790401913851</v>
      </c>
      <c r="Z28" s="8">
        <v>11550.60051127211</v>
      </c>
      <c r="AA28" s="8">
        <v>11550.60051130944</v>
      </c>
    </row>
    <row r="29" spans="1:27">
      <c r="A29" s="16" t="s">
        <v>22</v>
      </c>
      <c r="B29" s="16" t="s">
        <v>8</v>
      </c>
      <c r="C29" s="8">
        <v>6940.0395168588811</v>
      </c>
      <c r="D29" s="8">
        <v>7482.3290068588813</v>
      </c>
      <c r="E29" s="8">
        <v>7482.3290068588813</v>
      </c>
      <c r="F29" s="8">
        <v>8184.4301068588811</v>
      </c>
      <c r="G29" s="8">
        <v>8184.4301068588811</v>
      </c>
      <c r="H29" s="8">
        <v>8184.4301068588811</v>
      </c>
      <c r="I29" s="8">
        <v>8184.4301068588811</v>
      </c>
      <c r="J29" s="8">
        <v>8184.4301108588816</v>
      </c>
      <c r="K29" s="8">
        <v>8184.4301068588811</v>
      </c>
      <c r="L29" s="8">
        <v>8184.4301068588811</v>
      </c>
      <c r="M29" s="8">
        <v>8184.4301068588811</v>
      </c>
      <c r="N29" s="8">
        <v>8184.4301108588816</v>
      </c>
      <c r="O29" s="8">
        <v>8184.4301108588816</v>
      </c>
      <c r="P29" s="8">
        <v>8184.4301108588816</v>
      </c>
      <c r="Q29" s="8">
        <v>9109.8673178588815</v>
      </c>
      <c r="R29" s="8">
        <v>10601.661692858881</v>
      </c>
      <c r="S29" s="8">
        <v>12519.599891333002</v>
      </c>
      <c r="T29" s="8">
        <v>16059.966258822098</v>
      </c>
      <c r="U29" s="8">
        <v>16059.966259261548</v>
      </c>
      <c r="V29" s="8">
        <v>16023.886257708284</v>
      </c>
      <c r="W29" s="8">
        <v>18976.971017956072</v>
      </c>
      <c r="X29" s="8">
        <v>18952.018933145511</v>
      </c>
      <c r="Y29" s="8">
        <v>18902.018935953281</v>
      </c>
      <c r="Z29" s="8">
        <v>18307.818931432528</v>
      </c>
      <c r="AA29" s="8">
        <v>17741.060932026863</v>
      </c>
    </row>
    <row r="30" spans="1:27">
      <c r="A30" s="16" t="s">
        <v>22</v>
      </c>
      <c r="B30" s="16" t="s">
        <v>83</v>
      </c>
      <c r="C30" s="8">
        <v>261</v>
      </c>
      <c r="D30" s="8">
        <v>698.57252868372598</v>
      </c>
      <c r="E30" s="8">
        <v>698.57252912336003</v>
      </c>
      <c r="F30" s="8">
        <v>2261.00032987961</v>
      </c>
      <c r="G30" s="8">
        <v>2261.0003299226601</v>
      </c>
      <c r="H30" s="8">
        <v>2261.00032994394</v>
      </c>
      <c r="I30" s="8">
        <v>2261.0003300161102</v>
      </c>
      <c r="J30" s="8">
        <v>2261.0003301187899</v>
      </c>
      <c r="K30" s="8">
        <v>2261.00033017649</v>
      </c>
      <c r="L30" s="8">
        <v>2261.00033033916</v>
      </c>
      <c r="M30" s="8">
        <v>2211.000431327715</v>
      </c>
      <c r="N30" s="8">
        <v>2211.000456718039</v>
      </c>
      <c r="O30" s="8">
        <v>2211.000457752315</v>
      </c>
      <c r="P30" s="8">
        <v>2440.0063571349901</v>
      </c>
      <c r="Q30" s="8">
        <v>2440.0063579493899</v>
      </c>
      <c r="R30" s="8">
        <v>3591.3403075589399</v>
      </c>
      <c r="S30" s="8">
        <v>3591.34030975319</v>
      </c>
      <c r="T30" s="8">
        <v>3591.3403409247298</v>
      </c>
      <c r="U30" s="8">
        <v>3643.6104458414297</v>
      </c>
      <c r="V30" s="8">
        <v>3643.6104641766997</v>
      </c>
      <c r="W30" s="8">
        <v>3643.6107920937297</v>
      </c>
      <c r="X30" s="8">
        <v>3206.03837756749</v>
      </c>
      <c r="Y30" s="8">
        <v>3336.0396076717802</v>
      </c>
      <c r="Z30" s="8">
        <v>1967.5197069892599</v>
      </c>
      <c r="AA30" s="8">
        <v>1967.5197739337</v>
      </c>
    </row>
    <row r="31" spans="1:27">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2280.0001308894398</v>
      </c>
      <c r="U31" s="8">
        <v>2280.0001314373499</v>
      </c>
      <c r="V31" s="8">
        <v>2280.0001314395899</v>
      </c>
      <c r="W31" s="8">
        <v>2280.00013145604</v>
      </c>
      <c r="X31" s="8">
        <v>2280.0001314573701</v>
      </c>
      <c r="Y31" s="8">
        <v>2280.0001314606302</v>
      </c>
      <c r="Z31" s="8">
        <v>2280.0001314637798</v>
      </c>
      <c r="AA31" s="8">
        <v>2280.0001314710698</v>
      </c>
    </row>
    <row r="32" spans="1:27">
      <c r="A32" s="16" t="s">
        <v>22</v>
      </c>
      <c r="B32" s="16" t="s">
        <v>15</v>
      </c>
      <c r="C32" s="8">
        <v>212.69999694824199</v>
      </c>
      <c r="D32" s="8">
        <v>287.33999633789</v>
      </c>
      <c r="E32" s="8">
        <v>379.26998901367102</v>
      </c>
      <c r="F32" s="8">
        <v>509.92999267578102</v>
      </c>
      <c r="G32" s="8">
        <v>631.03997802734295</v>
      </c>
      <c r="H32" s="8">
        <v>766.259971618652</v>
      </c>
      <c r="I32" s="8">
        <v>926.27001953125</v>
      </c>
      <c r="J32" s="8">
        <v>1103.119979858398</v>
      </c>
      <c r="K32" s="8">
        <v>1277.5900421142569</v>
      </c>
      <c r="L32" s="8">
        <v>1478.98999023437</v>
      </c>
      <c r="M32" s="8">
        <v>1734.84997558593</v>
      </c>
      <c r="N32" s="8">
        <v>2020.5200500488249</v>
      </c>
      <c r="O32" s="8">
        <v>2347.580017089841</v>
      </c>
      <c r="P32" s="8">
        <v>2703.2099609374973</v>
      </c>
      <c r="Q32" s="8">
        <v>3090.0299682617178</v>
      </c>
      <c r="R32" s="8">
        <v>3504.55004882812</v>
      </c>
      <c r="S32" s="8">
        <v>3958.0899658203098</v>
      </c>
      <c r="T32" s="8">
        <v>4435.9299316406195</v>
      </c>
      <c r="U32" s="8">
        <v>4945.2000732421802</v>
      </c>
      <c r="V32" s="8">
        <v>5471.8898925781195</v>
      </c>
      <c r="W32" s="8">
        <v>6021.6599121093695</v>
      </c>
      <c r="X32" s="8">
        <v>6591.18017578125</v>
      </c>
      <c r="Y32" s="8">
        <v>7184.9099121093695</v>
      </c>
      <c r="Z32" s="8">
        <v>7803.1799316406195</v>
      </c>
      <c r="AA32" s="8">
        <v>8115.0002441406195</v>
      </c>
    </row>
    <row r="33" spans="1:27">
      <c r="A33" s="80" t="s">
        <v>82</v>
      </c>
      <c r="B33" s="80"/>
      <c r="C33" s="68">
        <v>25543.977577762442</v>
      </c>
      <c r="D33" s="68">
        <v>27608.043959835821</v>
      </c>
      <c r="E33" s="68">
        <v>25895.764162951236</v>
      </c>
      <c r="F33" s="68">
        <v>27493.92120045035</v>
      </c>
      <c r="G33" s="68">
        <v>29655.031185845641</v>
      </c>
      <c r="H33" s="68">
        <v>29790.25117945965</v>
      </c>
      <c r="I33" s="68">
        <v>29950.26122745152</v>
      </c>
      <c r="J33" s="68">
        <v>29414.313352652527</v>
      </c>
      <c r="K33" s="68">
        <v>29588.783411021366</v>
      </c>
      <c r="L33" s="68">
        <v>29673.66101974103</v>
      </c>
      <c r="M33" s="68">
        <v>32476.691306190965</v>
      </c>
      <c r="N33" s="68">
        <v>36178.068790102887</v>
      </c>
      <c r="O33" s="68">
        <v>35278.943988796571</v>
      </c>
      <c r="P33" s="68">
        <v>36067.958612136608</v>
      </c>
      <c r="Q33" s="68">
        <v>36847.532353477116</v>
      </c>
      <c r="R33" s="68">
        <v>39718.880759510248</v>
      </c>
      <c r="S33" s="68">
        <v>42090.358877237246</v>
      </c>
      <c r="T33" s="68">
        <v>46776.176669360517</v>
      </c>
      <c r="U33" s="68">
        <v>47027.25030496667</v>
      </c>
      <c r="V33" s="68">
        <v>47362.604151353771</v>
      </c>
      <c r="W33" s="68">
        <v>50722.124054848122</v>
      </c>
      <c r="X33" s="68">
        <v>50829.119819693464</v>
      </c>
      <c r="Y33" s="68">
        <v>51106.85078910891</v>
      </c>
      <c r="Z33" s="68">
        <v>49649.211012798296</v>
      </c>
      <c r="AA33" s="68">
        <v>50005.785792881688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c r="A36" s="16" t="s">
        <v>23</v>
      </c>
      <c r="B36" s="16" t="s">
        <v>1</v>
      </c>
      <c r="C36" s="8">
        <v>8126</v>
      </c>
      <c r="D36" s="8">
        <v>8126</v>
      </c>
      <c r="E36" s="8">
        <v>7642.7448763716493</v>
      </c>
      <c r="F36" s="8">
        <v>2450.2580864240999</v>
      </c>
      <c r="G36" s="8">
        <v>2450.2580864229203</v>
      </c>
      <c r="H36" s="8">
        <v>2450.2580864215502</v>
      </c>
      <c r="I36" s="8">
        <v>2450.2580864204851</v>
      </c>
      <c r="J36" s="8">
        <v>2450.2580864187498</v>
      </c>
      <c r="K36" s="8">
        <v>2297.4326064131142</v>
      </c>
      <c r="L36" s="8">
        <v>2297.4318364109558</v>
      </c>
      <c r="M36" s="8">
        <v>2297.4318364088999</v>
      </c>
      <c r="N36" s="8">
        <v>2297.4318364073602</v>
      </c>
      <c r="O36" s="8">
        <v>2022.6582663992751</v>
      </c>
      <c r="P36" s="8">
        <v>2022.6582663935401</v>
      </c>
      <c r="Q36" s="8">
        <v>743.99980065524994</v>
      </c>
      <c r="R36" s="8">
        <v>743.99980062325596</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1814.00023479013</v>
      </c>
      <c r="V40" s="8">
        <v>1814.00023479993</v>
      </c>
      <c r="W40" s="8">
        <v>2333.5306</v>
      </c>
      <c r="X40" s="8">
        <v>2333.5306</v>
      </c>
      <c r="Y40" s="8">
        <v>3471.1055000000001</v>
      </c>
      <c r="Z40" s="8">
        <v>2952.1055000000001</v>
      </c>
      <c r="AA40" s="8">
        <v>2606.1055000000001</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2624.4080238342267</v>
      </c>
      <c r="F43" s="8">
        <v>8275.0107941107672</v>
      </c>
      <c r="G43" s="8">
        <v>8275.0107941115857</v>
      </c>
      <c r="H43" s="8">
        <v>8275.0107941127662</v>
      </c>
      <c r="I43" s="8">
        <v>8275.0107941192964</v>
      </c>
      <c r="J43" s="8">
        <v>8275.0107941341466</v>
      </c>
      <c r="K43" s="8">
        <v>9858.3542243486954</v>
      </c>
      <c r="L43" s="8">
        <v>9858.3542243968768</v>
      </c>
      <c r="M43" s="8">
        <v>9858.3542244696255</v>
      </c>
      <c r="N43" s="8">
        <v>11682.956755107365</v>
      </c>
      <c r="O43" s="8">
        <v>11682.956755130906</v>
      </c>
      <c r="P43" s="8">
        <v>11682.956755140751</v>
      </c>
      <c r="Q43" s="8">
        <v>11682.956755147381</v>
      </c>
      <c r="R43" s="8">
        <v>11724.813255156798</v>
      </c>
      <c r="S43" s="8">
        <v>13058.753655166027</v>
      </c>
      <c r="T43" s="8">
        <v>12881.097479807819</v>
      </c>
      <c r="U43" s="8">
        <v>12738.846865176491</v>
      </c>
      <c r="V43" s="8">
        <v>12738.846865203595</v>
      </c>
      <c r="W43" s="8">
        <v>13701.707901820855</v>
      </c>
      <c r="X43" s="8">
        <v>13701.707901892805</v>
      </c>
      <c r="Y43" s="8">
        <v>13551.907898878448</v>
      </c>
      <c r="Z43" s="8">
        <v>13551.907898902058</v>
      </c>
      <c r="AA43" s="8">
        <v>13551.907898947587</v>
      </c>
    </row>
    <row r="44" spans="1:27">
      <c r="A44" s="16" t="s">
        <v>23</v>
      </c>
      <c r="B44" s="16" t="s">
        <v>8</v>
      </c>
      <c r="C44" s="8">
        <v>4013.7850074768025</v>
      </c>
      <c r="D44" s="8">
        <v>4013.7850074768025</v>
      </c>
      <c r="E44" s="8">
        <v>4013.7850074768025</v>
      </c>
      <c r="F44" s="8">
        <v>7869.2224889392837</v>
      </c>
      <c r="G44" s="8">
        <v>7869.2224889407235</v>
      </c>
      <c r="H44" s="8">
        <v>7869.2224889721938</v>
      </c>
      <c r="I44" s="8">
        <v>7869.2227719635639</v>
      </c>
      <c r="J44" s="8">
        <v>8259.907445320343</v>
      </c>
      <c r="K44" s="8">
        <v>10327.247352961893</v>
      </c>
      <c r="L44" s="8">
        <v>10327.247352967883</v>
      </c>
      <c r="M44" s="8">
        <v>10206.247353061404</v>
      </c>
      <c r="N44" s="8">
        <v>10156.247353338993</v>
      </c>
      <c r="O44" s="8">
        <v>10156.247353575443</v>
      </c>
      <c r="P44" s="8">
        <v>10156.247632492086</v>
      </c>
      <c r="Q44" s="8">
        <v>13297.194932591086</v>
      </c>
      <c r="R44" s="8">
        <v>14551.757630931403</v>
      </c>
      <c r="S44" s="8">
        <v>17428.847531256142</v>
      </c>
      <c r="T44" s="8">
        <v>19777.885631455272</v>
      </c>
      <c r="U44" s="8">
        <v>20232.954849511334</v>
      </c>
      <c r="V44" s="8">
        <v>20743.454569502479</v>
      </c>
      <c r="W44" s="8">
        <v>25946.925353967483</v>
      </c>
      <c r="X44" s="8">
        <v>25836.525352474211</v>
      </c>
      <c r="Y44" s="8">
        <v>26027.40595015747</v>
      </c>
      <c r="Z44" s="8">
        <v>25717.556609699706</v>
      </c>
      <c r="AA44" s="8">
        <v>25558.959609577636</v>
      </c>
    </row>
    <row r="45" spans="1:27">
      <c r="A45" s="16" t="s">
        <v>23</v>
      </c>
      <c r="B45" s="16" t="s">
        <v>83</v>
      </c>
      <c r="C45" s="8">
        <v>257</v>
      </c>
      <c r="D45" s="8">
        <v>257.00868609062502</v>
      </c>
      <c r="E45" s="8">
        <v>691.20527968061992</v>
      </c>
      <c r="F45" s="8">
        <v>2214.11633033817</v>
      </c>
      <c r="G45" s="8">
        <v>2214.1163303656604</v>
      </c>
      <c r="H45" s="8">
        <v>2214.1163303830399</v>
      </c>
      <c r="I45" s="8">
        <v>2214.1163304204601</v>
      </c>
      <c r="J45" s="8">
        <v>2214.1163304833299</v>
      </c>
      <c r="K45" s="8">
        <v>2214.1163305482801</v>
      </c>
      <c r="L45" s="8">
        <v>2214.1163306754102</v>
      </c>
      <c r="M45" s="8">
        <v>2214.11633084199</v>
      </c>
      <c r="N45" s="8">
        <v>2502.2947108534299</v>
      </c>
      <c r="O45" s="8">
        <v>2502.2947113857999</v>
      </c>
      <c r="P45" s="8">
        <v>3321.5523269763603</v>
      </c>
      <c r="Q45" s="8">
        <v>3321.5523287341603</v>
      </c>
      <c r="R45" s="8">
        <v>5663.3524737585703</v>
      </c>
      <c r="S45" s="8">
        <v>5663.3524774015004</v>
      </c>
      <c r="T45" s="8">
        <v>5846.01552699682</v>
      </c>
      <c r="U45" s="8">
        <v>6405.4812629931293</v>
      </c>
      <c r="V45" s="8">
        <v>6405.4813053335401</v>
      </c>
      <c r="W45" s="8">
        <v>8043.8933915062998</v>
      </c>
      <c r="X45" s="8">
        <v>8043.8848836259604</v>
      </c>
      <c r="Y45" s="8">
        <v>9263.3533134228001</v>
      </c>
      <c r="Z45" s="8">
        <v>7740.4423167495797</v>
      </c>
      <c r="AA45" s="8">
        <v>7766.8944093585496</v>
      </c>
    </row>
    <row r="46" spans="1:27">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84.949996948242102</v>
      </c>
      <c r="D47" s="8">
        <v>122.33000183105401</v>
      </c>
      <c r="E47" s="8">
        <v>171.89999389648401</v>
      </c>
      <c r="F47" s="8">
        <v>259.29998779296801</v>
      </c>
      <c r="G47" s="8">
        <v>341.17998695373473</v>
      </c>
      <c r="H47" s="8">
        <v>435.5500068664544</v>
      </c>
      <c r="I47" s="8">
        <v>545.05000305175781</v>
      </c>
      <c r="J47" s="8">
        <v>674.96002197265602</v>
      </c>
      <c r="K47" s="8">
        <v>823.52999877929597</v>
      </c>
      <c r="L47" s="8">
        <v>995.13000488281205</v>
      </c>
      <c r="M47" s="8">
        <v>1191.700012207031</v>
      </c>
      <c r="N47" s="8">
        <v>1411.1099548339839</v>
      </c>
      <c r="O47" s="8">
        <v>1663.3899536132781</v>
      </c>
      <c r="P47" s="8">
        <v>1937.5599975585881</v>
      </c>
      <c r="Q47" s="8">
        <v>2226.80004882812</v>
      </c>
      <c r="R47" s="8">
        <v>2538.4099731445313</v>
      </c>
      <c r="S47" s="8">
        <v>2879.8699340820281</v>
      </c>
      <c r="T47" s="8">
        <v>3246.150024414057</v>
      </c>
      <c r="U47" s="8">
        <v>3635.10009765625</v>
      </c>
      <c r="V47" s="8">
        <v>4037.8299560546802</v>
      </c>
      <c r="W47" s="8">
        <v>4453.37011718749</v>
      </c>
      <c r="X47" s="8">
        <v>4891.0599365234302</v>
      </c>
      <c r="Y47" s="8">
        <v>5348.5900878906195</v>
      </c>
      <c r="Z47" s="8">
        <v>5818.10009765625</v>
      </c>
      <c r="AA47" s="8">
        <v>6060.6799316406195</v>
      </c>
    </row>
    <row r="48" spans="1:27">
      <c r="A48" s="80" t="s">
        <v>82</v>
      </c>
      <c r="B48" s="80"/>
      <c r="C48" s="68">
        <v>20030.943023681633</v>
      </c>
      <c r="D48" s="68">
        <v>20068.331714655073</v>
      </c>
      <c r="E48" s="68">
        <v>20068.843176682145</v>
      </c>
      <c r="F48" s="68">
        <v>25992.707683027649</v>
      </c>
      <c r="G48" s="68">
        <v>28072.587682216988</v>
      </c>
      <c r="H48" s="68">
        <v>28166.95770217837</v>
      </c>
      <c r="I48" s="68">
        <v>28276.457981397925</v>
      </c>
      <c r="J48" s="68">
        <v>28373.55267375159</v>
      </c>
      <c r="K48" s="68">
        <v>31902.98050847364</v>
      </c>
      <c r="L48" s="68">
        <v>32074.579744756302</v>
      </c>
      <c r="M48" s="68">
        <v>31765.149752411311</v>
      </c>
      <c r="N48" s="68">
        <v>34047.340605963494</v>
      </c>
      <c r="O48" s="68">
        <v>34024.847035527069</v>
      </c>
      <c r="P48" s="68">
        <v>34973.87498008721</v>
      </c>
      <c r="Q48" s="68">
        <v>37125.40386748188</v>
      </c>
      <c r="R48" s="68">
        <v>41075.233135140435</v>
      </c>
      <c r="S48" s="68">
        <v>44883.723599431578</v>
      </c>
      <c r="T48" s="68">
        <v>47604.04866419985</v>
      </c>
      <c r="U48" s="68">
        <v>48865.283311653213</v>
      </c>
      <c r="V48" s="68">
        <v>49134.012932420104</v>
      </c>
      <c r="W48" s="68">
        <v>57629.827366008016</v>
      </c>
      <c r="X48" s="68">
        <v>57957.108676042284</v>
      </c>
      <c r="Y48" s="68">
        <v>60812.762751875212</v>
      </c>
      <c r="Z48" s="68">
        <v>58930.512424533466</v>
      </c>
      <c r="AA48" s="68">
        <v>58514.947351050272</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4279.2013100000004</v>
      </c>
      <c r="E52" s="8">
        <v>2829.2010700000001</v>
      </c>
      <c r="F52" s="8">
        <v>580</v>
      </c>
      <c r="G52" s="8">
        <v>2.0335258E-4</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1803.2510199999999</v>
      </c>
      <c r="M55" s="8">
        <v>1803.2510199999999</v>
      </c>
      <c r="N55" s="8">
        <v>2696.5909000000001</v>
      </c>
      <c r="O55" s="8">
        <v>2696.5909000000001</v>
      </c>
      <c r="P55" s="8">
        <v>2393.2759999999998</v>
      </c>
      <c r="Q55" s="8">
        <v>2393.2759999999998</v>
      </c>
      <c r="R55" s="8">
        <v>3423.8960000000002</v>
      </c>
      <c r="S55" s="8">
        <v>3329.8960000000002</v>
      </c>
      <c r="T55" s="8">
        <v>3605.4591999999998</v>
      </c>
      <c r="U55" s="8">
        <v>3605.4591999999998</v>
      </c>
      <c r="V55" s="8">
        <v>3605.4591999999998</v>
      </c>
      <c r="W55" s="8">
        <v>3605.4591999999998</v>
      </c>
      <c r="X55" s="8">
        <v>3021.4591999999998</v>
      </c>
      <c r="Y55" s="8">
        <v>3021.4591999999998</v>
      </c>
      <c r="Z55" s="8">
        <v>3021.4591999999998</v>
      </c>
      <c r="AA55" s="8">
        <v>4414.4717000000001</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5769.3599477221651</v>
      </c>
      <c r="F58" s="8">
        <v>9611.1790342432669</v>
      </c>
      <c r="G58" s="8">
        <v>9558.6790342755958</v>
      </c>
      <c r="H58" s="8">
        <v>9558.6790342778459</v>
      </c>
      <c r="I58" s="8">
        <v>10225.679034289135</v>
      </c>
      <c r="J58" s="8">
        <v>10891.679034318955</v>
      </c>
      <c r="K58" s="8">
        <v>11578.317834360965</v>
      </c>
      <c r="L58" s="8">
        <v>12520.056451243956</v>
      </c>
      <c r="M58" s="8">
        <v>13520.056201245494</v>
      </c>
      <c r="N58" s="8">
        <v>14452.856504298592</v>
      </c>
      <c r="O58" s="8">
        <v>15032.856404300232</v>
      </c>
      <c r="P58" s="8">
        <v>16032.856404302012</v>
      </c>
      <c r="Q58" s="8">
        <v>15744.556408882268</v>
      </c>
      <c r="R58" s="8">
        <v>15744.556408889299</v>
      </c>
      <c r="S58" s="8">
        <v>15694.006409655767</v>
      </c>
      <c r="T58" s="8">
        <v>15981.748006606491</v>
      </c>
      <c r="U58" s="8">
        <v>15589.798009665277</v>
      </c>
      <c r="V58" s="8">
        <v>14824.681809205676</v>
      </c>
      <c r="W58" s="8">
        <v>15157.112931494747</v>
      </c>
      <c r="X58" s="8">
        <v>15393.639073369735</v>
      </c>
      <c r="Y58" s="8">
        <v>15393.639073599767</v>
      </c>
      <c r="Z58" s="8">
        <v>14735.539095039507</v>
      </c>
      <c r="AA58" s="8">
        <v>14677.939096616499</v>
      </c>
    </row>
    <row r="59" spans="1:27">
      <c r="A59" s="16" t="s">
        <v>24</v>
      </c>
      <c r="B59" s="16" t="s">
        <v>8</v>
      </c>
      <c r="C59" s="8">
        <v>1563.5730018615709</v>
      </c>
      <c r="D59" s="8">
        <v>1563.5730018615709</v>
      </c>
      <c r="E59" s="8">
        <v>1563.5730018615709</v>
      </c>
      <c r="F59" s="8">
        <v>3964.3075018615709</v>
      </c>
      <c r="G59" s="8">
        <v>3964.3075018615709</v>
      </c>
      <c r="H59" s="8">
        <v>3964.3075018615709</v>
      </c>
      <c r="I59" s="8">
        <v>3964.3075018615709</v>
      </c>
      <c r="J59" s="8">
        <v>3964.3075018615709</v>
      </c>
      <c r="K59" s="8">
        <v>4697.3020249811307</v>
      </c>
      <c r="L59" s="8">
        <v>4697.3020249850006</v>
      </c>
      <c r="M59" s="8">
        <v>4697.3020250465606</v>
      </c>
      <c r="N59" s="8">
        <v>4697.3020251151702</v>
      </c>
      <c r="O59" s="8">
        <v>4697.3020251203407</v>
      </c>
      <c r="P59" s="8">
        <v>4697.3020251491107</v>
      </c>
      <c r="Q59" s="8">
        <v>4697.3020251637208</v>
      </c>
      <c r="R59" s="8">
        <v>4697.3021182851608</v>
      </c>
      <c r="S59" s="8">
        <v>4697.3021183211804</v>
      </c>
      <c r="T59" s="8">
        <v>6115.0319588075108</v>
      </c>
      <c r="U59" s="8">
        <v>6004.5521006379777</v>
      </c>
      <c r="V59" s="8">
        <v>5973.4491000461785</v>
      </c>
      <c r="W59" s="8">
        <v>6414.8113001712081</v>
      </c>
      <c r="X59" s="8">
        <v>6610.9454009783985</v>
      </c>
      <c r="Y59" s="8">
        <v>6452.9654042210786</v>
      </c>
      <c r="Z59" s="8">
        <v>6055.5154073424073</v>
      </c>
      <c r="AA59" s="8">
        <v>5962.9554098244798</v>
      </c>
    </row>
    <row r="60" spans="1:27">
      <c r="A60" s="16" t="s">
        <v>24</v>
      </c>
      <c r="B60" s="16" t="s">
        <v>83</v>
      </c>
      <c r="C60" s="8">
        <v>1356.7443236201962</v>
      </c>
      <c r="D60" s="8">
        <v>1356.7444273555211</v>
      </c>
      <c r="E60" s="8">
        <v>1356.7446578280519</v>
      </c>
      <c r="F60" s="8">
        <v>2732.2699277337961</v>
      </c>
      <c r="G60" s="8">
        <v>2732.2699279284561</v>
      </c>
      <c r="H60" s="8">
        <v>2732.2699279782764</v>
      </c>
      <c r="I60" s="8">
        <v>2732.269928069496</v>
      </c>
      <c r="J60" s="8">
        <v>2676.93992833628</v>
      </c>
      <c r="K60" s="8">
        <v>5556.1000440585995</v>
      </c>
      <c r="L60" s="8">
        <v>5556.1000441504002</v>
      </c>
      <c r="M60" s="8">
        <v>5556.1000442572004</v>
      </c>
      <c r="N60" s="8">
        <v>5556.1000443757002</v>
      </c>
      <c r="O60" s="8">
        <v>5556.1000444871997</v>
      </c>
      <c r="P60" s="8">
        <v>5556.1000447020997</v>
      </c>
      <c r="Q60" s="8">
        <v>5556.1000448459999</v>
      </c>
      <c r="R60" s="8">
        <v>5256.1000450227002</v>
      </c>
      <c r="S60" s="8">
        <v>5256.1000452030003</v>
      </c>
      <c r="T60" s="8">
        <v>5256.1000454260002</v>
      </c>
      <c r="U60" s="8">
        <v>5256.1000456968004</v>
      </c>
      <c r="V60" s="8">
        <v>5256.1000460217001</v>
      </c>
      <c r="W60" s="8">
        <v>4625.6855413224994</v>
      </c>
      <c r="X60" s="8">
        <v>4625.6854193298004</v>
      </c>
      <c r="Y60" s="8">
        <v>4625.6851198402001</v>
      </c>
      <c r="Z60" s="8">
        <v>3230.1604199460298</v>
      </c>
      <c r="AA60" s="8">
        <v>3230.1607367797501</v>
      </c>
    </row>
    <row r="61" spans="1:27">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114.059997558593</v>
      </c>
      <c r="D62" s="8">
        <v>160.27999877929599</v>
      </c>
      <c r="E62" s="8">
        <v>216.5</v>
      </c>
      <c r="F62" s="8">
        <v>316.69000244140602</v>
      </c>
      <c r="G62" s="8">
        <v>408.63001060485823</v>
      </c>
      <c r="H62" s="8">
        <v>514.71000289916947</v>
      </c>
      <c r="I62" s="8">
        <v>637.18997955322186</v>
      </c>
      <c r="J62" s="8">
        <v>779.40998840331906</v>
      </c>
      <c r="K62" s="8">
        <v>931.30001831054608</v>
      </c>
      <c r="L62" s="8">
        <v>1109.9199829101551</v>
      </c>
      <c r="M62" s="8">
        <v>1323.1300354003899</v>
      </c>
      <c r="N62" s="8">
        <v>1566.3199768066349</v>
      </c>
      <c r="O62" s="8">
        <v>1838.15002441406</v>
      </c>
      <c r="P62" s="8">
        <v>2136.809997558591</v>
      </c>
      <c r="Q62" s="8">
        <v>2453.2900390625</v>
      </c>
      <c r="R62" s="8">
        <v>2794.9199829101481</v>
      </c>
      <c r="S62" s="8">
        <v>3172.30004882812</v>
      </c>
      <c r="T62" s="8">
        <v>3574.4798583984302</v>
      </c>
      <c r="U62" s="8">
        <v>4004.3798828125</v>
      </c>
      <c r="V62" s="8">
        <v>4454.77001953124</v>
      </c>
      <c r="W62" s="8">
        <v>4925.06005859375</v>
      </c>
      <c r="X62" s="8">
        <v>5419.1701660156195</v>
      </c>
      <c r="Y62" s="8">
        <v>5938.1101074218695</v>
      </c>
      <c r="Z62" s="8">
        <v>6482.06005859374</v>
      </c>
      <c r="AA62" s="8">
        <v>6787.1198730468695</v>
      </c>
    </row>
    <row r="63" spans="1:27">
      <c r="A63" s="80" t="s">
        <v>82</v>
      </c>
      <c r="B63" s="80"/>
      <c r="C63" s="68">
        <v>17817.757289776197</v>
      </c>
      <c r="D63" s="68">
        <v>17308.178704732225</v>
      </c>
      <c r="E63" s="68">
        <v>16414.398666425459</v>
      </c>
      <c r="F63" s="68">
        <v>21883.46645529371</v>
      </c>
      <c r="G63" s="68">
        <v>21342.906667036732</v>
      </c>
      <c r="H63" s="68">
        <v>21448.986456030532</v>
      </c>
      <c r="I63" s="68">
        <v>22238.466432787092</v>
      </c>
      <c r="J63" s="68">
        <v>22821.356441933796</v>
      </c>
      <c r="K63" s="68">
        <v>27272.039910724914</v>
      </c>
      <c r="L63" s="68">
        <v>28465.649512303185</v>
      </c>
      <c r="M63" s="68">
        <v>29678.859314963316</v>
      </c>
      <c r="N63" s="68">
        <v>31748.189439609763</v>
      </c>
      <c r="O63" s="68">
        <v>32600.019387335502</v>
      </c>
      <c r="P63" s="68">
        <v>33095.364460725483</v>
      </c>
      <c r="Q63" s="68">
        <v>33123.544506968159</v>
      </c>
      <c r="R63" s="68">
        <v>34195.794544120981</v>
      </c>
      <c r="S63" s="68">
        <v>34428.624611021733</v>
      </c>
      <c r="T63" s="68">
        <v>36811.839058252102</v>
      </c>
      <c r="U63" s="68">
        <v>36739.309227826227</v>
      </c>
      <c r="V63" s="68">
        <v>36393.480163818465</v>
      </c>
      <c r="W63" s="68">
        <v>37007.149020595869</v>
      </c>
      <c r="X63" s="68">
        <v>37349.919248707221</v>
      </c>
      <c r="Y63" s="68">
        <v>37710.87889409659</v>
      </c>
      <c r="Z63" s="68">
        <v>35803.754169935353</v>
      </c>
      <c r="AA63" s="68">
        <v>37351.666805281275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3009.3913905285604</v>
      </c>
      <c r="F73" s="8">
        <v>4021.3442927438105</v>
      </c>
      <c r="G73" s="8">
        <v>3955.3442927469764</v>
      </c>
      <c r="H73" s="8">
        <v>3864.5942927547603</v>
      </c>
      <c r="I73" s="8">
        <v>3864.5942927679007</v>
      </c>
      <c r="J73" s="8">
        <v>3732.894295854348</v>
      </c>
      <c r="K73" s="8">
        <v>3732.8942959138531</v>
      </c>
      <c r="L73" s="8">
        <v>3635.4743906610092</v>
      </c>
      <c r="M73" s="8">
        <v>3450.6745422560621</v>
      </c>
      <c r="N73" s="8">
        <v>3653.6932606957821</v>
      </c>
      <c r="O73" s="8">
        <v>3971.8550652814424</v>
      </c>
      <c r="P73" s="8">
        <v>3752.8735186690328</v>
      </c>
      <c r="Q73" s="8">
        <v>3713.8737038780728</v>
      </c>
      <c r="R73" s="8">
        <v>3713.8737040294827</v>
      </c>
      <c r="S73" s="8">
        <v>3764.8749840702726</v>
      </c>
      <c r="T73" s="8">
        <v>3551.0149835025813</v>
      </c>
      <c r="U73" s="8">
        <v>3551.0151980602955</v>
      </c>
      <c r="V73" s="8">
        <v>3338.6151966767725</v>
      </c>
      <c r="W73" s="8">
        <v>4194.6821970260999</v>
      </c>
      <c r="X73" s="8">
        <v>4232.0890202658675</v>
      </c>
      <c r="Y73" s="8">
        <v>4232.0890204323123</v>
      </c>
      <c r="Z73" s="8">
        <v>4232.0890206093436</v>
      </c>
      <c r="AA73" s="8">
        <v>4232.0890206693966</v>
      </c>
    </row>
    <row r="74" spans="1:27">
      <c r="A74" s="16" t="s">
        <v>25</v>
      </c>
      <c r="B74" s="16" t="s">
        <v>8</v>
      </c>
      <c r="C74" s="8">
        <v>1056.6199970245359</v>
      </c>
      <c r="D74" s="8">
        <v>1056.6199990245359</v>
      </c>
      <c r="E74" s="8">
        <v>1056.6199970245359</v>
      </c>
      <c r="F74" s="8">
        <v>2620.8236970245362</v>
      </c>
      <c r="G74" s="8">
        <v>2620.8236970245362</v>
      </c>
      <c r="H74" s="8">
        <v>2614.7036971389771</v>
      </c>
      <c r="I74" s="8">
        <v>2614.7036971389771</v>
      </c>
      <c r="J74" s="8">
        <v>2614.7036971389771</v>
      </c>
      <c r="K74" s="8">
        <v>2614.7036971389771</v>
      </c>
      <c r="L74" s="8">
        <v>2614.7036971389771</v>
      </c>
      <c r="M74" s="8">
        <v>2614.7036971389771</v>
      </c>
      <c r="N74" s="8">
        <v>3674.338097138977</v>
      </c>
      <c r="O74" s="8">
        <v>3674.338097138977</v>
      </c>
      <c r="P74" s="8">
        <v>3674.338199835257</v>
      </c>
      <c r="Q74" s="8">
        <v>3674.3381999054268</v>
      </c>
      <c r="R74" s="8">
        <v>4990.8502090580414</v>
      </c>
      <c r="S74" s="8">
        <v>4990.8505334325955</v>
      </c>
      <c r="T74" s="8">
        <v>7144.7515369926459</v>
      </c>
      <c r="U74" s="8">
        <v>6997.7506188885272</v>
      </c>
      <c r="V74" s="8">
        <v>6979.3706188276756</v>
      </c>
      <c r="W74" s="8">
        <v>6979.3706196948151</v>
      </c>
      <c r="X74" s="8">
        <v>6900.1706228924832</v>
      </c>
      <c r="Y74" s="8">
        <v>6900.1706249913832</v>
      </c>
      <c r="Z74" s="8">
        <v>6792.1706250650032</v>
      </c>
      <c r="AA74" s="8">
        <v>6792.1706251473533</v>
      </c>
    </row>
    <row r="75" spans="1:27">
      <c r="A75" s="16" t="s">
        <v>25</v>
      </c>
      <c r="B75" s="16" t="s">
        <v>83</v>
      </c>
      <c r="C75" s="8">
        <v>585.25803944345193</v>
      </c>
      <c r="D75" s="8">
        <v>603.07393957050704</v>
      </c>
      <c r="E75" s="8">
        <v>818.87696982171701</v>
      </c>
      <c r="F75" s="8">
        <v>1432.5345401505172</v>
      </c>
      <c r="G75" s="8">
        <v>1402.5345402097769</v>
      </c>
      <c r="H75" s="8">
        <v>1402.534540237303</v>
      </c>
      <c r="I75" s="8">
        <v>1402.5345403128069</v>
      </c>
      <c r="J75" s="8">
        <v>1402.5345404002969</v>
      </c>
      <c r="K75" s="8">
        <v>1377.534540476817</v>
      </c>
      <c r="L75" s="8">
        <v>1377.5346565420568</v>
      </c>
      <c r="M75" s="8">
        <v>1377.534657146977</v>
      </c>
      <c r="N75" s="8">
        <v>1468.125530131507</v>
      </c>
      <c r="O75" s="8">
        <v>1468.125530863957</v>
      </c>
      <c r="P75" s="8">
        <v>1701.206725934527</v>
      </c>
      <c r="Q75" s="8">
        <v>1701.2067266335071</v>
      </c>
      <c r="R75" s="8">
        <v>2572.1914916675105</v>
      </c>
      <c r="S75" s="8">
        <v>2572.1914926724407</v>
      </c>
      <c r="T75" s="8">
        <v>2597.5211524317401</v>
      </c>
      <c r="U75" s="8">
        <v>2597.5212229374301</v>
      </c>
      <c r="V75" s="8">
        <v>2587.5212266715002</v>
      </c>
      <c r="W75" s="8">
        <v>2533.3337554160007</v>
      </c>
      <c r="X75" s="8">
        <v>2515.5178558716707</v>
      </c>
      <c r="Y75" s="8">
        <v>2248.9148735574499</v>
      </c>
      <c r="Z75" s="8">
        <v>1980.8719737255899</v>
      </c>
      <c r="AA75" s="8">
        <v>2256.9654531174701</v>
      </c>
    </row>
    <row r="76" spans="1:27">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143.03999328613199</v>
      </c>
      <c r="D77" s="8">
        <v>178.88000488281199</v>
      </c>
      <c r="E77" s="8">
        <v>219.42999267578099</v>
      </c>
      <c r="F77" s="8">
        <v>233.21000671386699</v>
      </c>
      <c r="G77" s="8">
        <v>272.42000722885058</v>
      </c>
      <c r="H77" s="8">
        <v>317.35999774932782</v>
      </c>
      <c r="I77" s="8">
        <v>368.0200004577635</v>
      </c>
      <c r="J77" s="8">
        <v>424.38001060485823</v>
      </c>
      <c r="K77" s="8">
        <v>483.53000640869089</v>
      </c>
      <c r="L77" s="8">
        <v>550.83000564575138</v>
      </c>
      <c r="M77" s="8">
        <v>627.77000427246003</v>
      </c>
      <c r="N77" s="8">
        <v>714.04997253417901</v>
      </c>
      <c r="O77" s="8">
        <v>810.29002380370991</v>
      </c>
      <c r="P77" s="8">
        <v>910.18998718261696</v>
      </c>
      <c r="Q77" s="8">
        <v>1018.7000274658191</v>
      </c>
      <c r="R77" s="8">
        <v>1133.869979858398</v>
      </c>
      <c r="S77" s="8">
        <v>1258.9200134277339</v>
      </c>
      <c r="T77" s="8">
        <v>1391.30004882812</v>
      </c>
      <c r="U77" s="8">
        <v>1529.1799621581949</v>
      </c>
      <c r="V77" s="8">
        <v>1671.1399841308539</v>
      </c>
      <c r="W77" s="8">
        <v>1814.9399719238249</v>
      </c>
      <c r="X77" s="8">
        <v>1962.860046386711</v>
      </c>
      <c r="Y77" s="8">
        <v>2117.2600097656223</v>
      </c>
      <c r="Z77" s="8">
        <v>2274.0300292968723</v>
      </c>
      <c r="AA77" s="8">
        <v>2355.5200195312473</v>
      </c>
    </row>
    <row r="78" spans="1:27">
      <c r="A78" s="80" t="s">
        <v>82</v>
      </c>
      <c r="B78" s="80"/>
      <c r="C78" s="68">
        <v>6921.2880248713027</v>
      </c>
      <c r="D78" s="68">
        <v>6974.9439385950373</v>
      </c>
      <c r="E78" s="68">
        <v>7161.4783346392178</v>
      </c>
      <c r="F78" s="68">
        <v>10365.072521221353</v>
      </c>
      <c r="G78" s="68">
        <v>10062.282521798763</v>
      </c>
      <c r="H78" s="68">
        <v>10010.352512468991</v>
      </c>
      <c r="I78" s="68">
        <v>9784.1525299145087</v>
      </c>
      <c r="J78" s="68">
        <v>9708.8125432355409</v>
      </c>
      <c r="K78" s="68">
        <v>9742.9625391753998</v>
      </c>
      <c r="L78" s="68">
        <v>9632.8427492248557</v>
      </c>
      <c r="M78" s="68">
        <v>9524.9829000515347</v>
      </c>
      <c r="N78" s="68">
        <v>10435.506859737507</v>
      </c>
      <c r="O78" s="68">
        <v>10849.908716325146</v>
      </c>
      <c r="P78" s="68">
        <v>10963.908430858495</v>
      </c>
      <c r="Q78" s="68">
        <v>11033.418657119886</v>
      </c>
      <c r="R78" s="68">
        <v>13336.085383850494</v>
      </c>
      <c r="S78" s="68">
        <v>13512.137022840103</v>
      </c>
      <c r="T78" s="68">
        <v>15609.887720992148</v>
      </c>
      <c r="U78" s="68">
        <v>15390.767001281507</v>
      </c>
      <c r="V78" s="68">
        <v>15291.947025543863</v>
      </c>
      <c r="W78" s="68">
        <v>16083.626543297802</v>
      </c>
      <c r="X78" s="68">
        <v>16171.937544653794</v>
      </c>
      <c r="Y78" s="68">
        <v>16059.734527983826</v>
      </c>
      <c r="Z78" s="68">
        <v>15840.461647933869</v>
      </c>
      <c r="AA78" s="68">
        <v>16198.045117702528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2409</v>
      </c>
      <c r="H86" s="8">
        <v>2409</v>
      </c>
      <c r="I86" s="8">
        <v>2409</v>
      </c>
      <c r="J86" s="8">
        <v>2409</v>
      </c>
      <c r="K86" s="8">
        <v>2409</v>
      </c>
      <c r="L86" s="8">
        <v>2409</v>
      </c>
      <c r="M86" s="8">
        <v>2409</v>
      </c>
      <c r="N86" s="8">
        <v>2409</v>
      </c>
      <c r="O86" s="8">
        <v>2409</v>
      </c>
      <c r="P86" s="8">
        <v>2409</v>
      </c>
      <c r="Q86" s="8">
        <v>2409</v>
      </c>
      <c r="R86" s="8">
        <v>2409</v>
      </c>
      <c r="S86" s="8">
        <v>2409</v>
      </c>
      <c r="T86" s="8">
        <v>2409</v>
      </c>
      <c r="U86" s="8">
        <v>2409</v>
      </c>
      <c r="V86" s="8">
        <v>2409</v>
      </c>
      <c r="W86" s="8">
        <v>2409</v>
      </c>
      <c r="X86" s="8">
        <v>2409</v>
      </c>
      <c r="Y86" s="8">
        <v>2409</v>
      </c>
      <c r="Z86" s="8">
        <v>2409</v>
      </c>
      <c r="AA86" s="8">
        <v>2409</v>
      </c>
    </row>
    <row r="87" spans="1:27">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846.75379847412091</v>
      </c>
      <c r="D88" s="8">
        <v>1130.1576984741209</v>
      </c>
      <c r="E88" s="8">
        <v>1413.561498474121</v>
      </c>
      <c r="F88" s="8">
        <v>1709.9974984741211</v>
      </c>
      <c r="G88" s="8">
        <v>1829.6829694427211</v>
      </c>
      <c r="H88" s="8">
        <v>1949.368354500461</v>
      </c>
      <c r="I88" s="8">
        <v>2069.0537699928709</v>
      </c>
      <c r="J88" s="8">
        <v>2188.7392202241108</v>
      </c>
      <c r="K88" s="8">
        <v>2308.424670358801</v>
      </c>
      <c r="L88" s="8">
        <v>2428.1100105087212</v>
      </c>
      <c r="M88" s="8">
        <v>2547.7954706198911</v>
      </c>
      <c r="N88" s="8">
        <v>2667.4808708527612</v>
      </c>
      <c r="O88" s="8">
        <v>2787.1661716796311</v>
      </c>
      <c r="P88" s="8">
        <v>2906.8516189137708</v>
      </c>
      <c r="Q88" s="8">
        <v>2906.8516189272109</v>
      </c>
      <c r="R88" s="8">
        <v>2906.8516189424213</v>
      </c>
      <c r="S88" s="8">
        <v>2906.851618956181</v>
      </c>
      <c r="T88" s="8">
        <v>2906.8516189700963</v>
      </c>
      <c r="U88" s="8">
        <v>2762.8516189826114</v>
      </c>
      <c r="V88" s="8">
        <v>2762.8516189983375</v>
      </c>
      <c r="W88" s="8">
        <v>2762.851619022641</v>
      </c>
      <c r="X88" s="8">
        <v>2762.8516190463106</v>
      </c>
      <c r="Y88" s="8">
        <v>2762.8516190720511</v>
      </c>
      <c r="Z88" s="8">
        <v>2762.8516190926507</v>
      </c>
      <c r="AA88" s="8">
        <v>2455.101619113891</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1.0591336E-4</v>
      </c>
      <c r="Q89" s="8">
        <v>1.0592033E-4</v>
      </c>
      <c r="R89" s="8">
        <v>1.0593161E-4</v>
      </c>
      <c r="S89" s="8">
        <v>1.0594465000000001E-4</v>
      </c>
      <c r="T89" s="8">
        <v>1.0595354E-4</v>
      </c>
      <c r="U89" s="8">
        <v>1.05964835E-4</v>
      </c>
      <c r="V89" s="8">
        <v>1.05979925E-4</v>
      </c>
      <c r="W89" s="8">
        <v>1.0600235E-4</v>
      </c>
      <c r="X89" s="8">
        <v>1.0602577E-4</v>
      </c>
      <c r="Y89" s="8">
        <v>1.0605887E-4</v>
      </c>
      <c r="Z89" s="8">
        <v>1.0608875E-4</v>
      </c>
      <c r="AA89" s="8">
        <v>1.0614081E-4</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1.1077335E-4</v>
      </c>
      <c r="Q90" s="8">
        <v>1.1771353500000001E-4</v>
      </c>
      <c r="R90" s="8">
        <v>2.33288274E-4</v>
      </c>
      <c r="S90" s="8">
        <v>2.4672893000000001E-4</v>
      </c>
      <c r="T90" s="8">
        <v>2.6838844000000002E-4</v>
      </c>
      <c r="U90" s="8">
        <v>2.9450508000000003E-4</v>
      </c>
      <c r="V90" s="8">
        <v>4.19515426E-4</v>
      </c>
      <c r="W90" s="8">
        <v>4.43949654E-4</v>
      </c>
      <c r="X90" s="8">
        <v>4.7999981000000001E-4</v>
      </c>
      <c r="Y90" s="8">
        <v>5.1570890999999997E-4</v>
      </c>
      <c r="Z90" s="8">
        <v>5.5864983999999993E-4</v>
      </c>
      <c r="AA90" s="8">
        <v>5.9681682999999995E-4</v>
      </c>
    </row>
    <row r="91" spans="1:27">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5.9699997901916504</v>
      </c>
      <c r="D92" s="8">
        <v>9</v>
      </c>
      <c r="E92" s="8">
        <v>12.689999580383301</v>
      </c>
      <c r="F92" s="8">
        <v>20.2600002288818</v>
      </c>
      <c r="G92" s="8">
        <v>25.730000317096628</v>
      </c>
      <c r="H92" s="8">
        <v>31.799999594688337</v>
      </c>
      <c r="I92" s="8">
        <v>39.130001783370879</v>
      </c>
      <c r="J92" s="8">
        <v>47.249999046325627</v>
      </c>
      <c r="K92" s="8">
        <v>56.330000400543135</v>
      </c>
      <c r="L92" s="8">
        <v>67.300001144409094</v>
      </c>
      <c r="M92" s="8">
        <v>81.189998626708899</v>
      </c>
      <c r="N92" s="8">
        <v>96.510000228881708</v>
      </c>
      <c r="O92" s="8">
        <v>114.6299972534179</v>
      </c>
      <c r="P92" s="8">
        <v>133.55000305175781</v>
      </c>
      <c r="Q92" s="8">
        <v>154.5</v>
      </c>
      <c r="R92" s="8">
        <v>177.2200012207029</v>
      </c>
      <c r="S92" s="8">
        <v>202.38999938964781</v>
      </c>
      <c r="T92" s="8">
        <v>229.35000610351477</v>
      </c>
      <c r="U92" s="8">
        <v>258.37999725341791</v>
      </c>
      <c r="V92" s="8">
        <v>288.77000427246003</v>
      </c>
      <c r="W92" s="8">
        <v>320.49999999999898</v>
      </c>
      <c r="X92" s="8">
        <v>353.91999816894395</v>
      </c>
      <c r="Y92" s="8">
        <v>388.97999572753901</v>
      </c>
      <c r="Z92" s="8">
        <v>425.67001342773398</v>
      </c>
      <c r="AA92" s="8">
        <v>445.08999633789</v>
      </c>
    </row>
    <row r="93" spans="1:27">
      <c r="A93" s="80" t="s">
        <v>82</v>
      </c>
      <c r="B93" s="80"/>
      <c r="C93" s="68">
        <v>3647.7237982643128</v>
      </c>
      <c r="D93" s="68">
        <v>3934.1576984741209</v>
      </c>
      <c r="E93" s="68">
        <v>4221.2514980545038</v>
      </c>
      <c r="F93" s="68">
        <v>4525.257498703003</v>
      </c>
      <c r="G93" s="68">
        <v>4650.4129697598182</v>
      </c>
      <c r="H93" s="68">
        <v>4776.168354095149</v>
      </c>
      <c r="I93" s="68">
        <v>4903.1837717762419</v>
      </c>
      <c r="J93" s="68">
        <v>5030.9892192704365</v>
      </c>
      <c r="K93" s="68">
        <v>5159.7546707593447</v>
      </c>
      <c r="L93" s="68">
        <v>5290.4100116531299</v>
      </c>
      <c r="M93" s="68">
        <v>5423.9854692465997</v>
      </c>
      <c r="N93" s="68">
        <v>5558.9908710816435</v>
      </c>
      <c r="O93" s="68">
        <v>5696.7961689330496</v>
      </c>
      <c r="P93" s="68">
        <v>5835.4018386522384</v>
      </c>
      <c r="Q93" s="68">
        <v>5736.3518425610746</v>
      </c>
      <c r="R93" s="68">
        <v>5759.0719593830081</v>
      </c>
      <c r="S93" s="68">
        <v>5784.241971019409</v>
      </c>
      <c r="T93" s="68">
        <v>5811.2019994155917</v>
      </c>
      <c r="U93" s="68">
        <v>5696.2320167059443</v>
      </c>
      <c r="V93" s="68">
        <v>5726.6221487661487</v>
      </c>
      <c r="W93" s="68">
        <v>5758.352168974644</v>
      </c>
      <c r="X93" s="68">
        <v>5791.7722032408346</v>
      </c>
      <c r="Y93" s="68">
        <v>5826.8322365673703</v>
      </c>
      <c r="Z93" s="68">
        <v>5863.5222972589754</v>
      </c>
      <c r="AA93" s="68">
        <v>5309.1923184094212</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c r="A98" s="16" t="s">
        <v>16</v>
      </c>
      <c r="B98" s="16" t="s">
        <v>195</v>
      </c>
      <c r="C98" s="8">
        <v>2466.0023630636483</v>
      </c>
      <c r="D98" s="8">
        <v>2921.3995817003788</v>
      </c>
      <c r="E98" s="8">
        <v>3571.3994364537489</v>
      </c>
      <c r="F98" s="8">
        <v>8645.9211281020926</v>
      </c>
      <c r="G98" s="8">
        <v>8615.921128426553</v>
      </c>
      <c r="H98" s="8">
        <v>8615.9211285425572</v>
      </c>
      <c r="I98" s="8">
        <v>8615.9211288188726</v>
      </c>
      <c r="J98" s="8">
        <v>8560.5911293386962</v>
      </c>
      <c r="K98" s="8">
        <v>11414.75124526019</v>
      </c>
      <c r="L98" s="8">
        <v>11414.751361707027</v>
      </c>
      <c r="M98" s="8">
        <v>11364.751463573883</v>
      </c>
      <c r="N98" s="8">
        <v>11743.520742078676</v>
      </c>
      <c r="O98" s="8">
        <v>11743.520744489271</v>
      </c>
      <c r="P98" s="8">
        <v>13024.865565521328</v>
      </c>
      <c r="Q98" s="8">
        <v>13024.865575876593</v>
      </c>
      <c r="R98" s="8">
        <v>17088.984551295995</v>
      </c>
      <c r="S98" s="8">
        <v>17088.984571759062</v>
      </c>
      <c r="T98" s="8">
        <v>17296.977334167732</v>
      </c>
      <c r="U98" s="8">
        <v>17908.713271973869</v>
      </c>
      <c r="V98" s="8">
        <v>17898.713461718864</v>
      </c>
      <c r="W98" s="8">
        <v>18852.523924288187</v>
      </c>
      <c r="X98" s="8">
        <v>18397.12701639473</v>
      </c>
      <c r="Y98" s="8">
        <v>19479.993430201139</v>
      </c>
      <c r="Z98" s="8">
        <v>14924.994976060298</v>
      </c>
      <c r="AA98" s="8">
        <v>15227.540970006299</v>
      </c>
    </row>
    <row r="99" spans="1:27" collapsed="1">
      <c r="A99" s="16" t="s">
        <v>16</v>
      </c>
      <c r="B99" s="16" t="s">
        <v>192</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5598.0001308894398</v>
      </c>
      <c r="U99" s="8">
        <v>5598.0001314373494</v>
      </c>
      <c r="V99" s="8">
        <v>5598.0001314395904</v>
      </c>
      <c r="W99" s="8">
        <v>5598.0001314560395</v>
      </c>
      <c r="X99" s="8">
        <v>5598.0001314573701</v>
      </c>
      <c r="Y99" s="8">
        <v>5598.0001314606307</v>
      </c>
      <c r="Z99" s="8">
        <v>5598.0001314637793</v>
      </c>
      <c r="AA99" s="8">
        <v>5598.0001314710698</v>
      </c>
    </row>
    <row r="100" spans="1:27">
      <c r="A100" s="16" t="s">
        <v>16</v>
      </c>
      <c r="B100" s="16" t="s">
        <v>92</v>
      </c>
      <c r="C100" s="8">
        <v>560.71998453140077</v>
      </c>
      <c r="D100" s="8">
        <v>757.83000183105196</v>
      </c>
      <c r="E100" s="8">
        <v>999.78997516631932</v>
      </c>
      <c r="F100" s="8">
        <v>1339.3899898529039</v>
      </c>
      <c r="G100" s="8">
        <v>1678.9999831318833</v>
      </c>
      <c r="H100" s="8">
        <v>2065.6799787282921</v>
      </c>
      <c r="I100" s="8">
        <v>2515.6600043773642</v>
      </c>
      <c r="J100" s="8">
        <v>3029.1199998855573</v>
      </c>
      <c r="K100" s="8">
        <v>3572.280066013333</v>
      </c>
      <c r="L100" s="8">
        <v>4202.1699848174976</v>
      </c>
      <c r="M100" s="8">
        <v>4958.6400260925202</v>
      </c>
      <c r="N100" s="8">
        <v>5808.5099544525046</v>
      </c>
      <c r="O100" s="8">
        <v>6774.0400161743073</v>
      </c>
      <c r="P100" s="8">
        <v>7821.3199462890516</v>
      </c>
      <c r="Q100" s="8">
        <v>8943.3200836181568</v>
      </c>
      <c r="R100" s="8">
        <v>10148.9699859619</v>
      </c>
      <c r="S100" s="8">
        <v>11471.569961547841</v>
      </c>
      <c r="T100" s="8">
        <v>12877.209869384742</v>
      </c>
      <c r="U100" s="8">
        <v>14372.240013122544</v>
      </c>
      <c r="V100" s="8">
        <v>15924.399856567354</v>
      </c>
      <c r="W100" s="8">
        <v>17535.530059814435</v>
      </c>
      <c r="X100" s="8">
        <v>19218.190322875955</v>
      </c>
      <c r="Y100" s="8">
        <v>20977.850112915021</v>
      </c>
      <c r="Z100" s="8">
        <v>22803.040130615216</v>
      </c>
      <c r="AA100" s="8">
        <v>23763.410064697247</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c r="A103" s="16" t="s">
        <v>22</v>
      </c>
      <c r="B103" s="16" t="s">
        <v>195</v>
      </c>
      <c r="C103" s="8">
        <v>262</v>
      </c>
      <c r="D103" s="8">
        <v>699.57252868372598</v>
      </c>
      <c r="E103" s="8">
        <v>699.57252912336003</v>
      </c>
      <c r="F103" s="8">
        <v>2262.00032987961</v>
      </c>
      <c r="G103" s="8">
        <v>2262.0003299226601</v>
      </c>
      <c r="H103" s="8">
        <v>2262.00032994394</v>
      </c>
      <c r="I103" s="8">
        <v>2262.0003300161097</v>
      </c>
      <c r="J103" s="8">
        <v>2262.0003301187899</v>
      </c>
      <c r="K103" s="8">
        <v>2262.00033017649</v>
      </c>
      <c r="L103" s="8">
        <v>2262.00033033916</v>
      </c>
      <c r="M103" s="8">
        <v>2212.000431327715</v>
      </c>
      <c r="N103" s="8">
        <v>2212.000456718039</v>
      </c>
      <c r="O103" s="8">
        <v>2212.000457752315</v>
      </c>
      <c r="P103" s="8">
        <v>2441.0063571349901</v>
      </c>
      <c r="Q103" s="8">
        <v>2441.0063579493899</v>
      </c>
      <c r="R103" s="8">
        <v>3592.3403075589399</v>
      </c>
      <c r="S103" s="8">
        <v>3592.34030975319</v>
      </c>
      <c r="T103" s="8">
        <v>3592.3403409247298</v>
      </c>
      <c r="U103" s="8">
        <v>3644.6104458414297</v>
      </c>
      <c r="V103" s="8">
        <v>3644.6104641766997</v>
      </c>
      <c r="W103" s="8">
        <v>3644.6107920937297</v>
      </c>
      <c r="X103" s="8">
        <v>3207.03837756749</v>
      </c>
      <c r="Y103" s="8">
        <v>3337.0396076717802</v>
      </c>
      <c r="Z103" s="8">
        <v>1968.5197069892599</v>
      </c>
      <c r="AA103" s="8">
        <v>1968.5197739337</v>
      </c>
    </row>
    <row r="104" spans="1:27">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2880.0001308894398</v>
      </c>
      <c r="U104" s="8">
        <v>2880.0001314373499</v>
      </c>
      <c r="V104" s="8">
        <v>2880.0001314395899</v>
      </c>
      <c r="W104" s="8">
        <v>2880.00013145604</v>
      </c>
      <c r="X104" s="8">
        <v>2880.0001314573701</v>
      </c>
      <c r="Y104" s="8">
        <v>2880.0001314606302</v>
      </c>
      <c r="Z104" s="8">
        <v>2880.0001314637798</v>
      </c>
      <c r="AA104" s="8">
        <v>2880.0001314710698</v>
      </c>
    </row>
    <row r="105" spans="1:27">
      <c r="A105" s="16" t="s">
        <v>22</v>
      </c>
      <c r="B105" s="16" t="s">
        <v>92</v>
      </c>
      <c r="C105" s="8">
        <v>212.69999694824199</v>
      </c>
      <c r="D105" s="8">
        <v>287.33999633789</v>
      </c>
      <c r="E105" s="8">
        <v>379.26998901367102</v>
      </c>
      <c r="F105" s="8">
        <v>509.92999267578102</v>
      </c>
      <c r="G105" s="8">
        <v>631.03997802734295</v>
      </c>
      <c r="H105" s="8">
        <v>766.259971618652</v>
      </c>
      <c r="I105" s="8">
        <v>926.27001953125</v>
      </c>
      <c r="J105" s="8">
        <v>1103.119979858398</v>
      </c>
      <c r="K105" s="8">
        <v>1277.5900421142569</v>
      </c>
      <c r="L105" s="8">
        <v>1478.98999023437</v>
      </c>
      <c r="M105" s="8">
        <v>1734.84997558593</v>
      </c>
      <c r="N105" s="8">
        <v>2020.5200500488249</v>
      </c>
      <c r="O105" s="8">
        <v>2347.580017089841</v>
      </c>
      <c r="P105" s="8">
        <v>2703.2099609374973</v>
      </c>
      <c r="Q105" s="8">
        <v>3090.0299682617178</v>
      </c>
      <c r="R105" s="8">
        <v>3504.55004882812</v>
      </c>
      <c r="S105" s="8">
        <v>3958.0899658203098</v>
      </c>
      <c r="T105" s="8">
        <v>4435.9299316406195</v>
      </c>
      <c r="U105" s="8">
        <v>4945.2000732421802</v>
      </c>
      <c r="V105" s="8">
        <v>5471.8898925781195</v>
      </c>
      <c r="W105" s="8">
        <v>6021.6599121093695</v>
      </c>
      <c r="X105" s="8">
        <v>6591.18017578125</v>
      </c>
      <c r="Y105" s="8">
        <v>7184.9099121093695</v>
      </c>
      <c r="Z105" s="8">
        <v>7803.1799316406195</v>
      </c>
      <c r="AA105" s="8">
        <v>8115.0002441406195</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c r="A108" s="16" t="s">
        <v>23</v>
      </c>
      <c r="B108" s="16" t="s">
        <v>195</v>
      </c>
      <c r="C108" s="8">
        <v>258</v>
      </c>
      <c r="D108" s="8">
        <v>258.00868609062502</v>
      </c>
      <c r="E108" s="8">
        <v>692.20527968061992</v>
      </c>
      <c r="F108" s="8">
        <v>2215.11633033817</v>
      </c>
      <c r="G108" s="8">
        <v>2215.1163303656604</v>
      </c>
      <c r="H108" s="8">
        <v>2215.1163303830399</v>
      </c>
      <c r="I108" s="8">
        <v>2215.1163304204601</v>
      </c>
      <c r="J108" s="8">
        <v>2215.1163304833299</v>
      </c>
      <c r="K108" s="8">
        <v>2215.1163305482801</v>
      </c>
      <c r="L108" s="8">
        <v>2215.1163306754102</v>
      </c>
      <c r="M108" s="8">
        <v>2215.11633084199</v>
      </c>
      <c r="N108" s="8">
        <v>2503.2947108534299</v>
      </c>
      <c r="O108" s="8">
        <v>2503.2947113858004</v>
      </c>
      <c r="P108" s="8">
        <v>3322.5523269763603</v>
      </c>
      <c r="Q108" s="8">
        <v>3322.5523287341603</v>
      </c>
      <c r="R108" s="8">
        <v>5664.3524737585703</v>
      </c>
      <c r="S108" s="8">
        <v>5664.3524774015004</v>
      </c>
      <c r="T108" s="8">
        <v>5847.01552699682</v>
      </c>
      <c r="U108" s="8">
        <v>6406.4812629931293</v>
      </c>
      <c r="V108" s="8">
        <v>6406.4813053335401</v>
      </c>
      <c r="W108" s="8">
        <v>8044.8933915062998</v>
      </c>
      <c r="X108" s="8">
        <v>8044.8848836259604</v>
      </c>
      <c r="Y108" s="8">
        <v>9264.3533134228001</v>
      </c>
      <c r="Z108" s="8">
        <v>7741.4423167495797</v>
      </c>
      <c r="AA108" s="8">
        <v>7767.8944093585496</v>
      </c>
    </row>
    <row r="109" spans="1:27">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92</v>
      </c>
      <c r="C110" s="8">
        <v>84.949996948242102</v>
      </c>
      <c r="D110" s="8">
        <v>122.33000183105401</v>
      </c>
      <c r="E110" s="8">
        <v>171.89999389648401</v>
      </c>
      <c r="F110" s="8">
        <v>259.29998779296801</v>
      </c>
      <c r="G110" s="8">
        <v>341.17998695373473</v>
      </c>
      <c r="H110" s="8">
        <v>435.5500068664544</v>
      </c>
      <c r="I110" s="8">
        <v>545.05000305175781</v>
      </c>
      <c r="J110" s="8">
        <v>674.96002197265602</v>
      </c>
      <c r="K110" s="8">
        <v>823.52999877929597</v>
      </c>
      <c r="L110" s="8">
        <v>995.13000488281205</v>
      </c>
      <c r="M110" s="8">
        <v>1191.700012207031</v>
      </c>
      <c r="N110" s="8">
        <v>1411.1099548339839</v>
      </c>
      <c r="O110" s="8">
        <v>1663.3899536132781</v>
      </c>
      <c r="P110" s="8">
        <v>1937.5599975585881</v>
      </c>
      <c r="Q110" s="8">
        <v>2226.80004882812</v>
      </c>
      <c r="R110" s="8">
        <v>2538.4099731445313</v>
      </c>
      <c r="S110" s="8">
        <v>2879.8699340820281</v>
      </c>
      <c r="T110" s="8">
        <v>3246.150024414057</v>
      </c>
      <c r="U110" s="8">
        <v>3635.10009765625</v>
      </c>
      <c r="V110" s="8">
        <v>4037.8299560546802</v>
      </c>
      <c r="W110" s="8">
        <v>4453.37011718749</v>
      </c>
      <c r="X110" s="8">
        <v>4891.0599365234302</v>
      </c>
      <c r="Y110" s="8">
        <v>5348.5900878906195</v>
      </c>
      <c r="Z110" s="8">
        <v>5818.10009765625</v>
      </c>
      <c r="AA110" s="8">
        <v>6060.6799316406195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c r="A113" s="16" t="s">
        <v>24</v>
      </c>
      <c r="B113" s="16" t="s">
        <v>195</v>
      </c>
      <c r="C113" s="8">
        <v>1357.7443236201962</v>
      </c>
      <c r="D113" s="8">
        <v>1357.7444273555211</v>
      </c>
      <c r="E113" s="8">
        <v>1357.7446578280519</v>
      </c>
      <c r="F113" s="8">
        <v>2733.2699277337961</v>
      </c>
      <c r="G113" s="8">
        <v>2733.2699279284561</v>
      </c>
      <c r="H113" s="8">
        <v>2733.269927978276</v>
      </c>
      <c r="I113" s="8">
        <v>2733.269928069496</v>
      </c>
      <c r="J113" s="8">
        <v>2677.93992833628</v>
      </c>
      <c r="K113" s="8">
        <v>5557.1000440586004</v>
      </c>
      <c r="L113" s="8">
        <v>5557.1000441504002</v>
      </c>
      <c r="M113" s="8">
        <v>5557.1000442572004</v>
      </c>
      <c r="N113" s="8">
        <v>5557.1000443757002</v>
      </c>
      <c r="O113" s="8">
        <v>5557.1000444871997</v>
      </c>
      <c r="P113" s="8">
        <v>5557.1000447021006</v>
      </c>
      <c r="Q113" s="8">
        <v>5557.1000448459999</v>
      </c>
      <c r="R113" s="8">
        <v>5257.1000450227002</v>
      </c>
      <c r="S113" s="8">
        <v>5257.1000452030003</v>
      </c>
      <c r="T113" s="8">
        <v>5257.1000454260002</v>
      </c>
      <c r="U113" s="8">
        <v>5257.1000456968004</v>
      </c>
      <c r="V113" s="8">
        <v>5257.1000460217001</v>
      </c>
      <c r="W113" s="8">
        <v>4626.6855413224994</v>
      </c>
      <c r="X113" s="8">
        <v>4626.6854193298004</v>
      </c>
      <c r="Y113" s="8">
        <v>4626.6851198402001</v>
      </c>
      <c r="Z113" s="8">
        <v>3231.1604199460298</v>
      </c>
      <c r="AA113" s="8">
        <v>3231.1607367797501</v>
      </c>
    </row>
    <row r="114" spans="1:27">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92</v>
      </c>
      <c r="C115" s="8">
        <v>114.059997558593</v>
      </c>
      <c r="D115" s="8">
        <v>160.27999877929599</v>
      </c>
      <c r="E115" s="8">
        <v>216.5</v>
      </c>
      <c r="F115" s="8">
        <v>316.69000244140602</v>
      </c>
      <c r="G115" s="8">
        <v>408.63001060485823</v>
      </c>
      <c r="H115" s="8">
        <v>514.71000289916947</v>
      </c>
      <c r="I115" s="8">
        <v>637.18997955322186</v>
      </c>
      <c r="J115" s="8">
        <v>779.40998840331906</v>
      </c>
      <c r="K115" s="8">
        <v>931.30001831054608</v>
      </c>
      <c r="L115" s="8">
        <v>1109.9199829101551</v>
      </c>
      <c r="M115" s="8">
        <v>1323.1300354003899</v>
      </c>
      <c r="N115" s="8">
        <v>1566.3199768066349</v>
      </c>
      <c r="O115" s="8">
        <v>1838.15002441406</v>
      </c>
      <c r="P115" s="8">
        <v>2136.809997558591</v>
      </c>
      <c r="Q115" s="8">
        <v>2453.2900390625</v>
      </c>
      <c r="R115" s="8">
        <v>2794.9199829101481</v>
      </c>
      <c r="S115" s="8">
        <v>3172.30004882812</v>
      </c>
      <c r="T115" s="8">
        <v>3574.4798583984302</v>
      </c>
      <c r="U115" s="8">
        <v>4004.3798828125</v>
      </c>
      <c r="V115" s="8">
        <v>4454.77001953124</v>
      </c>
      <c r="W115" s="8">
        <v>4925.06005859375</v>
      </c>
      <c r="X115" s="8">
        <v>5419.1701660156195</v>
      </c>
      <c r="Y115" s="8">
        <v>5938.1101074218695</v>
      </c>
      <c r="Z115" s="8">
        <v>6482.06005859374</v>
      </c>
      <c r="AA115" s="8">
        <v>6787.1198730468695</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c r="A118" s="16" t="s">
        <v>25</v>
      </c>
      <c r="B118" s="16" t="s">
        <v>195</v>
      </c>
      <c r="C118" s="8">
        <v>586.25803944345205</v>
      </c>
      <c r="D118" s="8">
        <v>604.07393957050704</v>
      </c>
      <c r="E118" s="8">
        <v>819.87696982171701</v>
      </c>
      <c r="F118" s="8">
        <v>1433.5345401505169</v>
      </c>
      <c r="G118" s="8">
        <v>1403.5345402097771</v>
      </c>
      <c r="H118" s="8">
        <v>1403.534540237303</v>
      </c>
      <c r="I118" s="8">
        <v>1403.5345403128069</v>
      </c>
      <c r="J118" s="8">
        <v>1403.5345404002969</v>
      </c>
      <c r="K118" s="8">
        <v>1378.534540476817</v>
      </c>
      <c r="L118" s="8">
        <v>1378.5346565420571</v>
      </c>
      <c r="M118" s="8">
        <v>1378.534657146977</v>
      </c>
      <c r="N118" s="8">
        <v>1469.125530131507</v>
      </c>
      <c r="O118" s="8">
        <v>1469.125530863957</v>
      </c>
      <c r="P118" s="8">
        <v>1702.2067259345272</v>
      </c>
      <c r="Q118" s="8">
        <v>1702.2067266335071</v>
      </c>
      <c r="R118" s="8">
        <v>2573.1914916675109</v>
      </c>
      <c r="S118" s="8">
        <v>2573.1914926724407</v>
      </c>
      <c r="T118" s="8">
        <v>2598.5211524317401</v>
      </c>
      <c r="U118" s="8">
        <v>2598.5212229374301</v>
      </c>
      <c r="V118" s="8">
        <v>2588.5212266715002</v>
      </c>
      <c r="W118" s="8">
        <v>2534.3337554160007</v>
      </c>
      <c r="X118" s="8">
        <v>2516.5178558716707</v>
      </c>
      <c r="Y118" s="8">
        <v>2249.9148735574499</v>
      </c>
      <c r="Z118" s="8">
        <v>1981.8719737255899</v>
      </c>
      <c r="AA118" s="8">
        <v>2257.9654531174701</v>
      </c>
    </row>
    <row r="119" spans="1:27">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92</v>
      </c>
      <c r="C120" s="8">
        <v>143.03999328613199</v>
      </c>
      <c r="D120" s="8">
        <v>178.88000488281199</v>
      </c>
      <c r="E120" s="8">
        <v>219.42999267578099</v>
      </c>
      <c r="F120" s="8">
        <v>233.21000671386699</v>
      </c>
      <c r="G120" s="8">
        <v>272.42000722885058</v>
      </c>
      <c r="H120" s="8">
        <v>317.35999774932782</v>
      </c>
      <c r="I120" s="8">
        <v>368.0200004577635</v>
      </c>
      <c r="J120" s="8">
        <v>424.38001060485823</v>
      </c>
      <c r="K120" s="8">
        <v>483.53000640869089</v>
      </c>
      <c r="L120" s="8">
        <v>550.83000564575138</v>
      </c>
      <c r="M120" s="8">
        <v>627.77000427246003</v>
      </c>
      <c r="N120" s="8">
        <v>714.04997253417901</v>
      </c>
      <c r="O120" s="8">
        <v>810.29002380370991</v>
      </c>
      <c r="P120" s="8">
        <v>910.18998718261696</v>
      </c>
      <c r="Q120" s="8">
        <v>1018.7000274658191</v>
      </c>
      <c r="R120" s="8">
        <v>1133.869979858398</v>
      </c>
      <c r="S120" s="8">
        <v>1258.9200134277339</v>
      </c>
      <c r="T120" s="8">
        <v>1391.30004882812</v>
      </c>
      <c r="U120" s="8">
        <v>1529.1799621581949</v>
      </c>
      <c r="V120" s="8">
        <v>1671.1399841308539</v>
      </c>
      <c r="W120" s="8">
        <v>1814.9399719238249</v>
      </c>
      <c r="X120" s="8">
        <v>1962.860046386711</v>
      </c>
      <c r="Y120" s="8">
        <v>2117.2600097656223</v>
      </c>
      <c r="Z120" s="8">
        <v>2274.0300292968723</v>
      </c>
      <c r="AA120" s="8">
        <v>2355.5200195312473</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c r="A123" s="16" t="s">
        <v>26</v>
      </c>
      <c r="B123" s="16" t="s">
        <v>195</v>
      </c>
      <c r="C123" s="8">
        <v>2</v>
      </c>
      <c r="D123" s="8">
        <v>2</v>
      </c>
      <c r="E123" s="8">
        <v>2</v>
      </c>
      <c r="F123" s="8">
        <v>2</v>
      </c>
      <c r="G123" s="8">
        <v>2</v>
      </c>
      <c r="H123" s="8">
        <v>2</v>
      </c>
      <c r="I123" s="8">
        <v>2</v>
      </c>
      <c r="J123" s="8">
        <v>2</v>
      </c>
      <c r="K123" s="8">
        <v>2</v>
      </c>
      <c r="L123" s="8">
        <v>2</v>
      </c>
      <c r="M123" s="8">
        <v>2</v>
      </c>
      <c r="N123" s="8">
        <v>2</v>
      </c>
      <c r="O123" s="8">
        <v>2</v>
      </c>
      <c r="P123" s="8">
        <v>2.0001107733499999</v>
      </c>
      <c r="Q123" s="8">
        <v>2.0001177135349999</v>
      </c>
      <c r="R123" s="8">
        <v>2.0002332882739999</v>
      </c>
      <c r="S123" s="8">
        <v>2.0002467289300001</v>
      </c>
      <c r="T123" s="8">
        <v>2.0002683884399999</v>
      </c>
      <c r="U123" s="8">
        <v>2.0002945050799998</v>
      </c>
      <c r="V123" s="8">
        <v>2.000419515426</v>
      </c>
      <c r="W123" s="8">
        <v>2.0004439496540001</v>
      </c>
      <c r="X123" s="8">
        <v>2.00047999981</v>
      </c>
      <c r="Y123" s="8">
        <v>2.0005157089100001</v>
      </c>
      <c r="Z123" s="8">
        <v>2.0005586498399999</v>
      </c>
      <c r="AA123" s="8">
        <v>2.0005968168299999</v>
      </c>
    </row>
    <row r="124" spans="1:27">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92</v>
      </c>
      <c r="C125" s="8">
        <v>5.9699997901916504</v>
      </c>
      <c r="D125" s="8">
        <v>9</v>
      </c>
      <c r="E125" s="8">
        <v>12.689999580383301</v>
      </c>
      <c r="F125" s="8">
        <v>20.2600002288818</v>
      </c>
      <c r="G125" s="8">
        <v>25.730000317096628</v>
      </c>
      <c r="H125" s="8">
        <v>31.799999594688337</v>
      </c>
      <c r="I125" s="8">
        <v>39.130001783370879</v>
      </c>
      <c r="J125" s="8">
        <v>47.249999046325627</v>
      </c>
      <c r="K125" s="8">
        <v>56.330000400543135</v>
      </c>
      <c r="L125" s="8">
        <v>67.300001144409094</v>
      </c>
      <c r="M125" s="8">
        <v>81.189998626708899</v>
      </c>
      <c r="N125" s="8">
        <v>96.510000228881708</v>
      </c>
      <c r="O125" s="8">
        <v>114.6299972534179</v>
      </c>
      <c r="P125" s="8">
        <v>133.55000305175781</v>
      </c>
      <c r="Q125" s="8">
        <v>154.5</v>
      </c>
      <c r="R125" s="8">
        <v>177.2200012207029</v>
      </c>
      <c r="S125" s="8">
        <v>202.38999938964781</v>
      </c>
      <c r="T125" s="8">
        <v>229.35000610351477</v>
      </c>
      <c r="U125" s="8">
        <v>258.37999725341791</v>
      </c>
      <c r="V125" s="8">
        <v>288.77000427246003</v>
      </c>
      <c r="W125" s="8">
        <v>320.49999999999898</v>
      </c>
      <c r="X125" s="8">
        <v>353.91999816894395</v>
      </c>
      <c r="Y125" s="8">
        <v>388.97999572753901</v>
      </c>
      <c r="Z125" s="8">
        <v>425.67001342773398</v>
      </c>
      <c r="AA125" s="8">
        <v>445.08999633789</v>
      </c>
    </row>
    <row r="131" collapsed="1"/>
    <row r="132" collapsed="1"/>
  </sheetData>
  <sheetProtection algorithmName="SHA-512" hashValue="9vs0Ixyk2ceFzoYAlRg41gTIW3HUE8Y8muwV8/Gs/6NJq9HEeixJrhf/JKqSQ5BgOSiOGWMPV1nNER75X5lpFw==" saltValue="2ROlA3wdvrJ24ZcfiZ7Uv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K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32" s="19" customFormat="1" ht="23.25" customHeight="1">
      <c r="A1" s="73" t="s">
        <v>201</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c r="AE1"/>
      <c r="AF1"/>
    </row>
    <row r="2" spans="1:32" s="19" customFormat="1">
      <c r="A2" s="6" t="s">
        <v>264</v>
      </c>
      <c r="AD2"/>
      <c r="AE2"/>
      <c r="AF2"/>
    </row>
    <row r="3" spans="1:32" s="19" customFormat="1">
      <c r="AD3"/>
      <c r="AE3"/>
      <c r="AF3"/>
    </row>
    <row r="4" spans="1:32" s="5" customFormat="1">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c r="A6" s="16" t="s">
        <v>94</v>
      </c>
      <c r="B6" s="16" t="s">
        <v>95</v>
      </c>
      <c r="C6" s="16" t="s">
        <v>130</v>
      </c>
      <c r="D6" s="16" t="s">
        <v>10</v>
      </c>
      <c r="E6" s="8">
        <v>6.0270129999999998E-6</v>
      </c>
      <c r="F6" s="8">
        <v>6.7508845000000001E-6</v>
      </c>
      <c r="G6" s="8">
        <v>9.4229150000000002E-6</v>
      </c>
      <c r="H6" s="8">
        <v>1.0548782E-5</v>
      </c>
      <c r="I6" s="8">
        <v>1.0901430000000001E-5</v>
      </c>
      <c r="J6" s="8">
        <v>1.07098585E-5</v>
      </c>
      <c r="K6" s="8">
        <v>1.2042013E-5</v>
      </c>
      <c r="L6" s="8">
        <v>1.2011481999999999E-5</v>
      </c>
      <c r="M6" s="8">
        <v>1.0814452999999999E-5</v>
      </c>
      <c r="N6" s="8">
        <v>1.1038613E-5</v>
      </c>
      <c r="O6" s="8">
        <v>1.0559111E-5</v>
      </c>
      <c r="P6" s="8">
        <v>9.0567755000000007E-6</v>
      </c>
      <c r="Q6" s="8">
        <v>1.00413E-5</v>
      </c>
      <c r="R6" s="8">
        <v>1.0336870000000001E-5</v>
      </c>
      <c r="S6" s="8">
        <v>9.689588E-6</v>
      </c>
      <c r="T6" s="8">
        <v>1.04540395E-5</v>
      </c>
      <c r="U6" s="8">
        <v>1.0319785E-5</v>
      </c>
      <c r="V6" s="8">
        <v>9.8932000000000004E-6</v>
      </c>
      <c r="W6" s="8">
        <v>9.8307255000000003E-6</v>
      </c>
      <c r="X6" s="8">
        <v>9.6539140000000008E-6</v>
      </c>
      <c r="Y6" s="8">
        <v>8.2536580000000004E-6</v>
      </c>
      <c r="Z6" s="8">
        <v>9.0401929999999995E-6</v>
      </c>
      <c r="AA6" s="8">
        <v>9.4936199999999997E-6</v>
      </c>
      <c r="AB6" s="8">
        <v>9.0705189999999993E-6</v>
      </c>
      <c r="AC6" s="8">
        <v>9.6748320000000001E-6</v>
      </c>
      <c r="AD6"/>
      <c r="AE6"/>
      <c r="AF6"/>
    </row>
    <row r="7" spans="1:32" s="5" customFormat="1">
      <c r="A7" s="16" t="s">
        <v>94</v>
      </c>
      <c r="B7" s="16" t="s">
        <v>96</v>
      </c>
      <c r="C7" s="16" t="s">
        <v>131</v>
      </c>
      <c r="D7" s="16" t="s">
        <v>10</v>
      </c>
      <c r="E7" s="8">
        <v>159.871345906503</v>
      </c>
      <c r="F7" s="8">
        <v>160.04737968055099</v>
      </c>
      <c r="G7" s="8">
        <v>170.3058860949883</v>
      </c>
      <c r="H7" s="8">
        <v>168.92265517934499</v>
      </c>
      <c r="I7" s="8">
        <v>187.70093320486097</v>
      </c>
      <c r="J7" s="8">
        <v>205.424361719411</v>
      </c>
      <c r="K7" s="8">
        <v>207.03821328962198</v>
      </c>
      <c r="L7" s="8">
        <v>197.73167426194499</v>
      </c>
      <c r="M7" s="8">
        <v>187.58270161605802</v>
      </c>
      <c r="N7" s="8">
        <v>189.07356838934498</v>
      </c>
      <c r="O7" s="8">
        <v>190.57607036499098</v>
      </c>
      <c r="P7" s="8">
        <v>70.524631137928012</v>
      </c>
      <c r="Q7" s="8">
        <v>72.451765974306994</v>
      </c>
      <c r="R7" s="8">
        <v>73.340730192779503</v>
      </c>
      <c r="S7" s="8">
        <v>68.111311201920998</v>
      </c>
      <c r="T7" s="8">
        <v>72.821664514755</v>
      </c>
      <c r="U7" s="8">
        <v>64.755266364011007</v>
      </c>
      <c r="V7" s="8">
        <v>60.487511203147996</v>
      </c>
      <c r="W7" s="8">
        <v>60.479750927478001</v>
      </c>
      <c r="X7" s="8">
        <v>61.245657125782003</v>
      </c>
      <c r="Y7" s="8">
        <v>31.084990073789999</v>
      </c>
      <c r="Z7" s="8">
        <v>32.340641784601999</v>
      </c>
      <c r="AA7" s="8">
        <v>9.0828080000000007E-6</v>
      </c>
      <c r="AB7" s="8">
        <v>9.2014279999999996E-6</v>
      </c>
      <c r="AC7" s="8">
        <v>9.3498380000000005E-6</v>
      </c>
      <c r="AD7"/>
      <c r="AE7"/>
      <c r="AF7"/>
    </row>
    <row r="8" spans="1:32" s="5" customFormat="1">
      <c r="A8" s="16" t="s">
        <v>94</v>
      </c>
      <c r="B8" s="16" t="s">
        <v>97</v>
      </c>
      <c r="C8" s="16" t="s">
        <v>132</v>
      </c>
      <c r="D8" s="16" t="s">
        <v>10</v>
      </c>
      <c r="E8" s="8">
        <v>848.53582613146807</v>
      </c>
      <c r="F8" s="8">
        <v>837.99458721725341</v>
      </c>
      <c r="G8" s="8">
        <v>860.34591877235505</v>
      </c>
      <c r="H8" s="8">
        <v>952.49625927386398</v>
      </c>
      <c r="I8" s="8">
        <v>1106.5648234857099</v>
      </c>
      <c r="J8" s="8">
        <v>1137.47443861596</v>
      </c>
      <c r="K8" s="8">
        <v>1181.0402236486002</v>
      </c>
      <c r="L8" s="8">
        <v>1783.6945499999999</v>
      </c>
      <c r="M8" s="8">
        <v>1672.6838399999999</v>
      </c>
      <c r="N8" s="8">
        <v>1667.4912300000001</v>
      </c>
      <c r="O8" s="8">
        <v>1650.7621699999997</v>
      </c>
      <c r="P8" s="8">
        <v>1441.6973499999999</v>
      </c>
      <c r="Q8" s="8">
        <v>1586.1550699999998</v>
      </c>
      <c r="R8" s="8">
        <v>1646.8974599999999</v>
      </c>
      <c r="S8" s="8">
        <v>1491.3409899999999</v>
      </c>
      <c r="T8" s="8">
        <v>1679.3002700000002</v>
      </c>
      <c r="U8" s="8">
        <v>2775.6344799999997</v>
      </c>
      <c r="V8" s="8">
        <v>2730.13013</v>
      </c>
      <c r="W8" s="8">
        <v>2636.04934</v>
      </c>
      <c r="X8" s="8">
        <v>2693.6307999999999</v>
      </c>
      <c r="Y8" s="8">
        <v>3739.55816</v>
      </c>
      <c r="Z8" s="8">
        <v>3714.8527999999997</v>
      </c>
      <c r="AA8" s="8">
        <v>3914.2759299999998</v>
      </c>
      <c r="AB8" s="8">
        <v>3636.7053500000002</v>
      </c>
      <c r="AC8" s="8">
        <v>3900.5722999999998</v>
      </c>
      <c r="AD8"/>
      <c r="AE8"/>
      <c r="AF8"/>
    </row>
    <row r="9" spans="1:32" s="5" customFormat="1">
      <c r="A9" s="16" t="s">
        <v>94</v>
      </c>
      <c r="B9" s="16" t="s">
        <v>98</v>
      </c>
      <c r="C9" s="16" t="s">
        <v>133</v>
      </c>
      <c r="D9" s="16" t="s">
        <v>10</v>
      </c>
      <c r="E9" s="8">
        <v>1128.4483164831706</v>
      </c>
      <c r="F9" s="8">
        <v>1111.8786714803834</v>
      </c>
      <c r="G9" s="8">
        <v>1158.2498849490958</v>
      </c>
      <c r="H9" s="8">
        <v>1311.2028784739302</v>
      </c>
      <c r="I9" s="8">
        <v>1493.3122280053899</v>
      </c>
      <c r="J9" s="8">
        <v>1575.9622489076201</v>
      </c>
      <c r="K9" s="8">
        <v>1597.4874750826002</v>
      </c>
      <c r="L9" s="8">
        <v>1518.6688804761</v>
      </c>
      <c r="M9" s="8">
        <v>1384.6174023037001</v>
      </c>
      <c r="N9" s="8">
        <v>1444.0795117851001</v>
      </c>
      <c r="O9" s="8">
        <v>1423.3211339287002</v>
      </c>
      <c r="P9" s="8">
        <v>1291.0451455217699</v>
      </c>
      <c r="Q9" s="8">
        <v>1403.2027636121998</v>
      </c>
      <c r="R9" s="8">
        <v>1412.1671125764999</v>
      </c>
      <c r="S9" s="8">
        <v>1328.59091693863</v>
      </c>
      <c r="T9" s="8">
        <v>1451.9703475039</v>
      </c>
      <c r="U9" s="8">
        <v>1289.13655280035</v>
      </c>
      <c r="V9" s="8">
        <v>1183.97430814584</v>
      </c>
      <c r="W9" s="8">
        <v>1136.5242269132502</v>
      </c>
      <c r="X9" s="8">
        <v>1143.2465494978999</v>
      </c>
      <c r="Y9" s="8">
        <v>1011.2365509101</v>
      </c>
      <c r="Z9" s="8">
        <v>1049.4433916588</v>
      </c>
      <c r="AA9" s="8">
        <v>616.19283199999995</v>
      </c>
      <c r="AB9" s="8">
        <v>385.39144699999997</v>
      </c>
      <c r="AC9" s="8">
        <v>368.04428000000001</v>
      </c>
      <c r="AD9"/>
      <c r="AE9"/>
      <c r="AF9"/>
    </row>
    <row r="10" spans="1:32" s="5" customFormat="1">
      <c r="A10" s="16" t="s">
        <v>94</v>
      </c>
      <c r="B10" s="16" t="s">
        <v>99</v>
      </c>
      <c r="C10" s="16" t="s">
        <v>134</v>
      </c>
      <c r="D10" s="16" t="s">
        <v>10</v>
      </c>
      <c r="E10" s="8">
        <v>27.387310178443499</v>
      </c>
      <c r="F10" s="8">
        <v>27.701347773275</v>
      </c>
      <c r="G10" s="8">
        <v>28.358160454982997</v>
      </c>
      <c r="H10" s="8">
        <v>26.595806035780001</v>
      </c>
      <c r="I10" s="8">
        <v>29.716036437940001</v>
      </c>
      <c r="J10" s="8">
        <v>33.611833601000001</v>
      </c>
      <c r="K10" s="8">
        <v>33.184422153420002</v>
      </c>
      <c r="L10" s="8">
        <v>31.43390135816</v>
      </c>
      <c r="M10" s="8">
        <v>28.987623493200001</v>
      </c>
      <c r="N10" s="8">
        <v>30.3239885218</v>
      </c>
      <c r="O10" s="8">
        <v>31.207998913529998</v>
      </c>
      <c r="P10" s="8">
        <v>28.762333473369999</v>
      </c>
      <c r="Q10" s="8">
        <v>28.964079184500001</v>
      </c>
      <c r="R10" s="8">
        <v>29.533290673</v>
      </c>
      <c r="S10" s="8">
        <v>28.423927046500001</v>
      </c>
      <c r="T10" s="8">
        <v>29.945857141399998</v>
      </c>
      <c r="U10" s="8">
        <v>26.248379042400003</v>
      </c>
      <c r="V10" s="8">
        <v>1.245468E-3</v>
      </c>
      <c r="W10" s="8">
        <v>96.030770000000004</v>
      </c>
      <c r="X10" s="8">
        <v>100.3458</v>
      </c>
      <c r="Y10" s="8">
        <v>85.406295999999998</v>
      </c>
      <c r="Z10" s="8">
        <v>86.083619999999996</v>
      </c>
      <c r="AA10" s="8">
        <v>107.29938</v>
      </c>
      <c r="AB10" s="8">
        <v>108.04938</v>
      </c>
      <c r="AC10" s="8">
        <v>108.92536</v>
      </c>
      <c r="AD10"/>
      <c r="AE10"/>
      <c r="AF10"/>
    </row>
    <row r="11" spans="1:32" s="5" customFormat="1">
      <c r="A11" s="16" t="s">
        <v>94</v>
      </c>
      <c r="B11" s="16" t="s">
        <v>100</v>
      </c>
      <c r="C11" s="16" t="s">
        <v>135</v>
      </c>
      <c r="D11" s="16" t="s">
        <v>10</v>
      </c>
      <c r="E11" s="8">
        <v>659.48835629418681</v>
      </c>
      <c r="F11" s="8">
        <v>657.41744754670106</v>
      </c>
      <c r="G11" s="8">
        <v>621.76647860326898</v>
      </c>
      <c r="H11" s="8">
        <v>709.60291238958007</v>
      </c>
      <c r="I11" s="8">
        <v>800.10952791593013</v>
      </c>
      <c r="J11" s="8">
        <v>886.51453283476997</v>
      </c>
      <c r="K11" s="8">
        <v>874.16412117042</v>
      </c>
      <c r="L11" s="8">
        <v>1065.5015799999999</v>
      </c>
      <c r="M11" s="8">
        <v>5475.0423899999996</v>
      </c>
      <c r="N11" s="8">
        <v>5438.7540099999997</v>
      </c>
      <c r="O11" s="8">
        <v>5480.8416399999996</v>
      </c>
      <c r="P11" s="8">
        <v>4527.4325200000003</v>
      </c>
      <c r="Q11" s="8">
        <v>5076.5937599999997</v>
      </c>
      <c r="R11" s="8">
        <v>5100.5058300000001</v>
      </c>
      <c r="S11" s="8">
        <v>5064.8029600000009</v>
      </c>
      <c r="T11" s="8">
        <v>5317.0866599999999</v>
      </c>
      <c r="U11" s="8">
        <v>6059.1009939999994</v>
      </c>
      <c r="V11" s="8">
        <v>6600.7997760000007</v>
      </c>
      <c r="W11" s="8">
        <v>7429.8000699999993</v>
      </c>
      <c r="X11" s="8">
        <v>7696.4506299999994</v>
      </c>
      <c r="Y11" s="8">
        <v>10039.91588</v>
      </c>
      <c r="Z11" s="8">
        <v>10701.8442</v>
      </c>
      <c r="AA11" s="8">
        <v>10216.308954999999</v>
      </c>
      <c r="AB11" s="8">
        <v>10633.90346</v>
      </c>
      <c r="AC11" s="8">
        <v>11288.05998</v>
      </c>
      <c r="AD11"/>
      <c r="AE11"/>
      <c r="AF11"/>
    </row>
    <row r="12" spans="1:32" s="5" customFormat="1">
      <c r="A12" s="16" t="s">
        <v>94</v>
      </c>
      <c r="B12" s="16" t="s">
        <v>101</v>
      </c>
      <c r="C12" s="16" t="s">
        <v>136</v>
      </c>
      <c r="D12" s="16" t="s">
        <v>10</v>
      </c>
      <c r="E12" s="8">
        <v>870.472066262162</v>
      </c>
      <c r="F12" s="8">
        <v>887.34745259008844</v>
      </c>
      <c r="G12" s="8">
        <v>870.04531881933292</v>
      </c>
      <c r="H12" s="8">
        <v>1033.868874</v>
      </c>
      <c r="I12" s="8">
        <v>1229.6152360000001</v>
      </c>
      <c r="J12" s="8">
        <v>1285.5817859999997</v>
      </c>
      <c r="K12" s="8">
        <v>1250.524672</v>
      </c>
      <c r="L12" s="8">
        <v>1239.693974</v>
      </c>
      <c r="M12" s="8">
        <v>1170.6875299999997</v>
      </c>
      <c r="N12" s="8">
        <v>1145.5814860000003</v>
      </c>
      <c r="O12" s="8">
        <v>1158.4278080000001</v>
      </c>
      <c r="P12" s="8">
        <v>1012.0122699999999</v>
      </c>
      <c r="Q12" s="8">
        <v>1083.5891799999999</v>
      </c>
      <c r="R12" s="8">
        <v>1101.262076</v>
      </c>
      <c r="S12" s="8">
        <v>1067.5260400000002</v>
      </c>
      <c r="T12" s="8">
        <v>1300.250145</v>
      </c>
      <c r="U12" s="8">
        <v>1204.0210380000001</v>
      </c>
      <c r="V12" s="8">
        <v>1191.23361</v>
      </c>
      <c r="W12" s="8">
        <v>1162.63742</v>
      </c>
      <c r="X12" s="8">
        <v>1203.044946</v>
      </c>
      <c r="Y12" s="8">
        <v>1929.5302630000001</v>
      </c>
      <c r="Z12" s="8">
        <v>1980.805924</v>
      </c>
      <c r="AA12" s="8">
        <v>1994.7968089999999</v>
      </c>
      <c r="AB12" s="8">
        <v>1945.41788</v>
      </c>
      <c r="AC12" s="8">
        <v>1995.73407</v>
      </c>
      <c r="AD12"/>
      <c r="AE12"/>
      <c r="AF12"/>
    </row>
    <row r="13" spans="1:32" s="5" customFormat="1">
      <c r="A13" s="16" t="s">
        <v>94</v>
      </c>
      <c r="B13" s="16" t="s">
        <v>102</v>
      </c>
      <c r="C13" s="16" t="s">
        <v>27</v>
      </c>
      <c r="D13" s="16" t="s">
        <v>10</v>
      </c>
      <c r="E13" s="8">
        <v>2361.9284188828287</v>
      </c>
      <c r="F13" s="8">
        <v>2435.518158402871</v>
      </c>
      <c r="G13" s="8">
        <v>2454.8840231938129</v>
      </c>
      <c r="H13" s="8">
        <v>4442.3454000000002</v>
      </c>
      <c r="I13" s="8">
        <v>5173.7317759999996</v>
      </c>
      <c r="J13" s="8">
        <v>5389.4312140000002</v>
      </c>
      <c r="K13" s="8">
        <v>5169.1739670000006</v>
      </c>
      <c r="L13" s="8">
        <v>5087.1684079999995</v>
      </c>
      <c r="M13" s="8">
        <v>4757.5309189999998</v>
      </c>
      <c r="N13" s="8">
        <v>4855.7274980000002</v>
      </c>
      <c r="O13" s="8">
        <v>4642.7846609999997</v>
      </c>
      <c r="P13" s="8">
        <v>3925.5864790000001</v>
      </c>
      <c r="Q13" s="8">
        <v>4243.44427</v>
      </c>
      <c r="R13" s="8">
        <v>4391.8964539999997</v>
      </c>
      <c r="S13" s="8">
        <v>4305.7902310000009</v>
      </c>
      <c r="T13" s="8">
        <v>6680.6964390000003</v>
      </c>
      <c r="U13" s="8">
        <v>9813.9775730000001</v>
      </c>
      <c r="V13" s="8">
        <v>12534.080806000002</v>
      </c>
      <c r="W13" s="8">
        <v>12488.87133</v>
      </c>
      <c r="X13" s="8">
        <v>13811.463097</v>
      </c>
      <c r="Y13" s="8">
        <v>11523.858512000001</v>
      </c>
      <c r="Z13" s="8">
        <v>11790.378048</v>
      </c>
      <c r="AA13" s="8">
        <v>11611.881256000001</v>
      </c>
      <c r="AB13" s="8">
        <v>11797.739740000001</v>
      </c>
      <c r="AC13" s="8">
        <v>12185.559569999999</v>
      </c>
      <c r="AD13"/>
      <c r="AE13"/>
      <c r="AF13"/>
    </row>
    <row r="14" spans="1:32" s="5" customFormat="1">
      <c r="A14" s="16" t="s">
        <v>94</v>
      </c>
      <c r="B14" s="16" t="s">
        <v>103</v>
      </c>
      <c r="C14" s="16" t="s">
        <v>137</v>
      </c>
      <c r="D14" s="16" t="s">
        <v>10</v>
      </c>
      <c r="E14" s="8">
        <v>6.0824870000000001E-6</v>
      </c>
      <c r="F14" s="8">
        <v>7.2822027000000004E-6</v>
      </c>
      <c r="G14" s="8">
        <v>8.0769439999999992E-6</v>
      </c>
      <c r="H14" s="8">
        <v>5850.5950000000003</v>
      </c>
      <c r="I14" s="8">
        <v>6704.1562000000004</v>
      </c>
      <c r="J14" s="8">
        <v>7125.0176000000001</v>
      </c>
      <c r="K14" s="8">
        <v>6890.1265000000003</v>
      </c>
      <c r="L14" s="8">
        <v>6860.3770000000004</v>
      </c>
      <c r="M14" s="8">
        <v>6424.6329999999998</v>
      </c>
      <c r="N14" s="8">
        <v>6504.1562000000004</v>
      </c>
      <c r="O14" s="8">
        <v>6540.7084999999997</v>
      </c>
      <c r="P14" s="8">
        <v>5424.8090000000002</v>
      </c>
      <c r="Q14" s="8">
        <v>6062.0429999999997</v>
      </c>
      <c r="R14" s="8">
        <v>6119.2163</v>
      </c>
      <c r="S14" s="8">
        <v>12892.116</v>
      </c>
      <c r="T14" s="8">
        <v>13441.556</v>
      </c>
      <c r="U14" s="8">
        <v>12893.691000000001</v>
      </c>
      <c r="V14" s="8">
        <v>12388.33</v>
      </c>
      <c r="W14" s="8">
        <v>12421.222</v>
      </c>
      <c r="X14" s="8">
        <v>12743.43</v>
      </c>
      <c r="Y14" s="8">
        <v>11966.81</v>
      </c>
      <c r="Z14" s="8">
        <v>12698.607</v>
      </c>
      <c r="AA14" s="8">
        <v>12814.436</v>
      </c>
      <c r="AB14" s="8">
        <v>13567.432000000001</v>
      </c>
      <c r="AC14" s="8">
        <v>14265.253000000001</v>
      </c>
      <c r="AD14"/>
      <c r="AE14"/>
      <c r="AF14"/>
    </row>
    <row r="15" spans="1:32" s="5" customFormat="1">
      <c r="A15" s="16" t="s">
        <v>164</v>
      </c>
      <c r="B15" s="16" t="s">
        <v>104</v>
      </c>
      <c r="C15" s="16" t="s">
        <v>138</v>
      </c>
      <c r="D15" s="16" t="s">
        <v>10</v>
      </c>
      <c r="E15" s="8">
        <v>431.95576400000004</v>
      </c>
      <c r="F15" s="8">
        <v>440.76992000000001</v>
      </c>
      <c r="G15" s="8">
        <v>383.70499000000007</v>
      </c>
      <c r="H15" s="8">
        <v>451.79201499999999</v>
      </c>
      <c r="I15" s="8">
        <v>496.04520500000001</v>
      </c>
      <c r="J15" s="8">
        <v>498.33144999999996</v>
      </c>
      <c r="K15" s="8">
        <v>486.31018</v>
      </c>
      <c r="L15" s="8">
        <v>478.67102</v>
      </c>
      <c r="M15" s="8">
        <v>473.46875499999999</v>
      </c>
      <c r="N15" s="8">
        <v>500.33676000000003</v>
      </c>
      <c r="O15" s="8">
        <v>477.31174499999997</v>
      </c>
      <c r="P15" s="8">
        <v>411.55088499999999</v>
      </c>
      <c r="Q15" s="8">
        <v>424.37710399999997</v>
      </c>
      <c r="R15" s="8">
        <v>441.76469400000002</v>
      </c>
      <c r="S15" s="8">
        <v>431.95427600000005</v>
      </c>
      <c r="T15" s="8">
        <v>442.894744</v>
      </c>
      <c r="U15" s="8">
        <v>411.64158999999995</v>
      </c>
      <c r="V15" s="8">
        <v>405.96613600000001</v>
      </c>
      <c r="W15" s="8">
        <v>417.16631999999998</v>
      </c>
      <c r="X15" s="8">
        <v>431.97397000000001</v>
      </c>
      <c r="Y15" s="8">
        <v>386.44907999999998</v>
      </c>
      <c r="Z15" s="8">
        <v>378.42357000000004</v>
      </c>
      <c r="AA15" s="8">
        <v>381.99498999999997</v>
      </c>
      <c r="AB15" s="8">
        <v>384.22354999999999</v>
      </c>
      <c r="AC15" s="8">
        <v>386.41560000000004</v>
      </c>
      <c r="AD15"/>
      <c r="AE15"/>
      <c r="AF15"/>
    </row>
    <row r="16" spans="1:32" s="5" customFormat="1">
      <c r="A16" s="16" t="s">
        <v>164</v>
      </c>
      <c r="B16" s="16" t="s">
        <v>105</v>
      </c>
      <c r="C16" s="16" t="s">
        <v>139</v>
      </c>
      <c r="D16" s="16" t="s">
        <v>10</v>
      </c>
      <c r="E16" s="8">
        <v>1363.7373279999999</v>
      </c>
      <c r="F16" s="8">
        <v>1390.245066</v>
      </c>
      <c r="G16" s="8">
        <v>1181.91248</v>
      </c>
      <c r="H16" s="8">
        <v>1378.987138</v>
      </c>
      <c r="I16" s="8">
        <v>1519.9604900000002</v>
      </c>
      <c r="J16" s="8">
        <v>1588.8469539999999</v>
      </c>
      <c r="K16" s="8">
        <v>1575.6170600000003</v>
      </c>
      <c r="L16" s="8">
        <v>1632.129946</v>
      </c>
      <c r="M16" s="8">
        <v>1551.2474000000002</v>
      </c>
      <c r="N16" s="8">
        <v>1676.1153480000003</v>
      </c>
      <c r="O16" s="8">
        <v>1604.0570900000002</v>
      </c>
      <c r="P16" s="8">
        <v>1270.5218840000002</v>
      </c>
      <c r="Q16" s="8">
        <v>1339.4961519999999</v>
      </c>
      <c r="R16" s="8">
        <v>1411.6178649999999</v>
      </c>
      <c r="S16" s="8">
        <v>3190.7317819999998</v>
      </c>
      <c r="T16" s="8">
        <v>3138.3614029999999</v>
      </c>
      <c r="U16" s="8">
        <v>6706.639502</v>
      </c>
      <c r="V16" s="8">
        <v>5949.1591200000003</v>
      </c>
      <c r="W16" s="8">
        <v>6464.6774799999994</v>
      </c>
      <c r="X16" s="8">
        <v>6550.4330099999997</v>
      </c>
      <c r="Y16" s="8">
        <v>5289.6857799999998</v>
      </c>
      <c r="Z16" s="8">
        <v>5229.9621100000004</v>
      </c>
      <c r="AA16" s="8">
        <v>5378.6518000000005</v>
      </c>
      <c r="AB16" s="8">
        <v>5379.9525200000007</v>
      </c>
      <c r="AC16" s="8">
        <v>5485.2518600000003</v>
      </c>
      <c r="AD16"/>
      <c r="AE16"/>
      <c r="AF16"/>
    </row>
    <row r="17" spans="1:32" s="5" customFormat="1">
      <c r="A17" s="16" t="s">
        <v>164</v>
      </c>
      <c r="B17" s="16" t="s">
        <v>106</v>
      </c>
      <c r="C17" s="16" t="s">
        <v>140</v>
      </c>
      <c r="D17" s="16" t="s">
        <v>10</v>
      </c>
      <c r="E17" s="8">
        <v>3096.738589</v>
      </c>
      <c r="F17" s="8">
        <v>2958.1420840000001</v>
      </c>
      <c r="G17" s="8">
        <v>3132.2613199999996</v>
      </c>
      <c r="H17" s="8">
        <v>5101.8946999999998</v>
      </c>
      <c r="I17" s="8">
        <v>5749.8077599999997</v>
      </c>
      <c r="J17" s="8">
        <v>5709.2206900000001</v>
      </c>
      <c r="K17" s="8">
        <v>5641.7344300000004</v>
      </c>
      <c r="L17" s="8">
        <v>5568.2400199999993</v>
      </c>
      <c r="M17" s="8">
        <v>5440.9670110000006</v>
      </c>
      <c r="N17" s="8">
        <v>5870.8869539999996</v>
      </c>
      <c r="O17" s="8">
        <v>5575.7136600000003</v>
      </c>
      <c r="P17" s="8">
        <v>4607.3681550000001</v>
      </c>
      <c r="Q17" s="8">
        <v>4744.6108640000002</v>
      </c>
      <c r="R17" s="8">
        <v>5054.1037740000002</v>
      </c>
      <c r="S17" s="8">
        <v>4813.1975149999998</v>
      </c>
      <c r="T17" s="8">
        <v>8008.9441499999994</v>
      </c>
      <c r="U17" s="8">
        <v>7658.7337630000002</v>
      </c>
      <c r="V17" s="8">
        <v>13006.101486</v>
      </c>
      <c r="W17" s="8">
        <v>13819.138928</v>
      </c>
      <c r="X17" s="8">
        <v>13960.278913999999</v>
      </c>
      <c r="Y17" s="8">
        <v>12042.797710000001</v>
      </c>
      <c r="Z17" s="8">
        <v>11596.371817000001</v>
      </c>
      <c r="AA17" s="8">
        <v>11946.232979999999</v>
      </c>
      <c r="AB17" s="8">
        <v>11005.932360000001</v>
      </c>
      <c r="AC17" s="8">
        <v>11867.426380000001</v>
      </c>
      <c r="AD17"/>
      <c r="AE17"/>
      <c r="AF17"/>
    </row>
    <row r="18" spans="1:32" s="5" customFormat="1">
      <c r="A18" s="16" t="s">
        <v>164</v>
      </c>
      <c r="B18" s="16" t="s">
        <v>107</v>
      </c>
      <c r="C18" s="16" t="s">
        <v>141</v>
      </c>
      <c r="D18" s="16" t="s">
        <v>10</v>
      </c>
      <c r="E18" s="8">
        <v>373.99043500000005</v>
      </c>
      <c r="F18" s="8">
        <v>393.36805000000004</v>
      </c>
      <c r="G18" s="8">
        <v>345.95515999999998</v>
      </c>
      <c r="H18" s="8">
        <v>409.11011999999999</v>
      </c>
      <c r="I18" s="8">
        <v>431.62176599999998</v>
      </c>
      <c r="J18" s="8">
        <v>425.91403000000003</v>
      </c>
      <c r="K18" s="8">
        <v>429.93298999999996</v>
      </c>
      <c r="L18" s="8">
        <v>401.92833000000002</v>
      </c>
      <c r="M18" s="8">
        <v>422.89225999999996</v>
      </c>
      <c r="N18" s="8">
        <v>434.51625999999999</v>
      </c>
      <c r="O18" s="8">
        <v>426.12909000000002</v>
      </c>
      <c r="P18" s="8">
        <v>370.46066999999999</v>
      </c>
      <c r="Q18" s="8">
        <v>385.86435999999998</v>
      </c>
      <c r="R18" s="8">
        <v>387.79828599999996</v>
      </c>
      <c r="S18" s="8">
        <v>368.27286000000004</v>
      </c>
      <c r="T18" s="8">
        <v>383.78832</v>
      </c>
      <c r="U18" s="8">
        <v>337.05781999999999</v>
      </c>
      <c r="V18" s="8">
        <v>586.22515999999996</v>
      </c>
      <c r="W18" s="8">
        <v>578.88544000000002</v>
      </c>
      <c r="X18" s="8">
        <v>617.0471</v>
      </c>
      <c r="Y18" s="8">
        <v>559.23879999999997</v>
      </c>
      <c r="Z18" s="8">
        <v>544.50214000000005</v>
      </c>
      <c r="AA18" s="8">
        <v>523.75490000000002</v>
      </c>
      <c r="AB18" s="8">
        <v>508.60520000000002</v>
      </c>
      <c r="AC18" s="8">
        <v>535.88915999999995</v>
      </c>
      <c r="AD18"/>
      <c r="AE18"/>
      <c r="AF18"/>
    </row>
    <row r="19" spans="1:32" s="5" customFormat="1">
      <c r="A19" s="16" t="s">
        <v>164</v>
      </c>
      <c r="B19" s="16" t="s">
        <v>108</v>
      </c>
      <c r="C19" s="16" t="s">
        <v>142</v>
      </c>
      <c r="D19" s="16" t="s">
        <v>10</v>
      </c>
      <c r="E19" s="8">
        <v>3237.1113559999999</v>
      </c>
      <c r="F19" s="8">
        <v>4695.4795510000004</v>
      </c>
      <c r="G19" s="8">
        <v>4295.5563830000001</v>
      </c>
      <c r="H19" s="8">
        <v>5025.3203970000004</v>
      </c>
      <c r="I19" s="8">
        <v>5309.2858259999994</v>
      </c>
      <c r="J19" s="8">
        <v>5124.0628500000003</v>
      </c>
      <c r="K19" s="8">
        <v>5324.866223</v>
      </c>
      <c r="L19" s="8">
        <v>5105.0595730000005</v>
      </c>
      <c r="M19" s="8">
        <v>4971.3315579999999</v>
      </c>
      <c r="N19" s="8">
        <v>5231.8711720000001</v>
      </c>
      <c r="O19" s="8">
        <v>5066.6681250000001</v>
      </c>
      <c r="P19" s="8">
        <v>4545.1726989999997</v>
      </c>
      <c r="Q19" s="8">
        <v>4719.4894999999997</v>
      </c>
      <c r="R19" s="8">
        <v>4696.2958900000003</v>
      </c>
      <c r="S19" s="8">
        <v>4391.503557</v>
      </c>
      <c r="T19" s="8">
        <v>4717.8370900000009</v>
      </c>
      <c r="U19" s="8">
        <v>4256.4685909999998</v>
      </c>
      <c r="V19" s="8">
        <v>3750.5844020000004</v>
      </c>
      <c r="W19" s="8">
        <v>3909.5809060000001</v>
      </c>
      <c r="X19" s="8">
        <v>4093.0974099999994</v>
      </c>
      <c r="Y19" s="8">
        <v>8155.5093070000003</v>
      </c>
      <c r="Z19" s="8">
        <v>7958.7682969999996</v>
      </c>
      <c r="AA19" s="8">
        <v>7673.8421639999997</v>
      </c>
      <c r="AB19" s="8">
        <v>6714.7773520000001</v>
      </c>
      <c r="AC19" s="8">
        <v>7119.6032370000003</v>
      </c>
      <c r="AD19"/>
      <c r="AE19"/>
      <c r="AF19"/>
    </row>
    <row r="20" spans="1:32" s="5" customFormat="1">
      <c r="A20" s="16" t="s">
        <v>164</v>
      </c>
      <c r="B20" s="16" t="s">
        <v>109</v>
      </c>
      <c r="C20" s="16" t="s">
        <v>143</v>
      </c>
      <c r="D20" s="16" t="s">
        <v>10</v>
      </c>
      <c r="E20" s="8">
        <v>3343.1644369999999</v>
      </c>
      <c r="F20" s="8">
        <v>3334.8423970000003</v>
      </c>
      <c r="G20" s="8">
        <v>2891.1294699999999</v>
      </c>
      <c r="H20" s="8">
        <v>3478.7663710000002</v>
      </c>
      <c r="I20" s="8">
        <v>3758.4809649999997</v>
      </c>
      <c r="J20" s="8">
        <v>3556.5567460000002</v>
      </c>
      <c r="K20" s="8">
        <v>3710.2820839999999</v>
      </c>
      <c r="L20" s="8">
        <v>3629.3827220000003</v>
      </c>
      <c r="M20" s="8">
        <v>3534.3788960000002</v>
      </c>
      <c r="N20" s="8">
        <v>3713.4529259999999</v>
      </c>
      <c r="O20" s="8">
        <v>3596.3976200000002</v>
      </c>
      <c r="P20" s="8">
        <v>3065.9957830000003</v>
      </c>
      <c r="Q20" s="8">
        <v>3240.8792100000001</v>
      </c>
      <c r="R20" s="8">
        <v>3282.8956820000003</v>
      </c>
      <c r="S20" s="8">
        <v>3017.9744740000001</v>
      </c>
      <c r="T20" s="8">
        <v>3270.0561960000005</v>
      </c>
      <c r="U20" s="8">
        <v>2982.4248580000003</v>
      </c>
      <c r="V20" s="8">
        <v>2766.1961799999999</v>
      </c>
      <c r="W20" s="8">
        <v>2873.5838469999999</v>
      </c>
      <c r="X20" s="8">
        <v>3012.840064</v>
      </c>
      <c r="Y20" s="8">
        <v>2639.5069819999999</v>
      </c>
      <c r="Z20" s="8">
        <v>2625.3646840000001</v>
      </c>
      <c r="AA20" s="8">
        <v>2592.9517839999999</v>
      </c>
      <c r="AB20" s="8">
        <v>2367.5110800000002</v>
      </c>
      <c r="AC20" s="8">
        <v>2453.1287400000001</v>
      </c>
      <c r="AD20"/>
      <c r="AE20"/>
      <c r="AF20"/>
    </row>
    <row r="21" spans="1:32" s="5" customFormat="1">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c r="A24" s="16" t="s">
        <v>165</v>
      </c>
      <c r="B24" s="16" t="s">
        <v>112</v>
      </c>
      <c r="C24" s="16" t="s">
        <v>146</v>
      </c>
      <c r="D24" s="16" t="s">
        <v>10</v>
      </c>
      <c r="E24" s="8">
        <v>6.2697754000000002E-6</v>
      </c>
      <c r="F24" s="8">
        <v>7.2597062999999997E-6</v>
      </c>
      <c r="G24" s="8">
        <v>1.1491039000000001E-5</v>
      </c>
      <c r="H24" s="8">
        <v>7.9420900000000004E-5</v>
      </c>
      <c r="I24" s="8">
        <v>8.2952820000000004E-5</v>
      </c>
      <c r="J24" s="8">
        <v>7.3739510000000002E-5</v>
      </c>
      <c r="K24" s="8">
        <v>8.2032519999999999E-5</v>
      </c>
      <c r="L24" s="8">
        <v>8.0112375000000001E-5</v>
      </c>
      <c r="M24" s="8">
        <v>1.7221512000000001E-4</v>
      </c>
      <c r="N24" s="8">
        <v>1.7829204000000001E-4</v>
      </c>
      <c r="O24" s="8">
        <v>1.7325226999999999E-4</v>
      </c>
      <c r="P24" s="8">
        <v>1.5261704E-4</v>
      </c>
      <c r="Q24" s="8">
        <v>1.5686418999999999E-4</v>
      </c>
      <c r="R24" s="8">
        <v>1.6319037E-4</v>
      </c>
      <c r="S24" s="8">
        <v>1.4557272999999999E-4</v>
      </c>
      <c r="T24" s="8">
        <v>2.8386592999999998E-4</v>
      </c>
      <c r="U24" s="8">
        <v>2.7961629999999999E-4</v>
      </c>
      <c r="V24" s="8">
        <v>1104.2311</v>
      </c>
      <c r="W24" s="8">
        <v>1236.3359</v>
      </c>
      <c r="X24" s="8">
        <v>1246.5590999999999</v>
      </c>
      <c r="Y24" s="8">
        <v>1024.9083000000001</v>
      </c>
      <c r="Z24" s="8">
        <v>1020.5678</v>
      </c>
      <c r="AA24" s="8">
        <v>1000.199</v>
      </c>
      <c r="AB24" s="8">
        <v>887.70820000000003</v>
      </c>
      <c r="AC24" s="8">
        <v>968.14666999999997</v>
      </c>
      <c r="AD24"/>
      <c r="AE24"/>
      <c r="AF24"/>
    </row>
    <row r="25" spans="1:32" s="5" customFormat="1">
      <c r="A25" s="16" t="s">
        <v>165</v>
      </c>
      <c r="B25" s="16" t="s">
        <v>113</v>
      </c>
      <c r="C25" s="16" t="s">
        <v>147</v>
      </c>
      <c r="D25" s="16" t="s">
        <v>10</v>
      </c>
      <c r="E25" s="8">
        <v>1308.7382149999999</v>
      </c>
      <c r="F25" s="8">
        <v>1339.1469649999999</v>
      </c>
      <c r="G25" s="8">
        <v>1316.3711260000002</v>
      </c>
      <c r="H25" s="8">
        <v>5127.4760299999998</v>
      </c>
      <c r="I25" s="8">
        <v>5933.9499140000007</v>
      </c>
      <c r="J25" s="8">
        <v>5677.9540900000002</v>
      </c>
      <c r="K25" s="8">
        <v>5804.1678400000001</v>
      </c>
      <c r="L25" s="8">
        <v>5668.3074360000001</v>
      </c>
      <c r="M25" s="8">
        <v>7213.6900850000002</v>
      </c>
      <c r="N25" s="8">
        <v>7407.5339400000003</v>
      </c>
      <c r="O25" s="8">
        <v>7446.3735420000003</v>
      </c>
      <c r="P25" s="8">
        <v>6412.97966</v>
      </c>
      <c r="Q25" s="8">
        <v>6499.6135199999999</v>
      </c>
      <c r="R25" s="8">
        <v>6293.41669</v>
      </c>
      <c r="S25" s="8">
        <v>6099.1009620000004</v>
      </c>
      <c r="T25" s="8">
        <v>6232.7513099999996</v>
      </c>
      <c r="U25" s="8">
        <v>6056.7719730000008</v>
      </c>
      <c r="V25" s="8">
        <v>6255.9688270000006</v>
      </c>
      <c r="W25" s="8">
        <v>6642.6530100000009</v>
      </c>
      <c r="X25" s="8">
        <v>6857.9468500000003</v>
      </c>
      <c r="Y25" s="8">
        <v>6174.4807430000001</v>
      </c>
      <c r="Z25" s="8">
        <v>6227.6652120000008</v>
      </c>
      <c r="AA25" s="8">
        <v>5966.4798659999997</v>
      </c>
      <c r="AB25" s="8">
        <v>5318.4016099999999</v>
      </c>
      <c r="AC25" s="8">
        <v>5424.8622999999998</v>
      </c>
      <c r="AD25"/>
      <c r="AE25"/>
      <c r="AF25"/>
    </row>
    <row r="26" spans="1:32" s="5" customFormat="1">
      <c r="A26" s="16" t="s">
        <v>165</v>
      </c>
      <c r="B26" s="16" t="s">
        <v>114</v>
      </c>
      <c r="C26" s="16" t="s">
        <v>148</v>
      </c>
      <c r="D26" s="16" t="s">
        <v>10</v>
      </c>
      <c r="E26" s="8">
        <v>5.9527529999999998E-6</v>
      </c>
      <c r="F26" s="8">
        <v>7.0920759999999996E-6</v>
      </c>
      <c r="G26" s="8">
        <v>8.5345279999999993E-6</v>
      </c>
      <c r="H26" s="8">
        <v>4.5471325999999997E-5</v>
      </c>
      <c r="I26" s="8">
        <v>4.5457219999999997E-5</v>
      </c>
      <c r="J26" s="8">
        <v>4.2286900000000003E-5</v>
      </c>
      <c r="K26" s="8">
        <v>4.5641099999999999E-5</v>
      </c>
      <c r="L26" s="8">
        <v>4.5562670000000001E-5</v>
      </c>
      <c r="M26" s="8">
        <v>7.9916884999999999E-5</v>
      </c>
      <c r="N26" s="8">
        <v>8.2921240000000004E-5</v>
      </c>
      <c r="O26" s="8">
        <v>8.2247824999999997E-5</v>
      </c>
      <c r="P26" s="8">
        <v>6.6698455999999998E-5</v>
      </c>
      <c r="Q26" s="8">
        <v>7.1841415999999997E-5</v>
      </c>
      <c r="R26" s="8">
        <v>7.2334440000000006E-5</v>
      </c>
      <c r="S26" s="8">
        <v>6.7796376000000001E-5</v>
      </c>
      <c r="T26" s="8">
        <v>7.5499249999999994E-5</v>
      </c>
      <c r="U26" s="8">
        <v>1.0200545499999999E-4</v>
      </c>
      <c r="V26" s="8">
        <v>1.8712194000000001E-4</v>
      </c>
      <c r="W26" s="8">
        <v>2.4284105E-4</v>
      </c>
      <c r="X26" s="8">
        <v>2.5161987000000001E-4</v>
      </c>
      <c r="Y26" s="8">
        <v>2.1045023E-4</v>
      </c>
      <c r="Z26" s="8">
        <v>2.2652731999999999E-4</v>
      </c>
      <c r="AA26" s="8">
        <v>2.3358529E-4</v>
      </c>
      <c r="AB26" s="8">
        <v>2.1562107999999999E-4</v>
      </c>
      <c r="AC26" s="8">
        <v>2.3125004000000001E-4</v>
      </c>
      <c r="AD26"/>
      <c r="AE26"/>
      <c r="AF26"/>
    </row>
    <row r="27" spans="1:32" s="5" customFormat="1">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c r="A28" s="16" t="s">
        <v>165</v>
      </c>
      <c r="B28" s="16" t="s">
        <v>116</v>
      </c>
      <c r="C28" s="16" t="s">
        <v>150</v>
      </c>
      <c r="D28" s="16" t="s">
        <v>10</v>
      </c>
      <c r="E28" s="8">
        <v>115.14827</v>
      </c>
      <c r="F28" s="8">
        <v>108.68382</v>
      </c>
      <c r="G28" s="8">
        <v>96.921049999999994</v>
      </c>
      <c r="H28" s="8">
        <v>112.729294</v>
      </c>
      <c r="I28" s="8">
        <v>117.72648</v>
      </c>
      <c r="J28" s="8">
        <v>112.27292</v>
      </c>
      <c r="K28" s="8">
        <v>109.81295</v>
      </c>
      <c r="L28" s="8">
        <v>113.0911</v>
      </c>
      <c r="M28" s="8">
        <v>129.21573000000001</v>
      </c>
      <c r="N28" s="8">
        <v>131.52347</v>
      </c>
      <c r="O28" s="8">
        <v>126.58475</v>
      </c>
      <c r="P28" s="8">
        <v>104.72315999999999</v>
      </c>
      <c r="Q28" s="8">
        <v>106.15328</v>
      </c>
      <c r="R28" s="8">
        <v>105.10775</v>
      </c>
      <c r="S28" s="8">
        <v>100.86846</v>
      </c>
      <c r="T28" s="8">
        <v>99.093993999999995</v>
      </c>
      <c r="U28" s="8">
        <v>100.59811999999999</v>
      </c>
      <c r="V28" s="8">
        <v>103.063515</v>
      </c>
      <c r="W28" s="8">
        <v>109.89982999999999</v>
      </c>
      <c r="X28" s="8">
        <v>108.014275</v>
      </c>
      <c r="Y28" s="8">
        <v>88.855249999999998</v>
      </c>
      <c r="Z28" s="8">
        <v>86.507964999999999</v>
      </c>
      <c r="AA28" s="8">
        <v>85.823719999999994</v>
      </c>
      <c r="AB28" s="8">
        <v>81.074389999999994</v>
      </c>
      <c r="AC28" s="8">
        <v>79.203025999999994</v>
      </c>
      <c r="AD28"/>
      <c r="AE28"/>
      <c r="AF28"/>
    </row>
    <row r="29" spans="1:32" s="5" customFormat="1">
      <c r="A29" s="16" t="s">
        <v>165</v>
      </c>
      <c r="B29" s="16" t="s">
        <v>117</v>
      </c>
      <c r="C29" s="16" t="s">
        <v>151</v>
      </c>
      <c r="D29" s="16" t="s">
        <v>10</v>
      </c>
      <c r="E29" s="8">
        <v>1045.3204059999998</v>
      </c>
      <c r="F29" s="8">
        <v>1005.4810400000001</v>
      </c>
      <c r="G29" s="8">
        <v>987.95477999999991</v>
      </c>
      <c r="H29" s="8">
        <v>1419.1170499999998</v>
      </c>
      <c r="I29" s="8">
        <v>1400.54936</v>
      </c>
      <c r="J29" s="8">
        <v>1348.79556</v>
      </c>
      <c r="K29" s="8">
        <v>1385.29673</v>
      </c>
      <c r="L29" s="8">
        <v>1359.43759</v>
      </c>
      <c r="M29" s="8">
        <v>1433.0981899999999</v>
      </c>
      <c r="N29" s="8">
        <v>1500.6092200000001</v>
      </c>
      <c r="O29" s="8">
        <v>1484.1587199999999</v>
      </c>
      <c r="P29" s="8">
        <v>1307.3538100000001</v>
      </c>
      <c r="Q29" s="8">
        <v>1336.9815800000001</v>
      </c>
      <c r="R29" s="8">
        <v>1265.0554999999999</v>
      </c>
      <c r="S29" s="8">
        <v>1232.611934</v>
      </c>
      <c r="T29" s="8">
        <v>1263.02367</v>
      </c>
      <c r="U29" s="8">
        <v>1233.9807300000002</v>
      </c>
      <c r="V29" s="8">
        <v>1389.5770149999998</v>
      </c>
      <c r="W29" s="8">
        <v>1384.077685</v>
      </c>
      <c r="X29" s="8">
        <v>1414.7442900000001</v>
      </c>
      <c r="Y29" s="8">
        <v>1293.57088</v>
      </c>
      <c r="Z29" s="8">
        <v>1273.4773949999999</v>
      </c>
      <c r="AA29" s="8">
        <v>1221.7368799999999</v>
      </c>
      <c r="AB29" s="8">
        <v>1151.16914</v>
      </c>
      <c r="AC29" s="8">
        <v>1195.3697850000001</v>
      </c>
      <c r="AD29"/>
      <c r="AE29"/>
      <c r="AF29"/>
    </row>
    <row r="30" spans="1:32" s="5" customFormat="1">
      <c r="A30" s="16" t="s">
        <v>166</v>
      </c>
      <c r="B30" s="16" t="s">
        <v>118</v>
      </c>
      <c r="C30" s="16" t="s">
        <v>152</v>
      </c>
      <c r="D30" s="16" t="s">
        <v>10</v>
      </c>
      <c r="E30" s="8">
        <v>710.37579900000003</v>
      </c>
      <c r="F30" s="8">
        <v>851.46542299999987</v>
      </c>
      <c r="G30" s="8">
        <v>760.59639300000003</v>
      </c>
      <c r="H30" s="8">
        <v>757.29011700000001</v>
      </c>
      <c r="I30" s="8">
        <v>741.33068100000003</v>
      </c>
      <c r="J30" s="8">
        <v>723.56005000000005</v>
      </c>
      <c r="K30" s="8">
        <v>715.53925500000003</v>
      </c>
      <c r="L30" s="8">
        <v>730.1309</v>
      </c>
      <c r="M30" s="8">
        <v>763.15633800000001</v>
      </c>
      <c r="N30" s="8">
        <v>768.3746799999999</v>
      </c>
      <c r="O30" s="8">
        <v>793.39309900000012</v>
      </c>
      <c r="P30" s="8">
        <v>632.02761599999997</v>
      </c>
      <c r="Q30" s="8">
        <v>656.13757499999997</v>
      </c>
      <c r="R30" s="8">
        <v>651.19923900000003</v>
      </c>
      <c r="S30" s="8">
        <v>636.88675000000001</v>
      </c>
      <c r="T30" s="8">
        <v>609.80549699999995</v>
      </c>
      <c r="U30" s="8">
        <v>619.91081499999996</v>
      </c>
      <c r="V30" s="8">
        <v>568.51678800000002</v>
      </c>
      <c r="W30" s="8">
        <v>575.28270799999996</v>
      </c>
      <c r="X30" s="8">
        <v>590.29576799999995</v>
      </c>
      <c r="Y30" s="8">
        <v>506.19252300000005</v>
      </c>
      <c r="Z30" s="8">
        <v>515.19930199999999</v>
      </c>
      <c r="AA30" s="8">
        <v>486.57914540000002</v>
      </c>
      <c r="AB30" s="8">
        <v>342.19484799999998</v>
      </c>
      <c r="AC30" s="8">
        <v>352.42206199999998</v>
      </c>
      <c r="AD30"/>
      <c r="AE30"/>
      <c r="AF30"/>
    </row>
    <row r="31" spans="1:32" s="5" customFormat="1">
      <c r="A31" s="16" t="s">
        <v>166</v>
      </c>
      <c r="B31" s="16" t="s">
        <v>119</v>
      </c>
      <c r="C31" s="16" t="s">
        <v>153</v>
      </c>
      <c r="D31" s="16" t="s">
        <v>10</v>
      </c>
      <c r="E31" s="8">
        <v>85.242756</v>
      </c>
      <c r="F31" s="8">
        <v>104.270111</v>
      </c>
      <c r="G31" s="8">
        <v>87.801515499999994</v>
      </c>
      <c r="H31" s="8">
        <v>87.428081000000006</v>
      </c>
      <c r="I31" s="8">
        <v>90.129073000000005</v>
      </c>
      <c r="J31" s="8">
        <v>78.208121000000006</v>
      </c>
      <c r="K31" s="8">
        <v>78.885785999999996</v>
      </c>
      <c r="L31" s="8">
        <v>80.12828300000001</v>
      </c>
      <c r="M31" s="8">
        <v>83.197930000000014</v>
      </c>
      <c r="N31" s="8">
        <v>81.475394999999992</v>
      </c>
      <c r="O31" s="8">
        <v>86.694706999999994</v>
      </c>
      <c r="P31" s="8">
        <v>66.831756900000002</v>
      </c>
      <c r="Q31" s="8">
        <v>70.135293899999994</v>
      </c>
      <c r="R31" s="8">
        <v>72.330754299999995</v>
      </c>
      <c r="S31" s="8">
        <v>70.533791600000001</v>
      </c>
      <c r="T31" s="8">
        <v>56.228658999999993</v>
      </c>
      <c r="U31" s="8">
        <v>56.050173000000001</v>
      </c>
      <c r="V31" s="8">
        <v>52.620738000000003</v>
      </c>
      <c r="W31" s="8">
        <v>52.656525000000002</v>
      </c>
      <c r="X31" s="8">
        <v>45.506461999999999</v>
      </c>
      <c r="Y31" s="8">
        <v>37.522080000000003</v>
      </c>
      <c r="Z31" s="8">
        <v>38.836019999999998</v>
      </c>
      <c r="AA31" s="8">
        <v>37.628320000000002</v>
      </c>
      <c r="AB31" s="8">
        <v>36.387394</v>
      </c>
      <c r="AC31" s="8">
        <v>37.166237000000002</v>
      </c>
      <c r="AD31"/>
      <c r="AE31"/>
      <c r="AF31"/>
    </row>
    <row r="32" spans="1:32" s="5" customFormat="1">
      <c r="A32" s="16" t="s">
        <v>166</v>
      </c>
      <c r="B32" s="16" t="s">
        <v>120</v>
      </c>
      <c r="C32" s="16" t="s">
        <v>154</v>
      </c>
      <c r="D32" s="16" t="s">
        <v>10</v>
      </c>
      <c r="E32" s="8">
        <v>6.7442374999999998E-6</v>
      </c>
      <c r="F32" s="8">
        <v>8.7809269999999998E-6</v>
      </c>
      <c r="G32" s="8">
        <v>1.2730111E-5</v>
      </c>
      <c r="H32" s="8">
        <v>4.5262736000000001E-5</v>
      </c>
      <c r="I32" s="8">
        <v>4.6755405000000003E-5</v>
      </c>
      <c r="J32" s="8">
        <v>4.4465110000000003E-5</v>
      </c>
      <c r="K32" s="8">
        <v>4.6147543000000003E-5</v>
      </c>
      <c r="L32" s="8">
        <v>4.6303196999999999E-5</v>
      </c>
      <c r="M32" s="8">
        <v>4.6120832999999998E-5</v>
      </c>
      <c r="N32" s="8">
        <v>4.4547673E-5</v>
      </c>
      <c r="O32" s="8">
        <v>4.6492220000000003E-5</v>
      </c>
      <c r="P32" s="8">
        <v>8.4171210000000006E-5</v>
      </c>
      <c r="Q32" s="8">
        <v>8.8767796000000003E-5</v>
      </c>
      <c r="R32" s="8">
        <v>9.2033140000000001E-5</v>
      </c>
      <c r="S32" s="8">
        <v>8.8078399999999993E-5</v>
      </c>
      <c r="T32" s="8">
        <v>1.2784214000000001E-4</v>
      </c>
      <c r="U32" s="8">
        <v>2.1638992999999999E-4</v>
      </c>
      <c r="V32" s="8">
        <v>2.0817553999999999E-4</v>
      </c>
      <c r="W32" s="8">
        <v>2.0167389999999999E-4</v>
      </c>
      <c r="X32" s="8">
        <v>2.0986887000000001E-4</v>
      </c>
      <c r="Y32" s="8">
        <v>1.8607580000000001E-4</v>
      </c>
      <c r="Z32" s="8">
        <v>1.9992114E-4</v>
      </c>
      <c r="AA32" s="8">
        <v>2.0420236000000001E-4</v>
      </c>
      <c r="AB32" s="8">
        <v>1.9556559999999999E-4</v>
      </c>
      <c r="AC32" s="8">
        <v>2.0272188999999999E-4</v>
      </c>
      <c r="AD32"/>
      <c r="AE32"/>
      <c r="AF32"/>
    </row>
    <row r="33" spans="1:37" s="5" customFormat="1">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c r="A34" s="16" t="s">
        <v>166</v>
      </c>
      <c r="B34" s="16" t="s">
        <v>122</v>
      </c>
      <c r="C34" s="16" t="s">
        <v>156</v>
      </c>
      <c r="D34" s="16" t="s">
        <v>10</v>
      </c>
      <c r="E34" s="8">
        <v>573.95175222057799</v>
      </c>
      <c r="F34" s="8">
        <v>707.58417932233897</v>
      </c>
      <c r="G34" s="8">
        <v>687.957415218508</v>
      </c>
      <c r="H34" s="8">
        <v>647.47922059822997</v>
      </c>
      <c r="I34" s="8">
        <v>634.49526164938004</v>
      </c>
      <c r="J34" s="8">
        <v>648.60240855077996</v>
      </c>
      <c r="K34" s="8">
        <v>627.36482106159008</v>
      </c>
      <c r="L34" s="8">
        <v>592.33649082497595</v>
      </c>
      <c r="M34" s="8">
        <v>624.80703170470395</v>
      </c>
      <c r="N34" s="8">
        <v>623.69695910790801</v>
      </c>
      <c r="O34" s="8">
        <v>653.77610091344013</v>
      </c>
      <c r="P34" s="8">
        <v>573.4308243472201</v>
      </c>
      <c r="Q34" s="8">
        <v>549.70755937040008</v>
      </c>
      <c r="R34" s="8">
        <v>548.96464147533993</v>
      </c>
      <c r="S34" s="8">
        <v>558.20528219048003</v>
      </c>
      <c r="T34" s="8">
        <v>548.48446604541004</v>
      </c>
      <c r="U34" s="8">
        <v>531.05423378449996</v>
      </c>
      <c r="V34" s="8">
        <v>480.18758967700006</v>
      </c>
      <c r="W34" s="8">
        <v>117.81468412347999</v>
      </c>
      <c r="X34" s="8">
        <v>105.9896008222</v>
      </c>
      <c r="Y34" s="8">
        <v>102.66105944184</v>
      </c>
      <c r="Z34" s="8">
        <v>2.7324686999999999E-4</v>
      </c>
      <c r="AA34" s="8">
        <v>2.7504496000000002E-4</v>
      </c>
      <c r="AB34" s="8">
        <v>2.6376939999999999E-4</v>
      </c>
      <c r="AC34" s="8">
        <v>2.7475075000000002E-4</v>
      </c>
      <c r="AD34"/>
      <c r="AE34"/>
      <c r="AF34"/>
      <c r="AG34"/>
      <c r="AH34"/>
      <c r="AI34"/>
      <c r="AJ34"/>
      <c r="AK34"/>
    </row>
    <row r="35" spans="1:37" s="5" customFormat="1">
      <c r="A35" s="16" t="s">
        <v>166</v>
      </c>
      <c r="B35" s="16" t="s">
        <v>123</v>
      </c>
      <c r="C35" s="16" t="s">
        <v>157</v>
      </c>
      <c r="D35" s="16" t="s">
        <v>10</v>
      </c>
      <c r="E35" s="8">
        <v>9.7267359999999997E-6</v>
      </c>
      <c r="F35" s="8">
        <v>1.2294373999999999E-5</v>
      </c>
      <c r="G35" s="8">
        <v>2.6941867E-5</v>
      </c>
      <c r="H35" s="8">
        <v>3057.7296999999999</v>
      </c>
      <c r="I35" s="8">
        <v>3023.3009999999999</v>
      </c>
      <c r="J35" s="8">
        <v>3107.797</v>
      </c>
      <c r="K35" s="8">
        <v>3002.2339999999999</v>
      </c>
      <c r="L35" s="8">
        <v>2852.5344</v>
      </c>
      <c r="M35" s="8">
        <v>3091.26</v>
      </c>
      <c r="N35" s="8">
        <v>3184.7357999999999</v>
      </c>
      <c r="O35" s="8">
        <v>3302.9775</v>
      </c>
      <c r="P35" s="8">
        <v>4432.4174999999996</v>
      </c>
      <c r="Q35" s="8">
        <v>4348.6180000000004</v>
      </c>
      <c r="R35" s="8">
        <v>4412.3896000000004</v>
      </c>
      <c r="S35" s="8">
        <v>4536.3994000000002</v>
      </c>
      <c r="T35" s="8">
        <v>6941.7285000000002</v>
      </c>
      <c r="U35" s="8">
        <v>6615.9160000000002</v>
      </c>
      <c r="V35" s="8">
        <v>9537.6779999999999</v>
      </c>
      <c r="W35" s="8">
        <v>10059.446</v>
      </c>
      <c r="X35" s="8">
        <v>10651.146000000001</v>
      </c>
      <c r="Y35" s="8">
        <v>9212.009</v>
      </c>
      <c r="Z35" s="8">
        <v>8786.8459999999995</v>
      </c>
      <c r="AA35" s="8">
        <v>8381.652</v>
      </c>
      <c r="AB35" s="8">
        <v>8229.0619999999999</v>
      </c>
      <c r="AC35" s="8">
        <v>8460.1039999999994</v>
      </c>
      <c r="AD35"/>
      <c r="AE35"/>
      <c r="AF35"/>
      <c r="AG35"/>
      <c r="AH35"/>
      <c r="AI35"/>
      <c r="AJ35"/>
      <c r="AK35"/>
    </row>
    <row r="36" spans="1:37" s="5" customFormat="1">
      <c r="A36" s="16" t="s">
        <v>166</v>
      </c>
      <c r="B36" s="16" t="s">
        <v>124</v>
      </c>
      <c r="C36" s="16" t="s">
        <v>158</v>
      </c>
      <c r="D36" s="16" t="s">
        <v>10</v>
      </c>
      <c r="E36" s="8">
        <v>7.2651483000000004E-6</v>
      </c>
      <c r="F36" s="8">
        <v>9.4227879999999995E-6</v>
      </c>
      <c r="G36" s="8">
        <v>1.6801763000000001E-5</v>
      </c>
      <c r="H36" s="8">
        <v>7.1260679999999999E-5</v>
      </c>
      <c r="I36" s="8">
        <v>7.3298484000000006E-5</v>
      </c>
      <c r="J36" s="8">
        <v>7.165126E-5</v>
      </c>
      <c r="K36" s="8">
        <v>7.186436E-5</v>
      </c>
      <c r="L36" s="8">
        <v>7.0207454000000002E-5</v>
      </c>
      <c r="M36" s="8">
        <v>7.3447770000000003E-5</v>
      </c>
      <c r="N36" s="8">
        <v>7.0179775999999996E-5</v>
      </c>
      <c r="O36" s="8">
        <v>7.2978590000000006E-5</v>
      </c>
      <c r="P36" s="8">
        <v>1.3519842E-4</v>
      </c>
      <c r="Q36" s="8">
        <v>1.4018675999999999E-4</v>
      </c>
      <c r="R36" s="8">
        <v>1.6753846000000001E-4</v>
      </c>
      <c r="S36" s="8">
        <v>1.650616E-4</v>
      </c>
      <c r="T36" s="8">
        <v>1.6237367999999999E-4</v>
      </c>
      <c r="U36" s="8">
        <v>2.7269046000000003E-4</v>
      </c>
      <c r="V36" s="8">
        <v>2.7023675000000002E-4</v>
      </c>
      <c r="W36" s="8">
        <v>3.8707960000000001E-4</v>
      </c>
      <c r="X36" s="8">
        <v>4.0368267000000002E-4</v>
      </c>
      <c r="Y36" s="8">
        <v>3.6134790000000002E-4</v>
      </c>
      <c r="Z36" s="8">
        <v>3.8232119999999999E-4</v>
      </c>
      <c r="AA36" s="8">
        <v>3.8983946000000001E-4</v>
      </c>
      <c r="AB36" s="8">
        <v>3.8366636999999999E-4</v>
      </c>
      <c r="AC36" s="8">
        <v>3.842103E-4</v>
      </c>
      <c r="AD36"/>
      <c r="AE36"/>
      <c r="AF36"/>
      <c r="AG36"/>
      <c r="AH36"/>
      <c r="AI36"/>
      <c r="AJ36"/>
      <c r="AK36"/>
    </row>
    <row r="37" spans="1:37" s="5" customFormat="1">
      <c r="A37" s="16" t="s">
        <v>166</v>
      </c>
      <c r="B37" s="16" t="s">
        <v>125</v>
      </c>
      <c r="C37" s="16" t="s">
        <v>159</v>
      </c>
      <c r="D37" s="16" t="s">
        <v>10</v>
      </c>
      <c r="E37" s="8">
        <v>5.6110952999999998E-6</v>
      </c>
      <c r="F37" s="8">
        <v>7.5231190000000003E-6</v>
      </c>
      <c r="G37" s="8">
        <v>9.2592210000000002E-6</v>
      </c>
      <c r="H37" s="8">
        <v>2.7567377E-5</v>
      </c>
      <c r="I37" s="8">
        <v>2.8832014999999999E-5</v>
      </c>
      <c r="J37" s="8">
        <v>2.6652040000000001E-5</v>
      </c>
      <c r="K37" s="8">
        <v>2.7446615E-5</v>
      </c>
      <c r="L37" s="8">
        <v>2.7808862999999999E-5</v>
      </c>
      <c r="M37" s="8">
        <v>2.8613066999999999E-5</v>
      </c>
      <c r="N37" s="8">
        <v>2.6885867999999999E-5</v>
      </c>
      <c r="O37" s="8">
        <v>3.0864090000000001E-5</v>
      </c>
      <c r="P37" s="8">
        <v>4.0160673999999999E-5</v>
      </c>
      <c r="Q37" s="8">
        <v>4.3447330000000002E-5</v>
      </c>
      <c r="R37" s="8">
        <v>4.8561796999999998E-5</v>
      </c>
      <c r="S37" s="8">
        <v>4.5692719999999998E-5</v>
      </c>
      <c r="T37" s="8">
        <v>6.4108084000000007E-5</v>
      </c>
      <c r="U37" s="8">
        <v>9.0962299999999995E-5</v>
      </c>
      <c r="V37" s="8">
        <v>1.1575257E-4</v>
      </c>
      <c r="W37" s="8">
        <v>1.0914383E-4</v>
      </c>
      <c r="X37" s="8">
        <v>1.1522767000000001E-4</v>
      </c>
      <c r="Y37" s="8">
        <v>9.8203369999999994E-5</v>
      </c>
      <c r="Z37" s="8">
        <v>1.16258234E-4</v>
      </c>
      <c r="AA37" s="8">
        <v>1.2173429E-4</v>
      </c>
      <c r="AB37" s="8">
        <v>1.1420431E-4</v>
      </c>
      <c r="AC37" s="8">
        <v>1.1681432000000001E-4</v>
      </c>
      <c r="AD37"/>
      <c r="AE37"/>
      <c r="AF37"/>
      <c r="AG37"/>
      <c r="AH37"/>
      <c r="AI37"/>
      <c r="AJ37"/>
      <c r="AK37"/>
    </row>
    <row r="38" spans="1:37" s="5" customFormat="1">
      <c r="A38" s="16" t="s">
        <v>166</v>
      </c>
      <c r="B38" s="16" t="s">
        <v>126</v>
      </c>
      <c r="C38" s="16" t="s">
        <v>160</v>
      </c>
      <c r="D38" s="16" t="s">
        <v>10</v>
      </c>
      <c r="E38" s="8">
        <v>5.2760306E-6</v>
      </c>
      <c r="F38" s="8">
        <v>6.6335000000000001E-6</v>
      </c>
      <c r="G38" s="8">
        <v>9.1853029999999998E-6</v>
      </c>
      <c r="H38" s="8">
        <v>2.568482E-5</v>
      </c>
      <c r="I38" s="8">
        <v>2.6361937E-5</v>
      </c>
      <c r="J38" s="8">
        <v>2.5087951E-5</v>
      </c>
      <c r="K38" s="8">
        <v>2.5957255E-5</v>
      </c>
      <c r="L38" s="8">
        <v>2.5810237E-5</v>
      </c>
      <c r="M38" s="8">
        <v>2.6272483999999999E-5</v>
      </c>
      <c r="N38" s="8">
        <v>2.5379639E-5</v>
      </c>
      <c r="O38" s="8">
        <v>2.7487769999999999E-5</v>
      </c>
      <c r="P38" s="8">
        <v>4.122869E-5</v>
      </c>
      <c r="Q38" s="8">
        <v>4.3585384000000001E-5</v>
      </c>
      <c r="R38" s="8">
        <v>5.1252275000000002E-5</v>
      </c>
      <c r="S38" s="8">
        <v>5.1553142999999997E-5</v>
      </c>
      <c r="T38" s="8">
        <v>6.2682320000000003E-5</v>
      </c>
      <c r="U38" s="8">
        <v>9.5930365000000003E-5</v>
      </c>
      <c r="V38" s="8">
        <v>9.7452129999999997E-5</v>
      </c>
      <c r="W38" s="8">
        <v>9.298202E-5</v>
      </c>
      <c r="X38" s="8">
        <v>9.5566319999999995E-5</v>
      </c>
      <c r="Y38" s="8">
        <v>8.7599060000000004E-5</v>
      </c>
      <c r="Z38" s="8">
        <v>1.0270475E-4</v>
      </c>
      <c r="AA38" s="8">
        <v>1.0611083E-4</v>
      </c>
      <c r="AB38" s="8">
        <v>1.0233415E-4</v>
      </c>
      <c r="AC38" s="8">
        <v>1.0515431E-4</v>
      </c>
      <c r="AD38"/>
      <c r="AE38"/>
      <c r="AF38"/>
      <c r="AG38"/>
      <c r="AH38"/>
      <c r="AI38"/>
      <c r="AJ38"/>
      <c r="AK38"/>
    </row>
    <row r="39" spans="1:37" s="5" customFormat="1">
      <c r="A39" s="16" t="s">
        <v>167</v>
      </c>
      <c r="B39" s="16" t="s">
        <v>127</v>
      </c>
      <c r="C39" s="16" t="s">
        <v>161</v>
      </c>
      <c r="D39" s="16" t="s">
        <v>10</v>
      </c>
      <c r="E39" s="8">
        <v>4.7863609999999996E-6</v>
      </c>
      <c r="F39" s="8">
        <v>4.4001770000000002E-6</v>
      </c>
      <c r="G39" s="8">
        <v>4.2390810000000003E-6</v>
      </c>
      <c r="H39" s="8">
        <v>5.2052637E-6</v>
      </c>
      <c r="I39" s="8">
        <v>6.0021149999999999E-6</v>
      </c>
      <c r="J39" s="8">
        <v>6.2268628000000002E-6</v>
      </c>
      <c r="K39" s="8">
        <v>7.8365050000000006E-6</v>
      </c>
      <c r="L39" s="8">
        <v>8.5212060000000004E-6</v>
      </c>
      <c r="M39" s="8">
        <v>7.6861739999999999E-6</v>
      </c>
      <c r="N39" s="8">
        <v>7.9595175000000001E-6</v>
      </c>
      <c r="O39" s="8">
        <v>9.2204999999999992E-6</v>
      </c>
      <c r="P39" s="8">
        <v>9.7983650000000002E-6</v>
      </c>
      <c r="Q39" s="8">
        <v>1.1180939E-5</v>
      </c>
      <c r="R39" s="8">
        <v>1.2413908999999999E-5</v>
      </c>
      <c r="S39" s="8">
        <v>1.2216826000000001E-5</v>
      </c>
      <c r="T39" s="8">
        <v>1.4937306E-5</v>
      </c>
      <c r="U39" s="8">
        <v>1.8859949999999999E-5</v>
      </c>
      <c r="V39" s="8">
        <v>1.9582435999999999E-5</v>
      </c>
      <c r="W39" s="8">
        <v>2.1961347000000001E-5</v>
      </c>
      <c r="X39" s="8">
        <v>2.3534440999999998E-5</v>
      </c>
      <c r="Y39" s="8">
        <v>2.3653436000000001E-5</v>
      </c>
      <c r="Z39" s="8">
        <v>2.7325174999999999E-5</v>
      </c>
      <c r="AA39" s="8">
        <v>3.0774059999999998E-5</v>
      </c>
      <c r="AB39" s="8">
        <v>2.9743338000000001E-5</v>
      </c>
      <c r="AC39" s="8">
        <v>3.5155343000000003E-5</v>
      </c>
      <c r="AD39"/>
      <c r="AE39"/>
      <c r="AF39"/>
      <c r="AG39"/>
      <c r="AH39"/>
      <c r="AI39"/>
      <c r="AJ39"/>
      <c r="AK39"/>
    </row>
    <row r="40" spans="1:37" s="5" customFormat="1">
      <c r="A40" s="16" t="s">
        <v>167</v>
      </c>
      <c r="B40" s="16" t="s">
        <v>128</v>
      </c>
      <c r="C40" s="16" t="s">
        <v>162</v>
      </c>
      <c r="D40" s="16" t="s">
        <v>10</v>
      </c>
      <c r="E40" s="8">
        <v>1.1353698000000001E-5</v>
      </c>
      <c r="F40" s="8">
        <v>1.6070624000000001E-5</v>
      </c>
      <c r="G40" s="8">
        <v>1.5837308E-5</v>
      </c>
      <c r="H40" s="8">
        <v>3.5556604000000002E-5</v>
      </c>
      <c r="I40" s="8">
        <v>3.5990033000000003E-5</v>
      </c>
      <c r="J40" s="8">
        <v>3.2410687999999998E-5</v>
      </c>
      <c r="K40" s="8">
        <v>3.4313873999999999E-5</v>
      </c>
      <c r="L40" s="8">
        <v>3.8953830000000002E-5</v>
      </c>
      <c r="M40" s="8">
        <v>3.1228854000000003E-5</v>
      </c>
      <c r="N40" s="8">
        <v>3.2020353999999997E-5</v>
      </c>
      <c r="O40" s="8">
        <v>3.1424514999999998E-5</v>
      </c>
      <c r="P40" s="8">
        <v>2.6710458999999999E-5</v>
      </c>
      <c r="Q40" s="8">
        <v>3.2822849999999997E-5</v>
      </c>
      <c r="R40" s="8">
        <v>1.0656154E-4</v>
      </c>
      <c r="S40" s="8">
        <v>9.7370139999999994E-5</v>
      </c>
      <c r="T40" s="8">
        <v>9.7995889999999994E-5</v>
      </c>
      <c r="U40" s="8">
        <v>1.1223965E-4</v>
      </c>
      <c r="V40" s="8">
        <v>1.0265079E-4</v>
      </c>
      <c r="W40" s="8">
        <v>1.05243234E-4</v>
      </c>
      <c r="X40" s="8">
        <v>1.0371811999999999E-4</v>
      </c>
      <c r="Y40" s="8">
        <v>8.8046309999999998E-5</v>
      </c>
      <c r="Z40" s="8">
        <v>9.8125290000000007E-5</v>
      </c>
      <c r="AA40" s="8">
        <v>9.8356279999999997E-5</v>
      </c>
      <c r="AB40" s="8">
        <v>9.0496905999999994E-5</v>
      </c>
      <c r="AC40" s="8">
        <v>9.2877860000000005E-5</v>
      </c>
      <c r="AD40"/>
      <c r="AE40"/>
      <c r="AF40"/>
      <c r="AG40"/>
      <c r="AH40"/>
      <c r="AI40"/>
      <c r="AJ40"/>
      <c r="AK40"/>
    </row>
    <row r="41" spans="1:37" s="5" customFormat="1">
      <c r="A41" s="16" t="s">
        <v>167</v>
      </c>
      <c r="B41" s="16" t="s">
        <v>129</v>
      </c>
      <c r="C41" s="16" t="s">
        <v>163</v>
      </c>
      <c r="D41" s="16" t="s">
        <v>10</v>
      </c>
      <c r="E41" s="8">
        <v>4.2771460000000001E-6</v>
      </c>
      <c r="F41" s="8">
        <v>4.0288619999999999E-6</v>
      </c>
      <c r="G41" s="8">
        <v>3.779017E-6</v>
      </c>
      <c r="H41" s="8">
        <v>4.3589389999999999E-6</v>
      </c>
      <c r="I41" s="8">
        <v>5.1829220000000001E-6</v>
      </c>
      <c r="J41" s="8">
        <v>5.6415396999999997E-6</v>
      </c>
      <c r="K41" s="8">
        <v>7.0818304999999998E-6</v>
      </c>
      <c r="L41" s="8">
        <v>7.7085510000000003E-6</v>
      </c>
      <c r="M41" s="8">
        <v>6.8851426999999998E-6</v>
      </c>
      <c r="N41" s="8">
        <v>7.0822233999999999E-6</v>
      </c>
      <c r="O41" s="8">
        <v>8.6658680000000003E-6</v>
      </c>
      <c r="P41" s="8">
        <v>8.9110509999999994E-6</v>
      </c>
      <c r="Q41" s="8">
        <v>9.8099920000000007E-6</v>
      </c>
      <c r="R41" s="8">
        <v>1.1387079000000001E-5</v>
      </c>
      <c r="S41" s="8">
        <v>1.1749687499999999E-5</v>
      </c>
      <c r="T41" s="8">
        <v>1.4256815E-5</v>
      </c>
      <c r="U41" s="8">
        <v>1.7884586E-5</v>
      </c>
      <c r="V41" s="8">
        <v>1.8314413000000001E-5</v>
      </c>
      <c r="W41" s="8">
        <v>2.0404285999999999E-5</v>
      </c>
      <c r="X41" s="8">
        <v>2.2414444E-5</v>
      </c>
      <c r="Y41" s="8">
        <v>2.1964843000000001E-5</v>
      </c>
      <c r="Z41" s="8">
        <v>2.4353945E-5</v>
      </c>
      <c r="AA41" s="8">
        <v>2.8684081999999999E-5</v>
      </c>
      <c r="AB41" s="8">
        <v>2.9427554E-5</v>
      </c>
      <c r="AC41" s="8">
        <v>3.3548079999999997E-5</v>
      </c>
      <c r="AD41"/>
      <c r="AE41"/>
      <c r="AF41"/>
      <c r="AG41"/>
      <c r="AH41"/>
      <c r="AI41"/>
      <c r="AJ41"/>
      <c r="AK41"/>
    </row>
    <row r="42" spans="1:37" s="5" customFormat="1">
      <c r="AD42"/>
      <c r="AE42"/>
      <c r="AF42"/>
      <c r="AG42"/>
      <c r="AH42"/>
      <c r="AI42"/>
      <c r="AJ42"/>
      <c r="AK42"/>
    </row>
    <row r="43" spans="1:37" s="5" customFormat="1">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c r="A44" s="16" t="s">
        <v>94</v>
      </c>
      <c r="B44" s="16" t="s">
        <v>95</v>
      </c>
      <c r="C44" s="16" t="s">
        <v>130</v>
      </c>
      <c r="D44" s="16" t="s">
        <v>9</v>
      </c>
      <c r="E44" s="8">
        <v>1050.1163457802952</v>
      </c>
      <c r="F44" s="8">
        <v>1106.3100272853619</v>
      </c>
      <c r="G44" s="8">
        <v>1143.8783591310419</v>
      </c>
      <c r="H44" s="8">
        <v>2919.8237778746002</v>
      </c>
      <c r="I44" s="8">
        <v>3079.4864271556999</v>
      </c>
      <c r="J44" s="8">
        <v>3320.5295308435002</v>
      </c>
      <c r="K44" s="8">
        <v>3149.7133725255999</v>
      </c>
      <c r="L44" s="8">
        <v>2736.1976765785998</v>
      </c>
      <c r="M44" s="8">
        <v>2936.3999657124</v>
      </c>
      <c r="N44" s="8">
        <v>3051.8681373099998</v>
      </c>
      <c r="O44" s="8">
        <v>2980.7101595152999</v>
      </c>
      <c r="P44" s="8">
        <v>2872.8978669960002</v>
      </c>
      <c r="Q44" s="8">
        <v>3061.6259505217004</v>
      </c>
      <c r="R44" s="8">
        <v>3092.7620395260005</v>
      </c>
      <c r="S44" s="8">
        <v>3110.9595318470001</v>
      </c>
      <c r="T44" s="8">
        <v>3014.4877372400006</v>
      </c>
      <c r="U44" s="8">
        <v>2558.9493086234002</v>
      </c>
      <c r="V44" s="8">
        <v>2302.2030412185995</v>
      </c>
      <c r="W44" s="8">
        <v>2382.5775462244001</v>
      </c>
      <c r="X44" s="8">
        <v>2309.4524751886001</v>
      </c>
      <c r="Y44" s="8">
        <v>2157.6958318065999</v>
      </c>
      <c r="Z44" s="8">
        <v>2287.3520804996997</v>
      </c>
      <c r="AA44" s="8">
        <v>1690.3782857647002</v>
      </c>
      <c r="AB44" s="8">
        <v>1752.4240624736001</v>
      </c>
      <c r="AC44" s="8">
        <v>1707.2991442016</v>
      </c>
      <c r="AD44"/>
      <c r="AE44"/>
      <c r="AF44"/>
      <c r="AG44"/>
      <c r="AH44"/>
      <c r="AI44"/>
      <c r="AJ44"/>
      <c r="AK44"/>
    </row>
    <row r="45" spans="1:37" s="19" customFormat="1">
      <c r="A45" s="16" t="s">
        <v>94</v>
      </c>
      <c r="B45" s="16" t="s">
        <v>96</v>
      </c>
      <c r="C45" s="16" t="s">
        <v>131</v>
      </c>
      <c r="D45" s="16" t="s">
        <v>9</v>
      </c>
      <c r="E45" s="8">
        <v>128.62077092476031</v>
      </c>
      <c r="F45" s="8">
        <v>131.51199158152917</v>
      </c>
      <c r="G45" s="8">
        <v>107.02939719293691</v>
      </c>
      <c r="H45" s="8">
        <v>98.229186184236994</v>
      </c>
      <c r="I45" s="8">
        <v>111.61750863354301</v>
      </c>
      <c r="J45" s="8">
        <v>128.46643287760401</v>
      </c>
      <c r="K45" s="8">
        <v>126.066372246374</v>
      </c>
      <c r="L45" s="8">
        <v>114.69697136408701</v>
      </c>
      <c r="M45" s="8">
        <v>125.35628541147999</v>
      </c>
      <c r="N45" s="8">
        <v>132.26511459382499</v>
      </c>
      <c r="O45" s="8">
        <v>136.19472041828197</v>
      </c>
      <c r="P45" s="8">
        <v>110.26119242639901</v>
      </c>
      <c r="Q45" s="8">
        <v>107.90553239045099</v>
      </c>
      <c r="R45" s="8">
        <v>119.894022468966</v>
      </c>
      <c r="S45" s="8">
        <v>127.05495586672299</v>
      </c>
      <c r="T45" s="8">
        <v>126.977650256149</v>
      </c>
      <c r="U45" s="8">
        <v>113.869444952281</v>
      </c>
      <c r="V45" s="8">
        <v>124.28653296563999</v>
      </c>
      <c r="W45" s="8">
        <v>131.50907637178699</v>
      </c>
      <c r="X45" s="8">
        <v>136.11454478636398</v>
      </c>
      <c r="Y45" s="8">
        <v>102.75232163076201</v>
      </c>
      <c r="Z45" s="8">
        <v>100.46065458449699</v>
      </c>
      <c r="AA45" s="8">
        <v>110.552325723124</v>
      </c>
      <c r="AB45" s="8">
        <v>117.010659511399</v>
      </c>
      <c r="AC45" s="8">
        <v>117.893025642764</v>
      </c>
      <c r="AD45"/>
      <c r="AE45"/>
      <c r="AF45"/>
      <c r="AG45"/>
      <c r="AH45"/>
      <c r="AI45"/>
      <c r="AJ45"/>
      <c r="AK45"/>
    </row>
    <row r="46" spans="1:37" s="19" customFormat="1">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c r="A47" s="16" t="s">
        <v>94</v>
      </c>
      <c r="B47" s="16" t="s">
        <v>98</v>
      </c>
      <c r="C47" s="16" t="s">
        <v>133</v>
      </c>
      <c r="D47" s="16" t="s">
        <v>9</v>
      </c>
      <c r="E47" s="8">
        <v>1073.5563072250973</v>
      </c>
      <c r="F47" s="8">
        <v>1013.484408333063</v>
      </c>
      <c r="G47" s="8">
        <v>1075.3877138934529</v>
      </c>
      <c r="H47" s="8">
        <v>3602.1314000000002</v>
      </c>
      <c r="I47" s="8">
        <v>3886.3901999999998</v>
      </c>
      <c r="J47" s="8">
        <v>4348.7577999999994</v>
      </c>
      <c r="K47" s="8">
        <v>3993.9554000000003</v>
      </c>
      <c r="L47" s="8">
        <v>3819.9713000000002</v>
      </c>
      <c r="M47" s="8">
        <v>4630.0891000000001</v>
      </c>
      <c r="N47" s="8">
        <v>4609.0122000000001</v>
      </c>
      <c r="O47" s="8">
        <v>4483.2848999999997</v>
      </c>
      <c r="P47" s="8">
        <v>4475.7354999999998</v>
      </c>
      <c r="Q47" s="8">
        <v>4467.6918000000005</v>
      </c>
      <c r="R47" s="8">
        <v>4707.3909999999996</v>
      </c>
      <c r="S47" s="8">
        <v>4982.4884000000002</v>
      </c>
      <c r="T47" s="8">
        <v>4659.4303</v>
      </c>
      <c r="U47" s="8">
        <v>4372.0436</v>
      </c>
      <c r="V47" s="8">
        <v>4392.6643999999997</v>
      </c>
      <c r="W47" s="8">
        <v>4352.9780000000001</v>
      </c>
      <c r="X47" s="8">
        <v>4243.5474000000004</v>
      </c>
      <c r="Y47" s="8">
        <v>4248.2151999999996</v>
      </c>
      <c r="Z47" s="8">
        <v>4206.5286999999998</v>
      </c>
      <c r="AA47" s="8">
        <v>4418.1877000000004</v>
      </c>
      <c r="AB47" s="8">
        <v>4743.6301999999996</v>
      </c>
      <c r="AC47" s="8">
        <v>4423.8382999999994</v>
      </c>
      <c r="AD47"/>
      <c r="AE47"/>
      <c r="AF47"/>
      <c r="AG47"/>
      <c r="AH47"/>
      <c r="AI47"/>
      <c r="AJ47"/>
      <c r="AK47"/>
    </row>
    <row r="48" spans="1:37" s="19" customFormat="1">
      <c r="A48" s="16" t="s">
        <v>94</v>
      </c>
      <c r="B48" s="16" t="s">
        <v>99</v>
      </c>
      <c r="C48" s="16" t="s">
        <v>134</v>
      </c>
      <c r="D48" s="16" t="s">
        <v>9</v>
      </c>
      <c r="E48" s="8">
        <v>1.1395358000000001E-5</v>
      </c>
      <c r="F48" s="8">
        <v>1.1436487599999999E-5</v>
      </c>
      <c r="G48" s="8">
        <v>1.7720493999999998E-5</v>
      </c>
      <c r="H48" s="8">
        <v>1.22557827E-4</v>
      </c>
      <c r="I48" s="8">
        <v>1.3173191400000001E-4</v>
      </c>
      <c r="J48" s="8">
        <v>1.3257148499999999E-4</v>
      </c>
      <c r="K48" s="8">
        <v>1.4384074999999999E-4</v>
      </c>
      <c r="L48" s="8">
        <v>1.3467806999999999E-4</v>
      </c>
      <c r="M48" s="8">
        <v>268.29978590658999</v>
      </c>
      <c r="N48" s="8">
        <v>276.95434000306</v>
      </c>
      <c r="O48" s="8">
        <v>260.89208345185</v>
      </c>
      <c r="P48" s="8">
        <v>279.41566148037003</v>
      </c>
      <c r="Q48" s="8">
        <v>267.74664385649999</v>
      </c>
      <c r="R48" s="8">
        <v>295.37534117675</v>
      </c>
      <c r="S48" s="8">
        <v>283.11229777332005</v>
      </c>
      <c r="T48" s="8">
        <v>295.11942226832002</v>
      </c>
      <c r="U48" s="8">
        <v>269.15926532546001</v>
      </c>
      <c r="V48" s="8">
        <v>270.09782406899001</v>
      </c>
      <c r="W48" s="8">
        <v>274.67219196663001</v>
      </c>
      <c r="X48" s="8">
        <v>258.15925571257003</v>
      </c>
      <c r="Y48" s="8">
        <v>264.92592118801997</v>
      </c>
      <c r="Z48" s="8">
        <v>253.98787461924999</v>
      </c>
      <c r="AA48" s="8">
        <v>276.38276855184</v>
      </c>
      <c r="AB48" s="8">
        <v>272.18059226210005</v>
      </c>
      <c r="AC48" s="8">
        <v>282.86293649106</v>
      </c>
      <c r="AD48"/>
      <c r="AE48"/>
      <c r="AF48"/>
      <c r="AG48"/>
      <c r="AH48"/>
      <c r="AI48"/>
      <c r="AJ48"/>
      <c r="AK48"/>
    </row>
    <row r="49" spans="1:37" s="19" customFormat="1">
      <c r="A49" s="16" t="s">
        <v>94</v>
      </c>
      <c r="B49" s="16" t="s">
        <v>100</v>
      </c>
      <c r="C49" s="16" t="s">
        <v>135</v>
      </c>
      <c r="D49" s="16" t="s">
        <v>9</v>
      </c>
      <c r="E49" s="8">
        <v>1.3178070500000001E-5</v>
      </c>
      <c r="F49" s="8">
        <v>1.479892E-5</v>
      </c>
      <c r="G49" s="8">
        <v>2.9547383999999997E-5</v>
      </c>
      <c r="H49" s="8">
        <v>2695.767664242544</v>
      </c>
      <c r="I49" s="8">
        <v>2716.6110617090549</v>
      </c>
      <c r="J49" s="8">
        <v>2818.6895679100198</v>
      </c>
      <c r="K49" s="8">
        <v>2814.9565696114496</v>
      </c>
      <c r="L49" s="8">
        <v>2653.7110669282997</v>
      </c>
      <c r="M49" s="8">
        <v>3808.9844000000003</v>
      </c>
      <c r="N49" s="8">
        <v>3647.6148999999996</v>
      </c>
      <c r="O49" s="8">
        <v>3560.7951000000003</v>
      </c>
      <c r="P49" s="8">
        <v>7001.2833000000001</v>
      </c>
      <c r="Q49" s="8">
        <v>7070.0223999999998</v>
      </c>
      <c r="R49" s="8">
        <v>6984.6455999999998</v>
      </c>
      <c r="S49" s="8">
        <v>6942.4839999999995</v>
      </c>
      <c r="T49" s="8">
        <v>6977.6587</v>
      </c>
      <c r="U49" s="8">
        <v>6528.5444000000007</v>
      </c>
      <c r="V49" s="8">
        <v>6561.8395</v>
      </c>
      <c r="W49" s="8">
        <v>6962.0151999999998</v>
      </c>
      <c r="X49" s="8">
        <v>6839.4818999999998</v>
      </c>
      <c r="Y49" s="8">
        <v>9089.8871999999992</v>
      </c>
      <c r="Z49" s="8">
        <v>9040.89</v>
      </c>
      <c r="AA49" s="8">
        <v>8836.9326000000001</v>
      </c>
      <c r="AB49" s="8">
        <v>8915.1703999999991</v>
      </c>
      <c r="AC49" s="8">
        <v>8971.1133000000009</v>
      </c>
      <c r="AD49"/>
      <c r="AE49"/>
      <c r="AF49"/>
      <c r="AG49"/>
      <c r="AH49"/>
      <c r="AI49"/>
      <c r="AJ49"/>
      <c r="AK49"/>
    </row>
    <row r="50" spans="1:37" s="19" customFormat="1">
      <c r="A50" s="16" t="s">
        <v>94</v>
      </c>
      <c r="B50" s="16" t="s">
        <v>101</v>
      </c>
      <c r="C50" s="16" t="s">
        <v>136</v>
      </c>
      <c r="D50" s="16" t="s">
        <v>9</v>
      </c>
      <c r="E50" s="8">
        <v>9.9128768000000001E-6</v>
      </c>
      <c r="F50" s="8">
        <v>9.7826301000000005E-6</v>
      </c>
      <c r="G50" s="8">
        <v>1.9090732499999999E-5</v>
      </c>
      <c r="H50" s="8">
        <v>4.8773665000000001E-4</v>
      </c>
      <c r="I50" s="8">
        <v>5.0756357000000005E-4</v>
      </c>
      <c r="J50" s="8">
        <v>4.444656E-4</v>
      </c>
      <c r="K50" s="8">
        <v>4.8825995999999996E-4</v>
      </c>
      <c r="L50" s="8">
        <v>4.6671192999999999E-4</v>
      </c>
      <c r="M50" s="8">
        <v>4.3031510000000005E-4</v>
      </c>
      <c r="N50" s="8">
        <v>4.4188699999999997E-4</v>
      </c>
      <c r="O50" s="8">
        <v>3.9713143999999998E-4</v>
      </c>
      <c r="P50" s="8">
        <v>5.4364132E-4</v>
      </c>
      <c r="Q50" s="8">
        <v>5.5954459999999991E-4</v>
      </c>
      <c r="R50" s="8">
        <v>5.4665360000000001E-4</v>
      </c>
      <c r="S50" s="8">
        <v>5.0082353000000001E-4</v>
      </c>
      <c r="T50" s="8">
        <v>5.2017122000000003E-4</v>
      </c>
      <c r="U50" s="8">
        <v>4.9442588E-4</v>
      </c>
      <c r="V50" s="8">
        <v>4.5677180000000002E-4</v>
      </c>
      <c r="W50" s="8">
        <v>4.4870974000000001E-4</v>
      </c>
      <c r="X50" s="8">
        <v>4.290238E-4</v>
      </c>
      <c r="Y50" s="8">
        <v>73.667771938630011</v>
      </c>
      <c r="Z50" s="8">
        <v>74.5905363153</v>
      </c>
      <c r="AA50" s="8">
        <v>73.973122911999994</v>
      </c>
      <c r="AB50" s="8">
        <v>68.897363599999991</v>
      </c>
      <c r="AC50" s="8">
        <v>72.699230074599996</v>
      </c>
      <c r="AD50"/>
      <c r="AE50"/>
      <c r="AF50"/>
      <c r="AG50"/>
      <c r="AH50"/>
      <c r="AI50"/>
      <c r="AJ50"/>
      <c r="AK50"/>
    </row>
    <row r="51" spans="1:37" s="19" customFormat="1">
      <c r="A51" s="16" t="s">
        <v>94</v>
      </c>
      <c r="B51" s="16" t="s">
        <v>102</v>
      </c>
      <c r="C51" s="16" t="s">
        <v>27</v>
      </c>
      <c r="D51" s="16" t="s">
        <v>9</v>
      </c>
      <c r="E51" s="8">
        <v>4803.6424110387297</v>
      </c>
      <c r="F51" s="8">
        <v>5036.7708125466015</v>
      </c>
      <c r="G51" s="8">
        <v>5114.4221097555992</v>
      </c>
      <c r="H51" s="8">
        <v>13830.87283</v>
      </c>
      <c r="I51" s="8">
        <v>14574.451640000001</v>
      </c>
      <c r="J51" s="8">
        <v>13692.008949999999</v>
      </c>
      <c r="K51" s="8">
        <v>14544.595399999998</v>
      </c>
      <c r="L51" s="8">
        <v>13894.74214</v>
      </c>
      <c r="M51" s="8">
        <v>15276.964519999998</v>
      </c>
      <c r="N51" s="8">
        <v>15818.498030000001</v>
      </c>
      <c r="O51" s="8">
        <v>15934.168829999999</v>
      </c>
      <c r="P51" s="8">
        <v>16092.712599999999</v>
      </c>
      <c r="Q51" s="8">
        <v>15632.2889</v>
      </c>
      <c r="R51" s="8">
        <v>15913.66532</v>
      </c>
      <c r="S51" s="8">
        <v>14591.2376</v>
      </c>
      <c r="T51" s="8">
        <v>16107.021849999999</v>
      </c>
      <c r="U51" s="8">
        <v>18638.473299999998</v>
      </c>
      <c r="V51" s="8">
        <v>18097.360400000001</v>
      </c>
      <c r="W51" s="8">
        <v>17551.05042</v>
      </c>
      <c r="X51" s="8">
        <v>17509.732499999998</v>
      </c>
      <c r="Y51" s="8">
        <v>17839.944230000001</v>
      </c>
      <c r="Z51" s="8">
        <v>17041.897660000002</v>
      </c>
      <c r="AA51" s="8">
        <v>17151.549899999998</v>
      </c>
      <c r="AB51" s="8">
        <v>16229.998469999999</v>
      </c>
      <c r="AC51" s="8">
        <v>17793.645799999998</v>
      </c>
      <c r="AD51"/>
      <c r="AE51"/>
      <c r="AF51"/>
      <c r="AG51"/>
      <c r="AH51"/>
      <c r="AI51"/>
      <c r="AJ51"/>
      <c r="AK51"/>
    </row>
    <row r="52" spans="1:37" s="19" customFormat="1">
      <c r="A52" s="16" t="s">
        <v>94</v>
      </c>
      <c r="B52" s="16" t="s">
        <v>103</v>
      </c>
      <c r="C52" s="16" t="s">
        <v>137</v>
      </c>
      <c r="D52" s="16" t="s">
        <v>9</v>
      </c>
      <c r="E52" s="8">
        <v>9.9357338999999985E-6</v>
      </c>
      <c r="F52" s="8">
        <v>1.0327086999999999E-5</v>
      </c>
      <c r="G52" s="8">
        <v>1.6746811500000002E-5</v>
      </c>
      <c r="H52" s="8">
        <v>3.9415929999999999E-4</v>
      </c>
      <c r="I52" s="8">
        <v>4.1056019500000001E-4</v>
      </c>
      <c r="J52" s="8">
        <v>3.7250930999999999E-4</v>
      </c>
      <c r="K52" s="8">
        <v>4.0908552299999997E-4</v>
      </c>
      <c r="L52" s="8">
        <v>3.8228396000000004E-4</v>
      </c>
      <c r="M52" s="8">
        <v>4.0445390000000002E-4</v>
      </c>
      <c r="N52" s="8">
        <v>4.1149344699999997E-4</v>
      </c>
      <c r="O52" s="8">
        <v>3.8987790500000002E-4</v>
      </c>
      <c r="P52" s="8">
        <v>1557.1965945751799</v>
      </c>
      <c r="Q52" s="8">
        <v>1536.1544925855599</v>
      </c>
      <c r="R52" s="8">
        <v>1564.1725911441599</v>
      </c>
      <c r="S52" s="8">
        <v>1474.0935868013898</v>
      </c>
      <c r="T52" s="8">
        <v>1559.91955924328</v>
      </c>
      <c r="U52" s="8">
        <v>1440.95364295895</v>
      </c>
      <c r="V52" s="8">
        <v>1449.9540466910801</v>
      </c>
      <c r="W52" s="8">
        <v>1477.8812354381</v>
      </c>
      <c r="X52" s="8">
        <v>1408.5315387256501</v>
      </c>
      <c r="Y52" s="8">
        <v>2184.4210136884503</v>
      </c>
      <c r="Z52" s="8">
        <v>2137.9322947871997</v>
      </c>
      <c r="AA52" s="8">
        <v>2154.3044927312199</v>
      </c>
      <c r="AB52" s="8">
        <v>2064.9375833147601</v>
      </c>
      <c r="AC52" s="8">
        <v>2180.5516217295699</v>
      </c>
      <c r="AD52"/>
      <c r="AE52"/>
      <c r="AF52"/>
      <c r="AG52"/>
      <c r="AH52"/>
      <c r="AI52"/>
      <c r="AJ52"/>
      <c r="AK52"/>
    </row>
    <row r="53" spans="1:37" s="19" customFormat="1">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c r="A54" s="16" t="s">
        <v>164</v>
      </c>
      <c r="B54" s="16" t="s">
        <v>105</v>
      </c>
      <c r="C54" s="16" t="s">
        <v>139</v>
      </c>
      <c r="D54" s="16" t="s">
        <v>9</v>
      </c>
      <c r="E54" s="8">
        <v>1245.1235087367149</v>
      </c>
      <c r="F54" s="8">
        <v>2259.8168700000001</v>
      </c>
      <c r="G54" s="8">
        <v>6691.6118999999999</v>
      </c>
      <c r="H54" s="8">
        <v>8728.5896799999991</v>
      </c>
      <c r="I54" s="8">
        <v>9231.9264299999995</v>
      </c>
      <c r="J54" s="8">
        <v>8866.4765299999999</v>
      </c>
      <c r="K54" s="8">
        <v>9397.6655499999997</v>
      </c>
      <c r="L54" s="8">
        <v>9136.1195200000002</v>
      </c>
      <c r="M54" s="8">
        <v>9078.0379400000002</v>
      </c>
      <c r="N54" s="8">
        <v>9492.0554400000001</v>
      </c>
      <c r="O54" s="8">
        <v>16846.98861</v>
      </c>
      <c r="P54" s="8">
        <v>24838.365869999998</v>
      </c>
      <c r="Q54" s="8">
        <v>22095.420899999997</v>
      </c>
      <c r="R54" s="8">
        <v>22665.465300000003</v>
      </c>
      <c r="S54" s="8">
        <v>21111.074329999999</v>
      </c>
      <c r="T54" s="8">
        <v>22412.285300000003</v>
      </c>
      <c r="U54" s="8">
        <v>21387.252550000001</v>
      </c>
      <c r="V54" s="8">
        <v>20147.438999999998</v>
      </c>
      <c r="W54" s="8">
        <v>20475.231299999999</v>
      </c>
      <c r="X54" s="8">
        <v>21332.582300000002</v>
      </c>
      <c r="Y54" s="8">
        <v>22784.005499999999</v>
      </c>
      <c r="Z54" s="8">
        <v>20151.781999999999</v>
      </c>
      <c r="AA54" s="8">
        <v>20565.920399999999</v>
      </c>
      <c r="AB54" s="8">
        <v>19153.236700000001</v>
      </c>
      <c r="AC54" s="8">
        <v>20526.6073</v>
      </c>
      <c r="AD54"/>
      <c r="AE54"/>
      <c r="AF54"/>
      <c r="AG54"/>
      <c r="AH54"/>
      <c r="AI54"/>
      <c r="AJ54"/>
      <c r="AK54"/>
    </row>
    <row r="55" spans="1:37" s="19" customFormat="1">
      <c r="A55" s="16" t="s">
        <v>164</v>
      </c>
      <c r="B55" s="16" t="s">
        <v>106</v>
      </c>
      <c r="C55" s="16" t="s">
        <v>140</v>
      </c>
      <c r="D55" s="16" t="s">
        <v>9</v>
      </c>
      <c r="E55" s="8">
        <v>1941.2266705815141</v>
      </c>
      <c r="F55" s="8">
        <v>2633.7812300000001</v>
      </c>
      <c r="G55" s="8">
        <v>3326.9270499999998</v>
      </c>
      <c r="H55" s="8">
        <v>4278.9143400000003</v>
      </c>
      <c r="I55" s="8">
        <v>4361.6572200000001</v>
      </c>
      <c r="J55" s="8">
        <v>4240.5411000000004</v>
      </c>
      <c r="K55" s="8">
        <v>4446.4348399999999</v>
      </c>
      <c r="L55" s="8">
        <v>4325.3224200000004</v>
      </c>
      <c r="M55" s="8">
        <v>4307.2618000000002</v>
      </c>
      <c r="N55" s="8">
        <v>4598.2997699999996</v>
      </c>
      <c r="O55" s="8">
        <v>4602.2503200000001</v>
      </c>
      <c r="P55" s="8">
        <v>4413.2254600000006</v>
      </c>
      <c r="Q55" s="8">
        <v>4150.6406399999996</v>
      </c>
      <c r="R55" s="8">
        <v>4114.0576300000002</v>
      </c>
      <c r="S55" s="8">
        <v>3973.9948599999998</v>
      </c>
      <c r="T55" s="8">
        <v>4245.9998000000005</v>
      </c>
      <c r="U55" s="8">
        <v>4067.3078400000004</v>
      </c>
      <c r="V55" s="8">
        <v>3896.0246000000002</v>
      </c>
      <c r="W55" s="8">
        <v>4113.4555999999993</v>
      </c>
      <c r="X55" s="8">
        <v>4299.3128999999999</v>
      </c>
      <c r="Y55" s="8">
        <v>4270.3659000000007</v>
      </c>
      <c r="Z55" s="8">
        <v>3902.1896000000002</v>
      </c>
      <c r="AA55" s="8">
        <v>3851.9672499999997</v>
      </c>
      <c r="AB55" s="8">
        <v>3491.6486000000004</v>
      </c>
      <c r="AC55" s="8">
        <v>3708.3616000000002</v>
      </c>
      <c r="AD55"/>
      <c r="AE55"/>
      <c r="AF55"/>
      <c r="AG55"/>
      <c r="AH55"/>
      <c r="AI55"/>
      <c r="AJ55"/>
      <c r="AK55"/>
    </row>
    <row r="56" spans="1:37" s="19" customFormat="1">
      <c r="A56" s="16" t="s">
        <v>164</v>
      </c>
      <c r="B56" s="16" t="s">
        <v>107</v>
      </c>
      <c r="C56" s="16" t="s">
        <v>141</v>
      </c>
      <c r="D56" s="16" t="s">
        <v>9</v>
      </c>
      <c r="E56" s="8">
        <v>633.49527416052899</v>
      </c>
      <c r="F56" s="8">
        <v>627.30754218367804</v>
      </c>
      <c r="G56" s="8">
        <v>590.54068984909202</v>
      </c>
      <c r="H56" s="8">
        <v>630.22825968663494</v>
      </c>
      <c r="I56" s="8">
        <v>653.92266082157994</v>
      </c>
      <c r="J56" s="8">
        <v>661.01222246245993</v>
      </c>
      <c r="K56" s="8">
        <v>634.25875311744994</v>
      </c>
      <c r="L56" s="8">
        <v>601.48584981836996</v>
      </c>
      <c r="M56" s="8">
        <v>609.48414676793607</v>
      </c>
      <c r="N56" s="8">
        <v>649.65265624798599</v>
      </c>
      <c r="O56" s="8">
        <v>635.58569596753603</v>
      </c>
      <c r="P56" s="8">
        <v>591.34529715324391</v>
      </c>
      <c r="Q56" s="8">
        <v>620.92786997188</v>
      </c>
      <c r="R56" s="8">
        <v>626.7883927344559</v>
      </c>
      <c r="S56" s="8">
        <v>625.43627041826994</v>
      </c>
      <c r="T56" s="8">
        <v>609.49418783653005</v>
      </c>
      <c r="U56" s="8">
        <v>566.59953223728007</v>
      </c>
      <c r="V56" s="8">
        <v>4.85302856E-4</v>
      </c>
      <c r="W56" s="8">
        <v>5.2474064500000002E-4</v>
      </c>
      <c r="X56" s="8">
        <v>80.551573423730005</v>
      </c>
      <c r="Y56" s="8">
        <v>98.370356104319995</v>
      </c>
      <c r="Z56" s="8">
        <v>103.188471166</v>
      </c>
      <c r="AA56" s="8">
        <v>101.71774766084</v>
      </c>
      <c r="AB56" s="8">
        <v>105.20266883612</v>
      </c>
      <c r="AC56" s="8">
        <v>101.12915471868</v>
      </c>
      <c r="AD56"/>
      <c r="AE56"/>
      <c r="AF56"/>
      <c r="AG56"/>
      <c r="AH56"/>
      <c r="AI56"/>
      <c r="AJ56"/>
      <c r="AK56"/>
    </row>
    <row r="57" spans="1:37" s="19" customFormat="1">
      <c r="A57" s="16" t="s">
        <v>164</v>
      </c>
      <c r="B57" s="16" t="s">
        <v>108</v>
      </c>
      <c r="C57" s="16" t="s">
        <v>142</v>
      </c>
      <c r="D57" s="16" t="s">
        <v>9</v>
      </c>
      <c r="E57" s="8">
        <v>3.5823245999999999E-5</v>
      </c>
      <c r="F57" s="8">
        <v>4.8689405999999998E-5</v>
      </c>
      <c r="G57" s="8">
        <v>4.1400520999999995E-5</v>
      </c>
      <c r="H57" s="8">
        <v>3.4020677400000001E-4</v>
      </c>
      <c r="I57" s="8">
        <v>3.3866328999999999E-4</v>
      </c>
      <c r="J57" s="8">
        <v>3.5055523999999997E-4</v>
      </c>
      <c r="K57" s="8">
        <v>3.2906681500000003E-4</v>
      </c>
      <c r="L57" s="8">
        <v>3.2922460999999998E-4</v>
      </c>
      <c r="M57" s="8">
        <v>3.1929178E-4</v>
      </c>
      <c r="N57" s="8">
        <v>3.48661476E-4</v>
      </c>
      <c r="O57" s="8">
        <v>3.4562108000000001E-4</v>
      </c>
      <c r="P57" s="8">
        <v>2.7458829999999997E-4</v>
      </c>
      <c r="Q57" s="8">
        <v>2.9949167000000002E-4</v>
      </c>
      <c r="R57" s="8">
        <v>3.1470398000000004E-4</v>
      </c>
      <c r="S57" s="8">
        <v>4.4935404000000001E-4</v>
      </c>
      <c r="T57" s="8">
        <v>3.9767823E-4</v>
      </c>
      <c r="U57" s="8">
        <v>4.0228485499999998E-4</v>
      </c>
      <c r="V57" s="8">
        <v>3.8481592E-4</v>
      </c>
      <c r="W57" s="8">
        <v>6.2431104000000006E-4</v>
      </c>
      <c r="X57" s="8">
        <v>1.0867753300000001E-3</v>
      </c>
      <c r="Y57" s="8">
        <v>9.0858794000000002E-4</v>
      </c>
      <c r="Z57" s="8">
        <v>9.5613632999999999E-4</v>
      </c>
      <c r="AA57" s="8">
        <v>9.2560279000000007E-4</v>
      </c>
      <c r="AB57" s="8">
        <v>1.03490696E-3</v>
      </c>
      <c r="AC57" s="8">
        <v>9.6003595000000003E-4</v>
      </c>
      <c r="AD57"/>
      <c r="AE57"/>
      <c r="AF57"/>
      <c r="AG57"/>
      <c r="AH57"/>
      <c r="AI57"/>
      <c r="AJ57"/>
      <c r="AK57"/>
    </row>
    <row r="58" spans="1:37" s="19" customFormat="1">
      <c r="A58" s="16" t="s">
        <v>164</v>
      </c>
      <c r="B58" s="16" t="s">
        <v>109</v>
      </c>
      <c r="C58" s="16" t="s">
        <v>143</v>
      </c>
      <c r="D58" s="16" t="s">
        <v>9</v>
      </c>
      <c r="E58" s="8">
        <v>2.6796279000000002E-5</v>
      </c>
      <c r="F58" s="8">
        <v>3.7214563999999996E-5</v>
      </c>
      <c r="G58" s="8">
        <v>3.5525503000000006E-5</v>
      </c>
      <c r="H58" s="8">
        <v>1.1642913E-4</v>
      </c>
      <c r="I58" s="8">
        <v>1.09680161E-4</v>
      </c>
      <c r="J58" s="8">
        <v>1.1298281799999999E-4</v>
      </c>
      <c r="K58" s="8">
        <v>1.1303891000000001E-4</v>
      </c>
      <c r="L58" s="8">
        <v>1.1326774399999999E-4</v>
      </c>
      <c r="M58" s="8">
        <v>1.0022270000000001E-4</v>
      </c>
      <c r="N58" s="8">
        <v>1.10963306E-4</v>
      </c>
      <c r="O58" s="8">
        <v>1.08665764E-4</v>
      </c>
      <c r="P58" s="8">
        <v>9.4975591999999997E-5</v>
      </c>
      <c r="Q58" s="8">
        <v>1.08494914E-4</v>
      </c>
      <c r="R58" s="8">
        <v>1.0094325E-4</v>
      </c>
      <c r="S58" s="8">
        <v>1.3893614200000001E-4</v>
      </c>
      <c r="T58" s="8">
        <v>1.29366159E-4</v>
      </c>
      <c r="U58" s="8">
        <v>1.36186224E-4</v>
      </c>
      <c r="V58" s="8">
        <v>1.19601677E-4</v>
      </c>
      <c r="W58" s="8">
        <v>1.6681688600000001E-4</v>
      </c>
      <c r="X58" s="8">
        <v>2.4082269000000003E-4</v>
      </c>
      <c r="Y58" s="8">
        <v>2.3207993999999998E-4</v>
      </c>
      <c r="Z58" s="8">
        <v>2.4383422E-4</v>
      </c>
      <c r="AA58" s="8">
        <v>2.2967319000000001E-4</v>
      </c>
      <c r="AB58" s="8">
        <v>2.8591670000000001E-4</v>
      </c>
      <c r="AC58" s="8">
        <v>2.7771668E-4</v>
      </c>
      <c r="AD58"/>
      <c r="AE58"/>
      <c r="AF58"/>
      <c r="AG58"/>
      <c r="AH58"/>
      <c r="AI58"/>
      <c r="AJ58"/>
      <c r="AK58"/>
    </row>
    <row r="59" spans="1:37" s="19" customFormat="1">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c r="A60" s="16" t="s">
        <v>164</v>
      </c>
      <c r="B60" s="16" t="s">
        <v>111</v>
      </c>
      <c r="C60" s="16" t="s">
        <v>145</v>
      </c>
      <c r="D60" s="16" t="s">
        <v>9</v>
      </c>
      <c r="E60" s="8">
        <v>979.75023999999996</v>
      </c>
      <c r="F60" s="8">
        <v>1099.55036</v>
      </c>
      <c r="G60" s="8">
        <v>1089.15239</v>
      </c>
      <c r="H60" s="8">
        <v>1150.29962</v>
      </c>
      <c r="I60" s="8">
        <v>1248.6151500000001</v>
      </c>
      <c r="J60" s="8">
        <v>1287.87599</v>
      </c>
      <c r="K60" s="8">
        <v>1154.29332</v>
      </c>
      <c r="L60" s="8">
        <v>1188.9678100000001</v>
      </c>
      <c r="M60" s="8">
        <v>1179.931</v>
      </c>
      <c r="N60" s="8">
        <v>1262.3884400000002</v>
      </c>
      <c r="O60" s="8">
        <v>1174.6118000000001</v>
      </c>
      <c r="P60" s="8">
        <v>1141.8276000000001</v>
      </c>
      <c r="Q60" s="8">
        <v>1146.34121</v>
      </c>
      <c r="R60" s="8">
        <v>1245.19607</v>
      </c>
      <c r="S60" s="8">
        <v>1155.95758</v>
      </c>
      <c r="T60" s="8">
        <v>1071.9205499999998</v>
      </c>
      <c r="U60" s="8">
        <v>1101.6685299999999</v>
      </c>
      <c r="V60" s="8">
        <v>1025.5869399999999</v>
      </c>
      <c r="W60" s="8">
        <v>1105.4313999999999</v>
      </c>
      <c r="X60" s="8">
        <v>1066.86167</v>
      </c>
      <c r="Y60" s="8">
        <v>1082.6390799999999</v>
      </c>
      <c r="Z60" s="8">
        <v>1044.9141</v>
      </c>
      <c r="AA60" s="8">
        <v>1080.74091</v>
      </c>
      <c r="AB60" s="8">
        <v>1103.5573099999999</v>
      </c>
      <c r="AC60" s="8">
        <v>1019.35056</v>
      </c>
      <c r="AD60"/>
      <c r="AE60"/>
      <c r="AF60"/>
      <c r="AG60"/>
      <c r="AH60"/>
      <c r="AI60"/>
      <c r="AJ60"/>
      <c r="AK60"/>
    </row>
    <row r="61" spans="1:37" s="19" customFormat="1">
      <c r="A61" s="16" t="s">
        <v>164</v>
      </c>
      <c r="B61" s="16" t="s">
        <v>189</v>
      </c>
      <c r="C61" s="16" t="s">
        <v>190</v>
      </c>
      <c r="D61" s="16" t="s">
        <v>9</v>
      </c>
      <c r="E61" s="8">
        <v>923.28197950496315</v>
      </c>
      <c r="F61" s="8">
        <v>2020.3654334585201</v>
      </c>
      <c r="G61" s="8">
        <v>1934.7201747499139</v>
      </c>
      <c r="H61" s="8">
        <v>3778.5365999999999</v>
      </c>
      <c r="I61" s="8">
        <v>4215.0179000000007</v>
      </c>
      <c r="J61" s="8">
        <v>4131.0581000000002</v>
      </c>
      <c r="K61" s="8">
        <v>4048.9798000000001</v>
      </c>
      <c r="L61" s="8">
        <v>4210.0994000000001</v>
      </c>
      <c r="M61" s="8">
        <v>4108.2024999999994</v>
      </c>
      <c r="N61" s="8">
        <v>4394.6720999999998</v>
      </c>
      <c r="O61" s="8">
        <v>4822.9745999999996</v>
      </c>
      <c r="P61" s="8">
        <v>4644.5887999999995</v>
      </c>
      <c r="Q61" s="8">
        <v>4241.7258000000002</v>
      </c>
      <c r="R61" s="8">
        <v>4465.28316</v>
      </c>
      <c r="S61" s="8">
        <v>4291.4945399999997</v>
      </c>
      <c r="T61" s="8">
        <v>4345.4560000000001</v>
      </c>
      <c r="U61" s="8">
        <v>4424.4125000000004</v>
      </c>
      <c r="V61" s="8">
        <v>4116.4222399999999</v>
      </c>
      <c r="W61" s="8">
        <v>4371.6559600000001</v>
      </c>
      <c r="X61" s="8">
        <v>4603.5470999999998</v>
      </c>
      <c r="Y61" s="8">
        <v>4764.3261000000002</v>
      </c>
      <c r="Z61" s="8">
        <v>4185.5854300000001</v>
      </c>
      <c r="AA61" s="8">
        <v>4341.3836499999998</v>
      </c>
      <c r="AB61" s="8">
        <v>4220.0553399999999</v>
      </c>
      <c r="AC61" s="8">
        <v>4300.9568600000002</v>
      </c>
      <c r="AD61"/>
      <c r="AE61"/>
      <c r="AF61"/>
      <c r="AG61"/>
      <c r="AH61"/>
      <c r="AI61"/>
      <c r="AJ61"/>
      <c r="AK61"/>
    </row>
    <row r="62" spans="1:37" s="19" customFormat="1">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c r="A64" s="16" t="s">
        <v>165</v>
      </c>
      <c r="B64" s="16" t="s">
        <v>114</v>
      </c>
      <c r="C64" s="16" t="s">
        <v>148</v>
      </c>
      <c r="D64" s="16" t="s">
        <v>9</v>
      </c>
      <c r="E64" s="8">
        <v>4967.019963539391</v>
      </c>
      <c r="F64" s="8">
        <v>5150.7963741006242</v>
      </c>
      <c r="G64" s="8">
        <v>4806.3705909560986</v>
      </c>
      <c r="H64" s="8">
        <v>8971.6921700000003</v>
      </c>
      <c r="I64" s="8">
        <v>8533.6931559999994</v>
      </c>
      <c r="J64" s="8">
        <v>9443.4561489999996</v>
      </c>
      <c r="K64" s="8">
        <v>8390.6865500000004</v>
      </c>
      <c r="L64" s="8">
        <v>8450.2598199999993</v>
      </c>
      <c r="M64" s="8">
        <v>8074.3195599999999</v>
      </c>
      <c r="N64" s="8">
        <v>8578.7479299999995</v>
      </c>
      <c r="O64" s="8">
        <v>8773.3211800000008</v>
      </c>
      <c r="P64" s="8">
        <v>7777.0512100000005</v>
      </c>
      <c r="Q64" s="8">
        <v>8146.5972499999998</v>
      </c>
      <c r="R64" s="8">
        <v>7813.9939900000008</v>
      </c>
      <c r="S64" s="8">
        <v>8624.732215</v>
      </c>
      <c r="T64" s="8">
        <v>7651.1456400000006</v>
      </c>
      <c r="U64" s="8">
        <v>7636.6907499999998</v>
      </c>
      <c r="V64" s="8">
        <v>7261.6339599999992</v>
      </c>
      <c r="W64" s="8">
        <v>6584.7337659999994</v>
      </c>
      <c r="X64" s="8">
        <v>6872.0948439999993</v>
      </c>
      <c r="Y64" s="8">
        <v>6033.8247150000007</v>
      </c>
      <c r="Z64" s="8">
        <v>6454.244925</v>
      </c>
      <c r="AA64" s="8">
        <v>6178.7713899999999</v>
      </c>
      <c r="AB64" s="8">
        <v>5234.7423999999992</v>
      </c>
      <c r="AC64" s="8">
        <v>4733.72703</v>
      </c>
      <c r="AD64"/>
      <c r="AE64"/>
      <c r="AF64"/>
      <c r="AG64"/>
      <c r="AH64"/>
      <c r="AI64"/>
      <c r="AJ64"/>
      <c r="AK64"/>
    </row>
    <row r="65" spans="1:32" s="19" customFormat="1">
      <c r="A65" s="16" t="s">
        <v>165</v>
      </c>
      <c r="B65" s="16" t="s">
        <v>115</v>
      </c>
      <c r="C65" s="16" t="s">
        <v>149</v>
      </c>
      <c r="D65" s="16" t="s">
        <v>9</v>
      </c>
      <c r="E65" s="8">
        <v>9175.5407558970255</v>
      </c>
      <c r="F65" s="8">
        <v>9430.7593249943366</v>
      </c>
      <c r="G65" s="8">
        <v>8532.4228120898224</v>
      </c>
      <c r="H65" s="8">
        <v>11091.065097000001</v>
      </c>
      <c r="I65" s="8">
        <v>10625.645945</v>
      </c>
      <c r="J65" s="8">
        <v>11884.516076999998</v>
      </c>
      <c r="K65" s="8">
        <v>10239.413896</v>
      </c>
      <c r="L65" s="8">
        <v>10433.488336999999</v>
      </c>
      <c r="M65" s="8">
        <v>11358.870038000001</v>
      </c>
      <c r="N65" s="8">
        <v>12031.02115</v>
      </c>
      <c r="O65" s="8">
        <v>12350.704180000001</v>
      </c>
      <c r="P65" s="8">
        <v>10759.592689999999</v>
      </c>
      <c r="Q65" s="8">
        <v>10490.283386999999</v>
      </c>
      <c r="R65" s="8">
        <v>9967.7199529999998</v>
      </c>
      <c r="S65" s="8">
        <v>10626.969845</v>
      </c>
      <c r="T65" s="8">
        <v>9110.4910650000002</v>
      </c>
      <c r="U65" s="8">
        <v>9223.9401899999993</v>
      </c>
      <c r="V65" s="8">
        <v>10607.13833</v>
      </c>
      <c r="W65" s="8">
        <v>11260.029760000001</v>
      </c>
      <c r="X65" s="8">
        <v>9544.8430399999997</v>
      </c>
      <c r="Y65" s="8">
        <v>9121.0363699999998</v>
      </c>
      <c r="Z65" s="8">
        <v>9978.6666700000005</v>
      </c>
      <c r="AA65" s="8">
        <v>9529.6668000000009</v>
      </c>
      <c r="AB65" s="8">
        <v>10734.21305</v>
      </c>
      <c r="AC65" s="8">
        <v>9244.2880800000003</v>
      </c>
      <c r="AD65"/>
      <c r="AE65"/>
      <c r="AF65"/>
    </row>
    <row r="66" spans="1:32" s="19" customFormat="1">
      <c r="A66" s="16" t="s">
        <v>165</v>
      </c>
      <c r="B66" s="16" t="s">
        <v>116</v>
      </c>
      <c r="C66" s="16" t="s">
        <v>150</v>
      </c>
      <c r="D66" s="16" t="s">
        <v>9</v>
      </c>
      <c r="E66" s="8">
        <v>1.3260890999999999E-5</v>
      </c>
      <c r="F66" s="8">
        <v>2.5335785499999999E-5</v>
      </c>
      <c r="G66" s="8">
        <v>4.2173698E-5</v>
      </c>
      <c r="H66" s="8">
        <v>1516.7821348403199</v>
      </c>
      <c r="I66" s="8">
        <v>1460.5733289755801</v>
      </c>
      <c r="J66" s="8">
        <v>1614.7922507824699</v>
      </c>
      <c r="K66" s="8">
        <v>1464.4398337796199</v>
      </c>
      <c r="L66" s="8">
        <v>1459.7413297441499</v>
      </c>
      <c r="M66" s="8">
        <v>1542.8220182520299</v>
      </c>
      <c r="N66" s="8">
        <v>1558.4597095044599</v>
      </c>
      <c r="O66" s="8">
        <v>1705.3751294984299</v>
      </c>
      <c r="P66" s="8">
        <v>1489.58099590952</v>
      </c>
      <c r="Q66" s="8">
        <v>1486.6363022002399</v>
      </c>
      <c r="R66" s="8">
        <v>1433.3755823327999</v>
      </c>
      <c r="S66" s="8">
        <v>1572.66499832868</v>
      </c>
      <c r="T66" s="8">
        <v>1429.4820819505101</v>
      </c>
      <c r="U66" s="8">
        <v>1421.8984895495701</v>
      </c>
      <c r="V66" s="8">
        <v>1457.0655833871499</v>
      </c>
      <c r="W66" s="8">
        <v>1487.25447979715</v>
      </c>
      <c r="X66" s="8">
        <v>1654.8252396918999</v>
      </c>
      <c r="Y66" s="8">
        <v>1427.5545993665</v>
      </c>
      <c r="Z66" s="8">
        <v>1416.6063284674001</v>
      </c>
      <c r="AA66" s="8">
        <v>1367.39658444467</v>
      </c>
      <c r="AB66" s="8">
        <v>1518.9240343664001</v>
      </c>
      <c r="AC66" s="8">
        <v>1370.1553992047</v>
      </c>
      <c r="AD66"/>
      <c r="AE66"/>
      <c r="AF66"/>
    </row>
    <row r="67" spans="1:32" s="19" customFormat="1">
      <c r="A67" s="16" t="s">
        <v>165</v>
      </c>
      <c r="B67" s="16" t="s">
        <v>117</v>
      </c>
      <c r="C67" s="16" t="s">
        <v>151</v>
      </c>
      <c r="D67" s="16" t="s">
        <v>9</v>
      </c>
      <c r="E67" s="8">
        <v>1.16972683E-5</v>
      </c>
      <c r="F67" s="8">
        <v>1.7429706999999999E-5</v>
      </c>
      <c r="G67" s="8">
        <v>2.7185844E-5</v>
      </c>
      <c r="H67" s="8">
        <v>4.8354200999999996E-4</v>
      </c>
      <c r="I67" s="8">
        <v>4.8155289000000002E-4</v>
      </c>
      <c r="J67" s="8">
        <v>5.1302686000000001E-4</v>
      </c>
      <c r="K67" s="8">
        <v>5.1558009000000004E-4</v>
      </c>
      <c r="L67" s="8">
        <v>5.1574103E-4</v>
      </c>
      <c r="M67" s="8">
        <v>4.4351906E-4</v>
      </c>
      <c r="N67" s="8">
        <v>4.7753029999999998E-4</v>
      </c>
      <c r="O67" s="8">
        <v>4.6407003999999997E-4</v>
      </c>
      <c r="P67" s="8">
        <v>4.0070580000000001E-4</v>
      </c>
      <c r="Q67" s="8">
        <v>4.2052851E-4</v>
      </c>
      <c r="R67" s="8">
        <v>3.8599836500000003E-4</v>
      </c>
      <c r="S67" s="8">
        <v>4.1326066999999996E-4</v>
      </c>
      <c r="T67" s="8">
        <v>4.0586912600000004E-4</v>
      </c>
      <c r="U67" s="8">
        <v>4.1941818E-4</v>
      </c>
      <c r="V67" s="8">
        <v>3.6521095500000001E-4</v>
      </c>
      <c r="W67" s="8">
        <v>3.9882508000000001E-4</v>
      </c>
      <c r="X67" s="8">
        <v>4.0896935999999999E-4</v>
      </c>
      <c r="Y67" s="8">
        <v>3.7621814999999999E-4</v>
      </c>
      <c r="Z67" s="8">
        <v>5.5998975000000003E-4</v>
      </c>
      <c r="AA67" s="8">
        <v>5.2168408000000002E-4</v>
      </c>
      <c r="AB67" s="8">
        <v>5.9092396999999995E-4</v>
      </c>
      <c r="AC67" s="8">
        <v>5.9473735000000003E-4</v>
      </c>
      <c r="AD67"/>
      <c r="AE67"/>
      <c r="AF67"/>
    </row>
    <row r="68" spans="1:32" s="19" customFormat="1">
      <c r="A68" s="16" t="s">
        <v>166</v>
      </c>
      <c r="B68" s="16" t="s">
        <v>118</v>
      </c>
      <c r="C68" s="16" t="s">
        <v>152</v>
      </c>
      <c r="D68" s="16" t="s">
        <v>9</v>
      </c>
      <c r="E68" s="8">
        <v>681.99874820476612</v>
      </c>
      <c r="F68" s="8">
        <v>769.94560993233506</v>
      </c>
      <c r="G68" s="8">
        <v>638.15737235856591</v>
      </c>
      <c r="H68" s="8">
        <v>622.57334870908699</v>
      </c>
      <c r="I68" s="8">
        <v>612.10306484078001</v>
      </c>
      <c r="J68" s="8">
        <v>734.22266004202015</v>
      </c>
      <c r="K68" s="8">
        <v>636.93817192965389</v>
      </c>
      <c r="L68" s="8">
        <v>630.43490365242997</v>
      </c>
      <c r="M68" s="8">
        <v>657.43686770016495</v>
      </c>
      <c r="N68" s="8">
        <v>442.86396099124005</v>
      </c>
      <c r="O68" s="8">
        <v>456.35167846058005</v>
      </c>
      <c r="P68" s="8">
        <v>372.51752561725999</v>
      </c>
      <c r="Q68" s="8">
        <v>673.17623474409993</v>
      </c>
      <c r="R68" s="8">
        <v>645.22054339779004</v>
      </c>
      <c r="S68" s="8">
        <v>649.00567466339999</v>
      </c>
      <c r="T68" s="8">
        <v>581.04536810351999</v>
      </c>
      <c r="U68" s="8">
        <v>716.87243443816999</v>
      </c>
      <c r="V68" s="8">
        <v>675.72340830473001</v>
      </c>
      <c r="W68" s="8">
        <v>743.14153190119998</v>
      </c>
      <c r="X68" s="8">
        <v>782.38495250277003</v>
      </c>
      <c r="Y68" s="8">
        <v>671.37540530287993</v>
      </c>
      <c r="Z68" s="8">
        <v>715.42458179760001</v>
      </c>
      <c r="AA68" s="8">
        <v>663.48345695068008</v>
      </c>
      <c r="AB68" s="8">
        <v>736.52149292953004</v>
      </c>
      <c r="AC68" s="8">
        <v>664.00745603053008</v>
      </c>
      <c r="AD68"/>
      <c r="AE68"/>
      <c r="AF68"/>
    </row>
    <row r="69" spans="1:32" s="19" customFormat="1">
      <c r="A69" s="16" t="s">
        <v>166</v>
      </c>
      <c r="B69" s="16" t="s">
        <v>119</v>
      </c>
      <c r="C69" s="16" t="s">
        <v>153</v>
      </c>
      <c r="D69" s="16" t="s">
        <v>9</v>
      </c>
      <c r="E69" s="8">
        <v>9.6665029999999996E-6</v>
      </c>
      <c r="F69" s="8">
        <v>1.27288874E-5</v>
      </c>
      <c r="G69" s="8">
        <v>1.46099869E-5</v>
      </c>
      <c r="H69" s="8">
        <v>3.7758101999999999E-5</v>
      </c>
      <c r="I69" s="8">
        <v>3.6464268000000002E-5</v>
      </c>
      <c r="J69" s="8">
        <v>3.7277092000000001E-5</v>
      </c>
      <c r="K69" s="8">
        <v>3.4979571999999996E-5</v>
      </c>
      <c r="L69" s="8">
        <v>3.9300776999999999E-5</v>
      </c>
      <c r="M69" s="8">
        <v>3.5576963999999997E-5</v>
      </c>
      <c r="N69" s="8">
        <v>8.4331927999999995E-5</v>
      </c>
      <c r="O69" s="8">
        <v>7.9634447000000006E-5</v>
      </c>
      <c r="P69" s="8">
        <v>6.9298109999999994E-5</v>
      </c>
      <c r="Q69" s="8">
        <v>9.4181525999999997E-5</v>
      </c>
      <c r="R69" s="8">
        <v>9.2958030000000002E-5</v>
      </c>
      <c r="S69" s="8">
        <v>1.12420694E-4</v>
      </c>
      <c r="T69" s="8">
        <v>9.8670924999999992E-5</v>
      </c>
      <c r="U69" s="8">
        <v>1.1138339E-4</v>
      </c>
      <c r="V69" s="8">
        <v>1.02446564E-4</v>
      </c>
      <c r="W69" s="8">
        <v>1.4755212999999998E-4</v>
      </c>
      <c r="X69" s="8">
        <v>1.4492263E-4</v>
      </c>
      <c r="Y69" s="8">
        <v>1.2570695499999998E-4</v>
      </c>
      <c r="Z69" s="8">
        <v>1.64541125E-4</v>
      </c>
      <c r="AA69" s="8">
        <v>1.6106070500000001E-4</v>
      </c>
      <c r="AB69" s="8">
        <v>1.72427124E-4</v>
      </c>
      <c r="AC69" s="8">
        <v>1.5301423600000001E-4</v>
      </c>
      <c r="AD69"/>
      <c r="AE69"/>
      <c r="AF69"/>
    </row>
    <row r="70" spans="1:32" s="19" customFormat="1">
      <c r="A70" s="16" t="s">
        <v>166</v>
      </c>
      <c r="B70" s="16" t="s">
        <v>120</v>
      </c>
      <c r="C70" s="16" t="s">
        <v>154</v>
      </c>
      <c r="D70" s="16" t="s">
        <v>9</v>
      </c>
      <c r="E70" s="8">
        <v>5186.7505783569541</v>
      </c>
      <c r="F70" s="8">
        <v>5603.4226526935236</v>
      </c>
      <c r="G70" s="8">
        <v>5226.7294895863615</v>
      </c>
      <c r="H70" s="8">
        <v>5064.0749578126997</v>
      </c>
      <c r="I70" s="8">
        <v>5093.9403864784008</v>
      </c>
      <c r="J70" s="8">
        <v>5437.2752396037004</v>
      </c>
      <c r="K70" s="8">
        <v>4841.2438358789996</v>
      </c>
      <c r="L70" s="8">
        <v>4755.1905710494002</v>
      </c>
      <c r="M70" s="8">
        <v>4449.2920240976991</v>
      </c>
      <c r="N70" s="8">
        <v>5404.0218300000006</v>
      </c>
      <c r="O70" s="8">
        <v>4786.8939399999999</v>
      </c>
      <c r="P70" s="8">
        <v>4303.9639900000002</v>
      </c>
      <c r="Q70" s="8">
        <v>4747.2529599999998</v>
      </c>
      <c r="R70" s="8">
        <v>3880.9936699999998</v>
      </c>
      <c r="S70" s="8">
        <v>4169.1125499999998</v>
      </c>
      <c r="T70" s="8">
        <v>3711.7651700000006</v>
      </c>
      <c r="U70" s="8">
        <v>3895.6179099999999</v>
      </c>
      <c r="V70" s="8">
        <v>3026.15094</v>
      </c>
      <c r="W70" s="8">
        <v>3469.0131700000002</v>
      </c>
      <c r="X70" s="8">
        <v>3436.2928300000003</v>
      </c>
      <c r="Y70" s="8">
        <v>3015.3492300000003</v>
      </c>
      <c r="Z70" s="8">
        <v>3186.64</v>
      </c>
      <c r="AA70" s="8">
        <v>3138.56295</v>
      </c>
      <c r="AB70" s="8">
        <v>3356.47154</v>
      </c>
      <c r="AC70" s="8">
        <v>3058.7372100000002</v>
      </c>
      <c r="AD70"/>
      <c r="AE70"/>
      <c r="AF70"/>
    </row>
    <row r="71" spans="1:32" s="19" customFormat="1">
      <c r="A71" s="16" t="s">
        <v>166</v>
      </c>
      <c r="B71" s="16" t="s">
        <v>121</v>
      </c>
      <c r="C71" s="16" t="s">
        <v>155</v>
      </c>
      <c r="D71" s="16" t="s">
        <v>9</v>
      </c>
      <c r="E71" s="8">
        <v>225.2826832761277</v>
      </c>
      <c r="F71" s="8">
        <v>256.67274844268098</v>
      </c>
      <c r="G71" s="8">
        <v>250.55674773602101</v>
      </c>
      <c r="H71" s="8">
        <v>234.75812295842297</v>
      </c>
      <c r="I71" s="8">
        <v>227.89500769473997</v>
      </c>
      <c r="J71" s="8">
        <v>1.8480111999999999E-4</v>
      </c>
      <c r="K71" s="8">
        <v>1.6723861800000002E-4</v>
      </c>
      <c r="L71" s="8">
        <v>1.7760689200000001E-4</v>
      </c>
      <c r="M71" s="8">
        <v>1.5790748E-4</v>
      </c>
      <c r="N71" s="8">
        <v>3.2511879500000002E-4</v>
      </c>
      <c r="O71" s="8">
        <v>2.9669348400000002E-4</v>
      </c>
      <c r="P71" s="8">
        <v>2.7061345E-4</v>
      </c>
      <c r="Q71" s="8">
        <v>6.6484929000000005E-4</v>
      </c>
      <c r="R71" s="8">
        <v>7.6387820000000002E-4</v>
      </c>
      <c r="S71" s="8">
        <v>9.0721382000000001E-4</v>
      </c>
      <c r="T71" s="8">
        <v>7.7022438999999998E-4</v>
      </c>
      <c r="U71" s="8">
        <v>8.2653906000000003E-4</v>
      </c>
      <c r="V71" s="8">
        <v>7.4041858000000002E-4</v>
      </c>
      <c r="W71" s="8">
        <v>9.0645652000000002E-4</v>
      </c>
      <c r="X71" s="8">
        <v>8.7547038000000005E-4</v>
      </c>
      <c r="Y71" s="8">
        <v>7.9761684000000002E-4</v>
      </c>
      <c r="Z71" s="8">
        <v>8.3654604000000003E-4</v>
      </c>
      <c r="AA71" s="8">
        <v>7.9019168999999994E-4</v>
      </c>
      <c r="AB71" s="8">
        <v>8.9014995999999998E-4</v>
      </c>
      <c r="AC71" s="8">
        <v>7.8010682E-4</v>
      </c>
      <c r="AD71"/>
      <c r="AE71"/>
      <c r="AF71"/>
    </row>
    <row r="72" spans="1:32" s="19" customFormat="1">
      <c r="A72" s="16" t="s">
        <v>166</v>
      </c>
      <c r="B72" s="16" t="s">
        <v>122</v>
      </c>
      <c r="C72" s="16" t="s">
        <v>156</v>
      </c>
      <c r="D72" s="16" t="s">
        <v>9</v>
      </c>
      <c r="E72" s="8">
        <v>1236.7503099999999</v>
      </c>
      <c r="F72" s="8">
        <v>1366.3182400000001</v>
      </c>
      <c r="G72" s="8">
        <v>1276.87526</v>
      </c>
      <c r="H72" s="8">
        <v>1238.9059999999999</v>
      </c>
      <c r="I72" s="8">
        <v>1258.9986800000001</v>
      </c>
      <c r="J72" s="8">
        <v>1274.05276</v>
      </c>
      <c r="K72" s="8">
        <v>1154.27988</v>
      </c>
      <c r="L72" s="8">
        <v>1209.79919</v>
      </c>
      <c r="M72" s="8">
        <v>1187.1069199999999</v>
      </c>
      <c r="N72" s="8">
        <v>1293.14174</v>
      </c>
      <c r="O72" s="8">
        <v>1319.93804</v>
      </c>
      <c r="P72" s="8">
        <v>1195.4798900000001</v>
      </c>
      <c r="Q72" s="8">
        <v>1193.56798</v>
      </c>
      <c r="R72" s="8">
        <v>1220.33923</v>
      </c>
      <c r="S72" s="8">
        <v>1240.32853</v>
      </c>
      <c r="T72" s="8">
        <v>1102.8936000000001</v>
      </c>
      <c r="U72" s="8">
        <v>1156.25461</v>
      </c>
      <c r="V72" s="8">
        <v>1097.33152</v>
      </c>
      <c r="W72" s="8">
        <v>1193.7649999999999</v>
      </c>
      <c r="X72" s="8">
        <v>575.04259999999999</v>
      </c>
      <c r="Y72" s="8">
        <v>464.69009999999997</v>
      </c>
      <c r="Z72" s="8">
        <v>465.23052999999999</v>
      </c>
      <c r="AA72" s="8">
        <v>476.26616999999999</v>
      </c>
      <c r="AB72" s="8">
        <v>516.72844999999995</v>
      </c>
      <c r="AC72" s="8">
        <v>473.642</v>
      </c>
      <c r="AD72"/>
      <c r="AE72"/>
      <c r="AF72"/>
    </row>
    <row r="73" spans="1:32" s="19" customFormat="1">
      <c r="A73" s="16" t="s">
        <v>166</v>
      </c>
      <c r="B73" s="16" t="s">
        <v>123</v>
      </c>
      <c r="C73" s="16" t="s">
        <v>157</v>
      </c>
      <c r="D73" s="16" t="s">
        <v>9</v>
      </c>
      <c r="E73" s="8">
        <v>1.5752448299999998E-5</v>
      </c>
      <c r="F73" s="8">
        <v>2.4003492E-5</v>
      </c>
      <c r="G73" s="8">
        <v>831.53553564921992</v>
      </c>
      <c r="H73" s="8">
        <v>3789.5915</v>
      </c>
      <c r="I73" s="8">
        <v>3821.4328</v>
      </c>
      <c r="J73" s="8">
        <v>3879.7146000000002</v>
      </c>
      <c r="K73" s="8">
        <v>3713.5515</v>
      </c>
      <c r="L73" s="8">
        <v>3631.0563000000002</v>
      </c>
      <c r="M73" s="8">
        <v>3478.5300999999999</v>
      </c>
      <c r="N73" s="8">
        <v>3723.1462999999999</v>
      </c>
      <c r="O73" s="8">
        <v>3684.8670999999999</v>
      </c>
      <c r="P73" s="8">
        <v>4393.9049999999997</v>
      </c>
      <c r="Q73" s="8">
        <v>4216.4624000000003</v>
      </c>
      <c r="R73" s="8">
        <v>4277.2088999999996</v>
      </c>
      <c r="S73" s="8">
        <v>4344.8756000000003</v>
      </c>
      <c r="T73" s="8">
        <v>4121.0182000000004</v>
      </c>
      <c r="U73" s="8">
        <v>4015.6026000000002</v>
      </c>
      <c r="V73" s="8">
        <v>3730.4336000000003</v>
      </c>
      <c r="W73" s="8">
        <v>3976.1219000000001</v>
      </c>
      <c r="X73" s="8">
        <v>3961.4609999999998</v>
      </c>
      <c r="Y73" s="8">
        <v>6531.2251999999999</v>
      </c>
      <c r="Z73" s="8">
        <v>6311.8835999999992</v>
      </c>
      <c r="AA73" s="8">
        <v>6267.2262999999994</v>
      </c>
      <c r="AB73" s="8">
        <v>6338.0662999999995</v>
      </c>
      <c r="AC73" s="8">
        <v>6114.7893000000004</v>
      </c>
      <c r="AD73"/>
      <c r="AE73"/>
      <c r="AF73"/>
    </row>
    <row r="74" spans="1:32" s="19" customFormat="1">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c r="A75" s="16" t="s">
        <v>166</v>
      </c>
      <c r="B75" s="16" t="s">
        <v>125</v>
      </c>
      <c r="C75" s="16" t="s">
        <v>159</v>
      </c>
      <c r="D75" s="16" t="s">
        <v>9</v>
      </c>
      <c r="E75" s="8">
        <v>308.40101445424153</v>
      </c>
      <c r="F75" s="8">
        <v>337.75796990503198</v>
      </c>
      <c r="G75" s="8">
        <v>351.21965623668001</v>
      </c>
      <c r="H75" s="8">
        <v>334.75557575165999</v>
      </c>
      <c r="I75" s="8">
        <v>171.90062903853001</v>
      </c>
      <c r="J75" s="8">
        <v>160.36258184697999</v>
      </c>
      <c r="K75" s="8">
        <v>135.28320835365002</v>
      </c>
      <c r="L75" s="8">
        <v>137.6559142923</v>
      </c>
      <c r="M75" s="8">
        <v>139.04576920792999</v>
      </c>
      <c r="N75" s="8">
        <v>1.5841008400000001E-3</v>
      </c>
      <c r="O75" s="8">
        <v>1.4577966100000001E-3</v>
      </c>
      <c r="P75" s="8">
        <v>1.37686356E-3</v>
      </c>
      <c r="Q75" s="8">
        <v>236.98041614940001</v>
      </c>
      <c r="R75" s="8">
        <v>504.66201673850003</v>
      </c>
      <c r="S75" s="8">
        <v>562.27421163400004</v>
      </c>
      <c r="T75" s="8">
        <v>482.21612488599999</v>
      </c>
      <c r="U75" s="8">
        <v>502.37617836539999</v>
      </c>
      <c r="V75" s="8">
        <v>455.93420282980003</v>
      </c>
      <c r="W75" s="8">
        <v>525.51965957019991</v>
      </c>
      <c r="X75" s="8">
        <v>499.084943979</v>
      </c>
      <c r="Y75" s="8">
        <v>474.52029564779997</v>
      </c>
      <c r="Z75" s="8">
        <v>488.41953888620003</v>
      </c>
      <c r="AA75" s="8">
        <v>477.11314021909999</v>
      </c>
      <c r="AB75" s="8">
        <v>524.24874897799998</v>
      </c>
      <c r="AC75" s="8">
        <v>458.91444986790003</v>
      </c>
      <c r="AD75"/>
      <c r="AE75"/>
      <c r="AF75"/>
    </row>
    <row r="76" spans="1:32" s="19" customFormat="1">
      <c r="A76" s="16" t="s">
        <v>166</v>
      </c>
      <c r="B76" s="16" t="s">
        <v>126</v>
      </c>
      <c r="C76" s="16" t="s">
        <v>160</v>
      </c>
      <c r="D76" s="16" t="s">
        <v>9</v>
      </c>
      <c r="E76" s="8">
        <v>1.30030848E-5</v>
      </c>
      <c r="F76" s="8">
        <v>1.7032375999999997E-5</v>
      </c>
      <c r="G76" s="8">
        <v>2.7689566E-5</v>
      </c>
      <c r="H76" s="8">
        <v>1.3392037E-4</v>
      </c>
      <c r="I76" s="8">
        <v>1.3026626200000001E-4</v>
      </c>
      <c r="J76" s="8">
        <v>1.3917919599999999E-4</v>
      </c>
      <c r="K76" s="8">
        <v>1.3067937800000001E-4</v>
      </c>
      <c r="L76" s="8">
        <v>1.3178802000000001E-4</v>
      </c>
      <c r="M76" s="8">
        <v>1.1551822E-4</v>
      </c>
      <c r="N76" s="8">
        <v>2.21769976E-4</v>
      </c>
      <c r="O76" s="8">
        <v>2.0552241999999998E-4</v>
      </c>
      <c r="P76" s="8">
        <v>1.99824645E-4</v>
      </c>
      <c r="Q76" s="8">
        <v>2.1368101E-4</v>
      </c>
      <c r="R76" s="8">
        <v>2.305265E-4</v>
      </c>
      <c r="S76" s="8">
        <v>4.1593801600000002E-4</v>
      </c>
      <c r="T76" s="8">
        <v>3.7326709000000001E-4</v>
      </c>
      <c r="U76" s="8">
        <v>3.78472346E-4</v>
      </c>
      <c r="V76" s="8">
        <v>3.3439416999999998E-4</v>
      </c>
      <c r="W76" s="8">
        <v>4.0090940999999995E-4</v>
      </c>
      <c r="X76" s="8">
        <v>3.8883389999999998E-4</v>
      </c>
      <c r="Y76" s="8">
        <v>3.7340343000000003E-4</v>
      </c>
      <c r="Z76" s="8">
        <v>3.7833076999999998E-4</v>
      </c>
      <c r="AA76" s="8">
        <v>3.6450552600000001E-4</v>
      </c>
      <c r="AB76" s="8">
        <v>4.0746654E-4</v>
      </c>
      <c r="AC76" s="8">
        <v>3.7110685500000001E-4</v>
      </c>
      <c r="AD76"/>
      <c r="AE76"/>
      <c r="AF76"/>
    </row>
    <row r="77" spans="1:32" s="19" customFormat="1">
      <c r="A77" s="16" t="s">
        <v>167</v>
      </c>
      <c r="B77" s="16" t="s">
        <v>127</v>
      </c>
      <c r="C77" s="16" t="s">
        <v>161</v>
      </c>
      <c r="D77" s="16" t="s">
        <v>9</v>
      </c>
      <c r="E77" s="8">
        <v>534.30168858961611</v>
      </c>
      <c r="F77" s="8">
        <v>550.54349176520702</v>
      </c>
      <c r="G77" s="8">
        <v>501.73439567705299</v>
      </c>
      <c r="H77" s="8">
        <v>469.51019722231598</v>
      </c>
      <c r="I77" s="8">
        <v>456.679911186325</v>
      </c>
      <c r="J77" s="8">
        <v>518.16412599318403</v>
      </c>
      <c r="K77" s="8">
        <v>482.44958084172998</v>
      </c>
      <c r="L77" s="8">
        <v>489.07711478439001</v>
      </c>
      <c r="M77" s="8">
        <v>554.40808197873992</v>
      </c>
      <c r="N77" s="8">
        <v>525.63222451826994</v>
      </c>
      <c r="O77" s="8">
        <v>539.44779280036005</v>
      </c>
      <c r="P77" s="8">
        <v>504.20912335386004</v>
      </c>
      <c r="Q77" s="8">
        <v>473.8252938549</v>
      </c>
      <c r="R77" s="8">
        <v>463.87007908859999</v>
      </c>
      <c r="S77" s="8">
        <v>513.85589175123005</v>
      </c>
      <c r="T77" s="8">
        <v>472.4737951349</v>
      </c>
      <c r="U77" s="8">
        <v>476.70772416795</v>
      </c>
      <c r="V77" s="8">
        <v>541.56049073816007</v>
      </c>
      <c r="W77" s="8">
        <v>513.91359102835997</v>
      </c>
      <c r="X77" s="8">
        <v>530.38673637359</v>
      </c>
      <c r="Y77" s="8">
        <v>492.76493160965998</v>
      </c>
      <c r="Z77" s="8">
        <v>467.08697652997006</v>
      </c>
      <c r="AA77" s="8">
        <v>454.14079201593</v>
      </c>
      <c r="AB77" s="8">
        <v>504.86693610141998</v>
      </c>
      <c r="AC77" s="8">
        <v>7.5859196000000004E-4</v>
      </c>
      <c r="AD77"/>
      <c r="AE77"/>
      <c r="AF77"/>
    </row>
    <row r="78" spans="1:32" s="19" customFormat="1">
      <c r="A78" s="16" t="s">
        <v>167</v>
      </c>
      <c r="B78" s="16" t="s">
        <v>128</v>
      </c>
      <c r="C78" s="16" t="s">
        <v>162</v>
      </c>
      <c r="D78" s="16" t="s">
        <v>9</v>
      </c>
      <c r="E78" s="8">
        <v>788.56699779002099</v>
      </c>
      <c r="F78" s="8">
        <v>778.65210159271396</v>
      </c>
      <c r="G78" s="8">
        <v>699.16204334077304</v>
      </c>
      <c r="H78" s="8">
        <v>690.54891707896002</v>
      </c>
      <c r="I78" s="8">
        <v>656.47098585302001</v>
      </c>
      <c r="J78" s="8">
        <v>747.98465511885001</v>
      </c>
      <c r="K78" s="8">
        <v>718.05749250045994</v>
      </c>
      <c r="L78" s="8">
        <v>690.00865715990994</v>
      </c>
      <c r="M78" s="8">
        <v>739.16729674679004</v>
      </c>
      <c r="N78" s="8">
        <v>776.78322555810996</v>
      </c>
      <c r="O78" s="8">
        <v>762.08180846368998</v>
      </c>
      <c r="P78" s="8">
        <v>701.05028714583</v>
      </c>
      <c r="Q78" s="8">
        <v>703.77627769335004</v>
      </c>
      <c r="R78" s="8">
        <v>665.14328313476994</v>
      </c>
      <c r="S78" s="8">
        <v>739.04191369359</v>
      </c>
      <c r="T78" s="8">
        <v>702.00605349436989</v>
      </c>
      <c r="U78" s="8">
        <v>672.7915145351601</v>
      </c>
      <c r="V78" s="8">
        <v>721.75901773388989</v>
      </c>
      <c r="W78" s="8">
        <v>759.44344261012986</v>
      </c>
      <c r="X78" s="8">
        <v>749.96325589171988</v>
      </c>
      <c r="Y78" s="8">
        <v>688.01711100832995</v>
      </c>
      <c r="Z78" s="8">
        <v>686.95717210124008</v>
      </c>
      <c r="AA78" s="8">
        <v>649.72972141623995</v>
      </c>
      <c r="AB78" s="8">
        <v>722.79247275908006</v>
      </c>
      <c r="AC78" s="8">
        <v>366.73883925912003</v>
      </c>
      <c r="AD78"/>
      <c r="AE78"/>
      <c r="AF78"/>
    </row>
    <row r="79" spans="1:32" s="19" customFormat="1">
      <c r="A79" s="16" t="s">
        <v>167</v>
      </c>
      <c r="B79" s="16" t="s">
        <v>129</v>
      </c>
      <c r="C79" s="16" t="s">
        <v>163</v>
      </c>
      <c r="D79" s="16" t="s">
        <v>9</v>
      </c>
      <c r="E79" s="8">
        <v>1827.9863026873297</v>
      </c>
      <c r="F79" s="8">
        <v>3210.3218062712799</v>
      </c>
      <c r="G79" s="8">
        <v>4038.9656919418999</v>
      </c>
      <c r="H79" s="8">
        <v>4771.6490000000003</v>
      </c>
      <c r="I79" s="8">
        <v>4611.3679400000001</v>
      </c>
      <c r="J79" s="8">
        <v>4847.2888999999996</v>
      </c>
      <c r="K79" s="8">
        <v>4841.9885699999995</v>
      </c>
      <c r="L79" s="8">
        <v>4824.6063800000002</v>
      </c>
      <c r="M79" s="8">
        <v>5016.7722800000001</v>
      </c>
      <c r="N79" s="8">
        <v>5024.4082600000002</v>
      </c>
      <c r="O79" s="8">
        <v>5387.8798499999994</v>
      </c>
      <c r="P79" s="8">
        <v>5410.8816999999999</v>
      </c>
      <c r="Q79" s="8">
        <v>5501.8050800000001</v>
      </c>
      <c r="R79" s="8">
        <v>5250.4508999999998</v>
      </c>
      <c r="S79" s="8">
        <v>5203.0692199999994</v>
      </c>
      <c r="T79" s="8">
        <v>5125.9013999999997</v>
      </c>
      <c r="U79" s="8">
        <v>5046.3207199999997</v>
      </c>
      <c r="V79" s="8">
        <v>5156.3256999999994</v>
      </c>
      <c r="W79" s="8">
        <v>4983.7240000000002</v>
      </c>
      <c r="X79" s="8">
        <v>5318.6214999999993</v>
      </c>
      <c r="Y79" s="8">
        <v>5320.6347999999998</v>
      </c>
      <c r="Z79" s="8">
        <v>5395.3495000000003</v>
      </c>
      <c r="AA79" s="8">
        <v>5057.0375999999997</v>
      </c>
      <c r="AB79" s="8">
        <v>5006.5871000000006</v>
      </c>
      <c r="AC79" s="8">
        <v>4938.6296999999995</v>
      </c>
      <c r="AD79"/>
      <c r="AE79"/>
      <c r="AF79"/>
    </row>
    <row r="80" spans="1:32" s="19" customFormat="1">
      <c r="AD80"/>
      <c r="AE80"/>
      <c r="AF80"/>
    </row>
    <row r="81" spans="1:32" s="19" customFormat="1">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c r="A82" s="16" t="s">
        <v>164</v>
      </c>
      <c r="B82" s="16" t="s">
        <v>175</v>
      </c>
      <c r="C82" s="16" t="s">
        <v>169</v>
      </c>
      <c r="D82" s="16" t="s">
        <v>168</v>
      </c>
      <c r="E82" s="8">
        <v>2.5995957000000001E-6</v>
      </c>
      <c r="F82" s="8">
        <v>3.0334405999999999E-6</v>
      </c>
      <c r="G82" s="8">
        <v>3.218186E-6</v>
      </c>
      <c r="H82" s="8">
        <v>6.2635936000000001E-6</v>
      </c>
      <c r="I82" s="8">
        <v>6.0985411999999997E-6</v>
      </c>
      <c r="J82" s="8">
        <v>5.4083902999999997E-6</v>
      </c>
      <c r="K82" s="8">
        <v>6.7483565999999997E-6</v>
      </c>
      <c r="L82" s="8">
        <v>8.3270780000000001E-6</v>
      </c>
      <c r="M82" s="8">
        <v>8.1562830000000003E-6</v>
      </c>
      <c r="N82" s="8">
        <v>7.9054989999999997E-6</v>
      </c>
      <c r="O82" s="8">
        <v>8.0200040000000004E-6</v>
      </c>
      <c r="P82" s="8">
        <v>9.4296080000000005E-6</v>
      </c>
      <c r="Q82" s="8">
        <v>7.9412059999999992E-6</v>
      </c>
      <c r="R82" s="8">
        <v>9.5284270000000006E-6</v>
      </c>
      <c r="S82" s="8">
        <v>8.7545489999999997E-6</v>
      </c>
      <c r="T82" s="8">
        <v>1.1323516E-5</v>
      </c>
      <c r="U82" s="8">
        <v>1.4572756E-5</v>
      </c>
      <c r="V82" s="8">
        <v>1.4970761000000001E-5</v>
      </c>
      <c r="W82" s="8">
        <v>1.4985858E-5</v>
      </c>
      <c r="X82" s="8">
        <v>1.7637789999999998E-5</v>
      </c>
      <c r="Y82" s="8">
        <v>2.2763448000000001E-5</v>
      </c>
      <c r="Z82" s="8">
        <v>1.8800125000000002E-5</v>
      </c>
      <c r="AA82" s="8">
        <v>2.4434294000000001E-5</v>
      </c>
      <c r="AB82" s="8">
        <v>2.2121559999999999E-5</v>
      </c>
      <c r="AC82" s="8">
        <v>2.2979799E-5</v>
      </c>
      <c r="AD82"/>
      <c r="AE82"/>
      <c r="AF82"/>
    </row>
    <row r="83" spans="1:32">
      <c r="A83" s="16" t="s">
        <v>164</v>
      </c>
      <c r="B83" s="16" t="s">
        <v>176</v>
      </c>
      <c r="C83" s="16" t="s">
        <v>170</v>
      </c>
      <c r="D83" s="16" t="s">
        <v>168</v>
      </c>
      <c r="E83" s="8">
        <v>2.1663832400000001E-5</v>
      </c>
      <c r="F83" s="8">
        <v>2.0647165399999998E-5</v>
      </c>
      <c r="G83" s="8">
        <v>2.2482309600000001E-5</v>
      </c>
      <c r="H83" s="8">
        <v>3.3437408000000001E-5</v>
      </c>
      <c r="I83" s="8">
        <v>3.2552276500000002E-5</v>
      </c>
      <c r="J83" s="8">
        <v>3.1894575999999999E-5</v>
      </c>
      <c r="K83" s="8">
        <v>3.2446524000000001E-5</v>
      </c>
      <c r="L83" s="8">
        <v>3.3435792000000001E-5</v>
      </c>
      <c r="M83" s="8">
        <v>3.0869018199999998E-5</v>
      </c>
      <c r="N83" s="8">
        <v>3.2608979999999998E-5</v>
      </c>
      <c r="O83" s="8">
        <v>2.9638957699999999E-5</v>
      </c>
      <c r="P83" s="8">
        <v>3.2820025000000003E-5</v>
      </c>
      <c r="Q83" s="8">
        <v>3.0526549999999997E-5</v>
      </c>
      <c r="R83" s="8">
        <v>3.4410396000000001E-5</v>
      </c>
      <c r="S83" s="8">
        <v>3.8644689500000001E-5</v>
      </c>
      <c r="T83" s="8">
        <v>4.3615492000000001E-5</v>
      </c>
      <c r="U83" s="8">
        <v>4.5574619999999997E-5</v>
      </c>
      <c r="V83" s="8">
        <v>4.3261118499999999E-5</v>
      </c>
      <c r="W83" s="8">
        <v>4.9242977E-5</v>
      </c>
      <c r="X83" s="8">
        <v>4.7908369000000006E-5</v>
      </c>
      <c r="Y83" s="8">
        <v>8.1919997E-5</v>
      </c>
      <c r="Z83" s="8">
        <v>7.4357497999999995E-5</v>
      </c>
      <c r="AA83" s="8">
        <v>9.3674382999999999E-5</v>
      </c>
      <c r="AB83" s="8">
        <v>9.5510469000000008E-5</v>
      </c>
      <c r="AC83" s="8">
        <v>9.2438810000000001E-5</v>
      </c>
    </row>
    <row r="84" spans="1:32">
      <c r="A84" s="16" t="s">
        <v>165</v>
      </c>
      <c r="B84" s="16" t="s">
        <v>177</v>
      </c>
      <c r="C84" s="16" t="s">
        <v>171</v>
      </c>
      <c r="D84" s="16" t="s">
        <v>168</v>
      </c>
      <c r="E84" s="8">
        <v>8.6199763999999996E-6</v>
      </c>
      <c r="F84" s="8">
        <v>9.6197434999999994E-6</v>
      </c>
      <c r="G84" s="8">
        <v>1512.9216039337498</v>
      </c>
      <c r="H84" s="8">
        <v>5849.5093090820128</v>
      </c>
      <c r="I84" s="8">
        <v>5804.289007813938</v>
      </c>
      <c r="J84" s="8">
        <v>6343.6587093114322</v>
      </c>
      <c r="K84" s="8">
        <v>7685.3660114372778</v>
      </c>
      <c r="L84" s="8">
        <v>10036.5110141762</v>
      </c>
      <c r="M84" s="8">
        <v>12463.009014709713</v>
      </c>
      <c r="N84" s="8">
        <v>14393.865014506851</v>
      </c>
      <c r="O84" s="8">
        <v>13901.254016970735</v>
      </c>
      <c r="P84" s="8">
        <v>14160.809021139892</v>
      </c>
      <c r="Q84" s="8">
        <v>14137.496022188967</v>
      </c>
      <c r="R84" s="8">
        <v>13048.575029394455</v>
      </c>
      <c r="S84" s="8">
        <v>13962.8330318973</v>
      </c>
      <c r="T84" s="8">
        <v>13238.792027763724</v>
      </c>
      <c r="U84" s="8">
        <v>14099.54703112825</v>
      </c>
      <c r="V84" s="8">
        <v>13701.605030840816</v>
      </c>
      <c r="W84" s="8">
        <v>14073.102030260052</v>
      </c>
      <c r="X84" s="8">
        <v>14385.562530322457</v>
      </c>
      <c r="Y84" s="8">
        <v>13943.32402954401</v>
      </c>
      <c r="Z84" s="8">
        <v>13926.092031282176</v>
      </c>
      <c r="AA84" s="8">
        <v>13223.934028568878</v>
      </c>
      <c r="AB84" s="8">
        <v>14460.480031162282</v>
      </c>
      <c r="AC84" s="8">
        <v>13522.430026876575</v>
      </c>
    </row>
    <row r="85" spans="1:32">
      <c r="A85" s="16" t="s">
        <v>167</v>
      </c>
      <c r="B85" s="16" t="s">
        <v>178</v>
      </c>
      <c r="C85" s="16" t="s">
        <v>174</v>
      </c>
      <c r="D85" s="16" t="s">
        <v>168</v>
      </c>
      <c r="E85" s="8">
        <v>1.17400832E-5</v>
      </c>
      <c r="F85" s="8">
        <v>1.1395938499999999E-5</v>
      </c>
      <c r="G85" s="8">
        <v>1.08718033E-5</v>
      </c>
      <c r="H85" s="8">
        <v>1.3308711E-5</v>
      </c>
      <c r="I85" s="8">
        <v>1.4288468800000001E-5</v>
      </c>
      <c r="J85" s="8">
        <v>1.8872746999999998E-5</v>
      </c>
      <c r="K85" s="8">
        <v>2.05008364E-5</v>
      </c>
      <c r="L85" s="8">
        <v>2.1086073300000002E-5</v>
      </c>
      <c r="M85" s="8">
        <v>1.9023138700000003E-5</v>
      </c>
      <c r="N85" s="8">
        <v>2.0156773500000001E-5</v>
      </c>
      <c r="O85" s="8">
        <v>2.01752218E-5</v>
      </c>
      <c r="P85" s="8">
        <v>2.0309248E-5</v>
      </c>
      <c r="Q85" s="8">
        <v>2.1789290000000001E-5</v>
      </c>
      <c r="R85" s="8">
        <v>3.4211173999999998E-5</v>
      </c>
      <c r="S85" s="8">
        <v>3.7615834999999996E-5</v>
      </c>
      <c r="T85" s="8">
        <v>3.3854108999999996E-5</v>
      </c>
      <c r="U85" s="8">
        <v>3.5101817999999999E-5</v>
      </c>
      <c r="V85" s="8">
        <v>3.5021762E-5</v>
      </c>
      <c r="W85" s="8">
        <v>3.7004312E-5</v>
      </c>
      <c r="X85" s="8">
        <v>3.6760363499999998E-5</v>
      </c>
      <c r="Y85" s="8">
        <v>3.5458489000000003E-5</v>
      </c>
      <c r="Z85" s="8">
        <v>3.6084350999999996E-5</v>
      </c>
      <c r="AA85" s="8">
        <v>3.4187790000000004E-5</v>
      </c>
      <c r="AB85" s="8">
        <v>3.8933858999999998E-5</v>
      </c>
      <c r="AC85" s="8">
        <v>3.6186032000000003E-5</v>
      </c>
    </row>
    <row r="86" spans="1:32">
      <c r="A86" s="16" t="s">
        <v>165</v>
      </c>
      <c r="B86" s="16" t="s">
        <v>179</v>
      </c>
      <c r="C86" s="16" t="s">
        <v>172</v>
      </c>
      <c r="D86" s="16" t="s">
        <v>168</v>
      </c>
      <c r="E86" s="8">
        <v>7.2937919000000002E-6</v>
      </c>
      <c r="F86" s="8">
        <v>8.6310441000000012E-6</v>
      </c>
      <c r="G86" s="8">
        <v>5.4517877600000002E-5</v>
      </c>
      <c r="H86" s="8">
        <v>7.7205670930000005E-4</v>
      </c>
      <c r="I86" s="8">
        <v>7.5343478899999997E-4</v>
      </c>
      <c r="J86" s="8">
        <v>7.8682668000000001E-4</v>
      </c>
      <c r="K86" s="8">
        <v>7.16597332E-4</v>
      </c>
      <c r="L86" s="8">
        <v>7.2252651900000001E-4</v>
      </c>
      <c r="M86" s="8">
        <v>6.88893622E-4</v>
      </c>
      <c r="N86" s="8">
        <v>1063.607811556793</v>
      </c>
      <c r="O86" s="8">
        <v>3812.6865139854067</v>
      </c>
      <c r="P86" s="8">
        <v>5157.3394159347799</v>
      </c>
      <c r="Q86" s="8">
        <v>8611.341019623258</v>
      </c>
      <c r="R86" s="8">
        <v>10435.111026524746</v>
      </c>
      <c r="S86" s="8">
        <v>10783.110027700668</v>
      </c>
      <c r="T86" s="8">
        <v>9978.0560244210192</v>
      </c>
      <c r="U86" s="8">
        <v>10346.104025439836</v>
      </c>
      <c r="V86" s="8">
        <v>9916.214024981995</v>
      </c>
      <c r="W86" s="8">
        <v>10372.450025024957</v>
      </c>
      <c r="X86" s="8">
        <v>11052.406026352317</v>
      </c>
      <c r="Y86" s="8">
        <v>10473.897024976832</v>
      </c>
      <c r="Z86" s="8">
        <v>11316.777028213241</v>
      </c>
      <c r="AA86" s="8">
        <v>10486.487025734432</v>
      </c>
      <c r="AB86" s="8">
        <v>11235.300026662135</v>
      </c>
      <c r="AC86" s="8">
        <v>10197.335023284515</v>
      </c>
    </row>
    <row r="87" spans="1:32">
      <c r="A87" s="16" t="s">
        <v>166</v>
      </c>
      <c r="B87" s="16" t="s">
        <v>180</v>
      </c>
      <c r="C87" s="16" t="s">
        <v>173</v>
      </c>
      <c r="D87" s="16" t="s">
        <v>168</v>
      </c>
      <c r="E87" s="8">
        <v>6.4247113999999995E-6</v>
      </c>
      <c r="F87" s="8">
        <v>7.711287999999999E-6</v>
      </c>
      <c r="G87" s="8">
        <v>8.4540336000000006E-6</v>
      </c>
      <c r="H87" s="8">
        <v>2.0074637300000002E-5</v>
      </c>
      <c r="I87" s="8">
        <v>1.7453925000000001E-5</v>
      </c>
      <c r="J87" s="8">
        <v>1.8119659E-5</v>
      </c>
      <c r="K87" s="8">
        <v>1.8163211399999999E-5</v>
      </c>
      <c r="L87" s="8">
        <v>1.9491552500000002E-5</v>
      </c>
      <c r="M87" s="8">
        <v>1.8234545300000001E-5</v>
      </c>
      <c r="N87" s="8">
        <v>1.8449416299999998E-5</v>
      </c>
      <c r="O87" s="8">
        <v>1.8901934000000002E-5</v>
      </c>
      <c r="P87" s="8">
        <v>1.854162E-5</v>
      </c>
      <c r="Q87" s="8">
        <v>2.3961538000000002E-5</v>
      </c>
      <c r="R87" s="8">
        <v>2.3869910000000001E-5</v>
      </c>
      <c r="S87" s="8">
        <v>2.8051992E-5</v>
      </c>
      <c r="T87" s="8">
        <v>2.7986412999999999E-5</v>
      </c>
      <c r="U87" s="8">
        <v>3.3768547999999998E-5</v>
      </c>
      <c r="V87" s="8">
        <v>3.4776753E-5</v>
      </c>
      <c r="W87" s="8">
        <v>3.5564162000000004E-5</v>
      </c>
      <c r="X87" s="8">
        <v>4.0398243E-5</v>
      </c>
      <c r="Y87" s="8">
        <v>3.9267333999999996E-5</v>
      </c>
      <c r="Z87" s="8">
        <v>5.7854167999999998E-5</v>
      </c>
      <c r="AA87" s="8">
        <v>5.346553E-5</v>
      </c>
      <c r="AB87" s="8">
        <v>5.6863810000000003E-5</v>
      </c>
      <c r="AC87" s="8"/>
    </row>
  </sheetData>
  <sheetProtection algorithmName="SHA-512" hashValue="VHigUFlDsHexBgHXE244jxSmcLM2aWUEwAHmQlui0o5hfHK5BO97DpNAf4Qwlnw0GWKcJHPwwCP5+bIT3X3C2Q==" saltValue="v24rC7CzSHi7pVt/sIEuc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10</vt:i4>
      </vt:variant>
    </vt:vector>
  </HeadingPairs>
  <TitlesOfParts>
    <vt:vector size="57"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ML1_SyncCon Cost</vt:lpstr>
      <vt:lpstr>ML1_USE+DSP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'Release notice'!_Ref27661161</vt:lpstr>
      <vt:lpstr>Cover!fyColHeading</vt:lpstr>
      <vt:lpstr>Cover!fyCoverDate</vt:lpstr>
      <vt:lpstr>Cover!fyCoverDraft</vt:lpstr>
      <vt:lpstr>Cover!fyCurrencyUnit</vt:lpstr>
      <vt:lpstr>Cover!fyProjectName</vt:lpstr>
      <vt:lpstr>Cover!fySectionName</vt:lpstr>
      <vt:lpstr>Cover!fySheetName</vt:lpstr>
      <vt:lpstr>Cover!fySubsectName</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Steven Deng</cp:lastModifiedBy>
  <dcterms:created xsi:type="dcterms:W3CDTF">2020-10-29T01:47:54Z</dcterms:created>
  <dcterms:modified xsi:type="dcterms:W3CDTF">2025-09-04T01:46:13Z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